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 2020" sheetId="6" r:id="rId5"/>
    <sheet name="Прил. 11АЛЬФА 2020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H48" i="4"/>
  <c r="I48"/>
  <c r="J48"/>
  <c r="K48"/>
  <c r="L48"/>
  <c r="M48"/>
  <c r="N48"/>
  <c r="O48"/>
  <c r="P48"/>
  <c r="G48"/>
  <c r="H48" i="2"/>
  <c r="I48"/>
  <c r="J48"/>
  <c r="K48"/>
  <c r="L48"/>
  <c r="M48"/>
  <c r="N48"/>
  <c r="O48"/>
  <c r="P48"/>
  <c r="G48"/>
  <c r="F20" i="5"/>
  <c r="G20"/>
  <c r="H20"/>
  <c r="I20"/>
  <c r="J20"/>
  <c r="K20"/>
  <c r="L20"/>
  <c r="M20"/>
  <c r="N20"/>
  <c r="O20"/>
  <c r="F21"/>
  <c r="G21"/>
  <c r="H21"/>
  <c r="I21"/>
  <c r="J21"/>
  <c r="K21"/>
  <c r="L21"/>
  <c r="M21"/>
  <c r="N21"/>
  <c r="O21"/>
  <c r="F22"/>
  <c r="G22"/>
  <c r="H22"/>
  <c r="I22"/>
  <c r="J22"/>
  <c r="K22"/>
  <c r="L22"/>
  <c r="M22"/>
  <c r="N22"/>
  <c r="O22"/>
  <c r="F23"/>
  <c r="G23"/>
  <c r="H23"/>
  <c r="I23"/>
  <c r="J23"/>
  <c r="K23"/>
  <c r="L23"/>
  <c r="M23"/>
  <c r="N23"/>
  <c r="O23"/>
  <c r="F24"/>
  <c r="G24"/>
  <c r="H24"/>
  <c r="I24"/>
  <c r="J24"/>
  <c r="K24"/>
  <c r="L24"/>
  <c r="M24"/>
  <c r="N24"/>
  <c r="O24"/>
  <c r="F25"/>
  <c r="G25"/>
  <c r="H25"/>
  <c r="I25"/>
  <c r="J25"/>
  <c r="K25"/>
  <c r="L25"/>
  <c r="M25"/>
  <c r="N25"/>
  <c r="O25"/>
  <c r="F26"/>
  <c r="G26"/>
  <c r="H26"/>
  <c r="I26"/>
  <c r="J26"/>
  <c r="K26"/>
  <c r="L26"/>
  <c r="M26"/>
  <c r="N26"/>
  <c r="O26"/>
  <c r="F27"/>
  <c r="G27"/>
  <c r="H27"/>
  <c r="I27"/>
  <c r="J27"/>
  <c r="K27"/>
  <c r="L27"/>
  <c r="M27"/>
  <c r="N27"/>
  <c r="O27"/>
  <c r="F28"/>
  <c r="G28"/>
  <c r="H28"/>
  <c r="I28"/>
  <c r="J28"/>
  <c r="K28"/>
  <c r="L28"/>
  <c r="M28"/>
  <c r="N28"/>
  <c r="O28"/>
  <c r="F29"/>
  <c r="G29"/>
  <c r="H29"/>
  <c r="I29"/>
  <c r="J29"/>
  <c r="K29"/>
  <c r="L29"/>
  <c r="M29"/>
  <c r="N29"/>
  <c r="O29"/>
  <c r="F30"/>
  <c r="G30"/>
  <c r="H30"/>
  <c r="I30"/>
  <c r="J30"/>
  <c r="K30"/>
  <c r="L30"/>
  <c r="M30"/>
  <c r="N30"/>
  <c r="O30"/>
  <c r="F31"/>
  <c r="G31"/>
  <c r="H31"/>
  <c r="I31"/>
  <c r="J31"/>
  <c r="K31"/>
  <c r="L31"/>
  <c r="M31"/>
  <c r="N31"/>
  <c r="O31"/>
  <c r="F32"/>
  <c r="G32"/>
  <c r="H32"/>
  <c r="I32"/>
  <c r="J32"/>
  <c r="K32"/>
  <c r="L32"/>
  <c r="M32"/>
  <c r="N32"/>
  <c r="O32"/>
  <c r="F33"/>
  <c r="G33"/>
  <c r="H33"/>
  <c r="I33"/>
  <c r="J33"/>
  <c r="K33"/>
  <c r="L33"/>
  <c r="M33"/>
  <c r="N33"/>
  <c r="O33"/>
  <c r="F34"/>
  <c r="G34"/>
  <c r="H34"/>
  <c r="I34"/>
  <c r="J34"/>
  <c r="K34"/>
  <c r="L34"/>
  <c r="M34"/>
  <c r="N34"/>
  <c r="O34"/>
  <c r="F35"/>
  <c r="G35"/>
  <c r="H35"/>
  <c r="I35"/>
  <c r="J35"/>
  <c r="K35"/>
  <c r="L35"/>
  <c r="M35"/>
  <c r="N35"/>
  <c r="O35"/>
  <c r="F36"/>
  <c r="G36"/>
  <c r="H36"/>
  <c r="I36"/>
  <c r="J36"/>
  <c r="K36"/>
  <c r="L36"/>
  <c r="M36"/>
  <c r="N36"/>
  <c r="O36"/>
  <c r="F37"/>
  <c r="G37"/>
  <c r="H37"/>
  <c r="I37"/>
  <c r="J37"/>
  <c r="K37"/>
  <c r="L37"/>
  <c r="M37"/>
  <c r="N37"/>
  <c r="O37"/>
  <c r="F38"/>
  <c r="G38"/>
  <c r="H38"/>
  <c r="I38"/>
  <c r="J38"/>
  <c r="K38"/>
  <c r="L38"/>
  <c r="M38"/>
  <c r="N38"/>
  <c r="O38"/>
  <c r="F39"/>
  <c r="G39"/>
  <c r="H39"/>
  <c r="I39"/>
  <c r="J39"/>
  <c r="K39"/>
  <c r="L39"/>
  <c r="M39"/>
  <c r="N39"/>
  <c r="O39"/>
  <c r="F40"/>
  <c r="G40"/>
  <c r="H40"/>
  <c r="I40"/>
  <c r="J40"/>
  <c r="K40"/>
  <c r="L40"/>
  <c r="M40"/>
  <c r="N40"/>
  <c r="O40"/>
  <c r="F41"/>
  <c r="G41"/>
  <c r="H41"/>
  <c r="I41"/>
  <c r="J41"/>
  <c r="K41"/>
  <c r="L41"/>
  <c r="M41"/>
  <c r="N41"/>
  <c r="O41"/>
  <c r="F42"/>
  <c r="G42"/>
  <c r="H42"/>
  <c r="I42"/>
  <c r="J42"/>
  <c r="K42"/>
  <c r="L42"/>
  <c r="M42"/>
  <c r="N42"/>
  <c r="O42"/>
  <c r="H48" i="3"/>
  <c r="G21"/>
  <c r="H21"/>
  <c r="I21"/>
  <c r="J21"/>
  <c r="K21"/>
  <c r="L21"/>
  <c r="M21"/>
  <c r="N21"/>
  <c r="O21"/>
  <c r="E21" s="1"/>
  <c r="P21"/>
  <c r="G22"/>
  <c r="H22"/>
  <c r="I22"/>
  <c r="J22"/>
  <c r="K22"/>
  <c r="L22"/>
  <c r="M22"/>
  <c r="N22"/>
  <c r="O22"/>
  <c r="P22"/>
  <c r="G23"/>
  <c r="H23"/>
  <c r="I23"/>
  <c r="J23"/>
  <c r="K23"/>
  <c r="L23"/>
  <c r="M23"/>
  <c r="N23"/>
  <c r="O23"/>
  <c r="P23"/>
  <c r="G24"/>
  <c r="H24"/>
  <c r="I24"/>
  <c r="J24"/>
  <c r="K24"/>
  <c r="L24"/>
  <c r="M24"/>
  <c r="N24"/>
  <c r="O24"/>
  <c r="P24"/>
  <c r="G25"/>
  <c r="H25"/>
  <c r="I25"/>
  <c r="J25"/>
  <c r="K25"/>
  <c r="L25"/>
  <c r="M25"/>
  <c r="N25"/>
  <c r="O25"/>
  <c r="P25"/>
  <c r="G26"/>
  <c r="H26"/>
  <c r="I26"/>
  <c r="J26"/>
  <c r="K26"/>
  <c r="L26"/>
  <c r="M26"/>
  <c r="N26"/>
  <c r="O26"/>
  <c r="P26"/>
  <c r="G27"/>
  <c r="H27"/>
  <c r="I27"/>
  <c r="J27"/>
  <c r="K27"/>
  <c r="L27"/>
  <c r="M27"/>
  <c r="N27"/>
  <c r="O27"/>
  <c r="P27"/>
  <c r="G28"/>
  <c r="H28"/>
  <c r="I28"/>
  <c r="J28"/>
  <c r="K28"/>
  <c r="L28"/>
  <c r="M28"/>
  <c r="N28"/>
  <c r="O28"/>
  <c r="P28"/>
  <c r="G29"/>
  <c r="H29"/>
  <c r="I29"/>
  <c r="J29"/>
  <c r="K29"/>
  <c r="L29"/>
  <c r="M29"/>
  <c r="N29"/>
  <c r="O29"/>
  <c r="P29"/>
  <c r="G30"/>
  <c r="H30"/>
  <c r="I30"/>
  <c r="J30"/>
  <c r="K30"/>
  <c r="L30"/>
  <c r="M30"/>
  <c r="N30"/>
  <c r="O30"/>
  <c r="P30"/>
  <c r="G31"/>
  <c r="H31"/>
  <c r="F31" s="1"/>
  <c r="I31"/>
  <c r="J31"/>
  <c r="K31"/>
  <c r="L31"/>
  <c r="M31"/>
  <c r="N31"/>
  <c r="O31"/>
  <c r="P31"/>
  <c r="G32"/>
  <c r="H32"/>
  <c r="I32"/>
  <c r="J32"/>
  <c r="K32"/>
  <c r="L32"/>
  <c r="M32"/>
  <c r="N32"/>
  <c r="O32"/>
  <c r="P32"/>
  <c r="G33"/>
  <c r="H33"/>
  <c r="I33"/>
  <c r="J33"/>
  <c r="K33"/>
  <c r="L33"/>
  <c r="M33"/>
  <c r="N33"/>
  <c r="O33"/>
  <c r="P33"/>
  <c r="G34"/>
  <c r="H34"/>
  <c r="I34"/>
  <c r="J34"/>
  <c r="K34"/>
  <c r="L34"/>
  <c r="M34"/>
  <c r="N34"/>
  <c r="O34"/>
  <c r="P34"/>
  <c r="G35"/>
  <c r="H35"/>
  <c r="I35"/>
  <c r="J35"/>
  <c r="K35"/>
  <c r="L35"/>
  <c r="M35"/>
  <c r="N35"/>
  <c r="O35"/>
  <c r="P35"/>
  <c r="G36"/>
  <c r="H36"/>
  <c r="I36"/>
  <c r="J36"/>
  <c r="K36"/>
  <c r="L36"/>
  <c r="M36"/>
  <c r="N36"/>
  <c r="O36"/>
  <c r="P36"/>
  <c r="G37"/>
  <c r="H37"/>
  <c r="I37"/>
  <c r="J37"/>
  <c r="K37"/>
  <c r="L37"/>
  <c r="M37"/>
  <c r="N37"/>
  <c r="O37"/>
  <c r="P37"/>
  <c r="G38"/>
  <c r="H38"/>
  <c r="I38"/>
  <c r="J38"/>
  <c r="K38"/>
  <c r="L38"/>
  <c r="M38"/>
  <c r="N38"/>
  <c r="O38"/>
  <c r="P38"/>
  <c r="G39"/>
  <c r="H39"/>
  <c r="I39"/>
  <c r="J39"/>
  <c r="K39"/>
  <c r="L39"/>
  <c r="M39"/>
  <c r="N39"/>
  <c r="O39"/>
  <c r="P39"/>
  <c r="G40"/>
  <c r="H40"/>
  <c r="I40"/>
  <c r="J40"/>
  <c r="K40"/>
  <c r="L40"/>
  <c r="M40"/>
  <c r="N40"/>
  <c r="O40"/>
  <c r="P40"/>
  <c r="G41"/>
  <c r="H41"/>
  <c r="I41"/>
  <c r="J41"/>
  <c r="K41"/>
  <c r="L41"/>
  <c r="M41"/>
  <c r="N41"/>
  <c r="O41"/>
  <c r="P41"/>
  <c r="G42"/>
  <c r="H42"/>
  <c r="I42"/>
  <c r="J42"/>
  <c r="K42"/>
  <c r="L42"/>
  <c r="M42"/>
  <c r="N42"/>
  <c r="O42"/>
  <c r="P42"/>
  <c r="G43"/>
  <c r="H43"/>
  <c r="I43"/>
  <c r="J43"/>
  <c r="K43"/>
  <c r="L43"/>
  <c r="M43"/>
  <c r="N43"/>
  <c r="O43"/>
  <c r="P43"/>
  <c r="L48"/>
  <c r="F43" i="7"/>
  <c r="G43"/>
  <c r="H43"/>
  <c r="I43"/>
  <c r="J43"/>
  <c r="K43"/>
  <c r="L43"/>
  <c r="M43"/>
  <c r="N43"/>
  <c r="O43"/>
  <c r="G49" i="2"/>
  <c r="G50"/>
  <c r="H49"/>
  <c r="H50"/>
  <c r="I49"/>
  <c r="I50"/>
  <c r="J49"/>
  <c r="J50"/>
  <c r="K49"/>
  <c r="K50"/>
  <c r="L49"/>
  <c r="L50"/>
  <c r="M49"/>
  <c r="M50"/>
  <c r="N49"/>
  <c r="N50"/>
  <c r="O49"/>
  <c r="O50"/>
  <c r="P49"/>
  <c r="P50"/>
  <c r="E21" i="4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H46" i="3"/>
  <c r="G47"/>
  <c r="I47"/>
  <c r="K47"/>
  <c r="M47"/>
  <c r="O47"/>
  <c r="G49" i="4"/>
  <c r="H49"/>
  <c r="I49"/>
  <c r="J49"/>
  <c r="K49"/>
  <c r="L49"/>
  <c r="M49"/>
  <c r="N49"/>
  <c r="O49"/>
  <c r="P49"/>
  <c r="G50"/>
  <c r="H50"/>
  <c r="I50"/>
  <c r="J50"/>
  <c r="K50"/>
  <c r="L50"/>
  <c r="M50"/>
  <c r="N50"/>
  <c r="O50"/>
  <c r="P50"/>
  <c r="E45"/>
  <c r="D20" i="6"/>
  <c r="D20" i="7"/>
  <c r="E20" i="6"/>
  <c r="E20" i="7"/>
  <c r="D21" i="6"/>
  <c r="D21" i="7"/>
  <c r="E21" i="6"/>
  <c r="E21" i="7"/>
  <c r="A22" i="5"/>
  <c r="D22" i="6"/>
  <c r="D22" i="7"/>
  <c r="E22" i="6"/>
  <c r="E22" i="7"/>
  <c r="D23" i="6"/>
  <c r="D23" i="7"/>
  <c r="E23" i="6"/>
  <c r="E23" i="7"/>
  <c r="A24" i="5"/>
  <c r="A25"/>
  <c r="A27" s="1"/>
  <c r="A28" s="1"/>
  <c r="A29" s="1"/>
  <c r="A30" s="1"/>
  <c r="A31" s="1"/>
  <c r="A32" s="1"/>
  <c r="A33" s="1"/>
  <c r="A34" s="1"/>
  <c r="A35" s="1"/>
  <c r="A36" s="1"/>
  <c r="D24" i="6"/>
  <c r="D24" i="7"/>
  <c r="E24" i="6"/>
  <c r="E24" i="7"/>
  <c r="C24" s="1"/>
  <c r="D25" i="6"/>
  <c r="D25" i="7"/>
  <c r="E25" i="6"/>
  <c r="C25" s="1"/>
  <c r="E25" i="7"/>
  <c r="D26" i="6"/>
  <c r="D26" i="7"/>
  <c r="E26" i="6"/>
  <c r="E26" i="7"/>
  <c r="D27" i="6"/>
  <c r="D27" i="7"/>
  <c r="E27" i="6"/>
  <c r="E27" i="7"/>
  <c r="D28" i="6"/>
  <c r="D28" i="7"/>
  <c r="E28" i="6"/>
  <c r="E28" i="7"/>
  <c r="D29" i="6"/>
  <c r="D29" i="7"/>
  <c r="E29" i="6"/>
  <c r="E29" i="7"/>
  <c r="D30" i="6"/>
  <c r="D30" i="7"/>
  <c r="E30" i="6"/>
  <c r="E30" i="7"/>
  <c r="D31" i="6"/>
  <c r="D31" i="7"/>
  <c r="E31" i="6"/>
  <c r="E31" i="7"/>
  <c r="C31" s="1"/>
  <c r="D32" i="6"/>
  <c r="D32" i="7"/>
  <c r="E32" i="6"/>
  <c r="E32" i="7"/>
  <c r="D33" i="6"/>
  <c r="D33" i="7"/>
  <c r="E33" i="6"/>
  <c r="E33" i="7"/>
  <c r="D34" i="6"/>
  <c r="D34" i="7"/>
  <c r="E34" i="6"/>
  <c r="E34" i="7"/>
  <c r="D35" i="6"/>
  <c r="D35" i="7"/>
  <c r="E35" i="6"/>
  <c r="E35" i="7"/>
  <c r="D36" i="6"/>
  <c r="D36" i="7"/>
  <c r="E36" i="6"/>
  <c r="C36" s="1"/>
  <c r="E36" i="7"/>
  <c r="D37" i="6"/>
  <c r="D37" i="7"/>
  <c r="E37" i="6"/>
  <c r="E37" i="7"/>
  <c r="D38" i="6"/>
  <c r="D38" i="7"/>
  <c r="E38" i="6"/>
  <c r="E38" i="7"/>
  <c r="A39" i="5"/>
  <c r="A40" s="1"/>
  <c r="A41" s="1"/>
  <c r="A42" s="1"/>
  <c r="A43" s="1"/>
  <c r="D39" i="6"/>
  <c r="D39" i="7"/>
  <c r="E39" i="6"/>
  <c r="E39" i="7"/>
  <c r="C39" s="1"/>
  <c r="D40" i="6"/>
  <c r="D40" i="7"/>
  <c r="E40" i="6"/>
  <c r="C40" s="1"/>
  <c r="E40" i="7"/>
  <c r="D41" i="6"/>
  <c r="D41" i="7"/>
  <c r="E41" i="6"/>
  <c r="E41" i="7"/>
  <c r="D42" i="6"/>
  <c r="D42" i="7"/>
  <c r="E42" i="6"/>
  <c r="E42" i="7"/>
  <c r="A22" i="6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L43"/>
  <c r="M43"/>
  <c r="N43"/>
  <c r="O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51" i="4"/>
  <c r="E51"/>
  <c r="D51" s="1"/>
  <c r="F51" i="2"/>
  <c r="E51"/>
  <c r="F51" i="3"/>
  <c r="E51"/>
  <c r="D51" s="1"/>
  <c r="E21" i="2"/>
  <c r="G20" i="4"/>
  <c r="I20"/>
  <c r="K20"/>
  <c r="M20"/>
  <c r="O20"/>
  <c r="H20"/>
  <c r="J20"/>
  <c r="L20"/>
  <c r="N20"/>
  <c r="P20"/>
  <c r="E42"/>
  <c r="F42"/>
  <c r="E43"/>
  <c r="F43"/>
  <c r="G20" i="2"/>
  <c r="I20"/>
  <c r="K20"/>
  <c r="M20"/>
  <c r="O20"/>
  <c r="H20"/>
  <c r="J20"/>
  <c r="L20"/>
  <c r="N20"/>
  <c r="P20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D23" i="4"/>
  <c r="E28" i="3"/>
  <c r="F21"/>
  <c r="I20"/>
  <c r="C22" i="7" l="1"/>
  <c r="P44" i="2"/>
  <c r="O44"/>
  <c r="N44"/>
  <c r="M44"/>
  <c r="L44"/>
  <c r="K44"/>
  <c r="J44"/>
  <c r="I44"/>
  <c r="H44"/>
  <c r="E43" i="3"/>
  <c r="C30" i="6"/>
  <c r="G44" i="2"/>
  <c r="F43" i="3"/>
  <c r="F33"/>
  <c r="F32"/>
  <c r="F22"/>
  <c r="I50"/>
  <c r="C20" i="6"/>
  <c r="O50" i="3"/>
  <c r="K50"/>
  <c r="F39"/>
  <c r="F37"/>
  <c r="F35"/>
  <c r="F29"/>
  <c r="F27"/>
  <c r="P48"/>
  <c r="N50"/>
  <c r="D40" i="4"/>
  <c r="D25"/>
  <c r="C42" i="7"/>
  <c r="C21"/>
  <c r="E37" i="3"/>
  <c r="D37" s="1"/>
  <c r="E35"/>
  <c r="E32"/>
  <c r="E23"/>
  <c r="F49" i="4"/>
  <c r="G48" i="3"/>
  <c r="E20" i="5"/>
  <c r="N48" i="3"/>
  <c r="J48"/>
  <c r="D31" i="2"/>
  <c r="L50" i="3"/>
  <c r="J50"/>
  <c r="E48" i="4"/>
  <c r="E50" i="2"/>
  <c r="O48" i="3"/>
  <c r="M48"/>
  <c r="K48"/>
  <c r="I48"/>
  <c r="D39" i="4"/>
  <c r="C30" i="7"/>
  <c r="M45" i="3"/>
  <c r="H49"/>
  <c r="D21"/>
  <c r="C37" i="7"/>
  <c r="C32"/>
  <c r="C28"/>
  <c r="C25"/>
  <c r="F45" i="2"/>
  <c r="D35" i="5"/>
  <c r="D22"/>
  <c r="I43"/>
  <c r="C23" i="6"/>
  <c r="E46" i="2"/>
  <c r="C35" i="7"/>
  <c r="C34"/>
  <c r="C33"/>
  <c r="C29"/>
  <c r="C23"/>
  <c r="D20" i="5"/>
  <c r="C20" s="1"/>
  <c r="E49" i="4"/>
  <c r="G44"/>
  <c r="H50" i="3"/>
  <c r="O43" i="5"/>
  <c r="M43"/>
  <c r="G43"/>
  <c r="C39" i="6"/>
  <c r="E38" i="5"/>
  <c r="E32"/>
  <c r="E26"/>
  <c r="E25"/>
  <c r="C21" i="6"/>
  <c r="F49" i="2"/>
  <c r="N43" i="5"/>
  <c r="G50" i="3"/>
  <c r="E47" i="4"/>
  <c r="C40" i="7"/>
  <c r="D43"/>
  <c r="E37" i="5"/>
  <c r="E34"/>
  <c r="D24"/>
  <c r="E23"/>
  <c r="D23"/>
  <c r="C20" i="7"/>
  <c r="E40" i="5"/>
  <c r="E43" i="6"/>
  <c r="E21" i="5"/>
  <c r="E41" i="3"/>
  <c r="E30"/>
  <c r="E29"/>
  <c r="D29" s="1"/>
  <c r="E27"/>
  <c r="D27" s="1"/>
  <c r="O20"/>
  <c r="L20"/>
  <c r="P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F50" i="2"/>
  <c r="D50" s="1"/>
  <c r="D33" i="5"/>
  <c r="E31"/>
  <c r="D31"/>
  <c r="D30"/>
  <c r="E29"/>
  <c r="E27"/>
  <c r="D27"/>
  <c r="D26"/>
  <c r="E24"/>
  <c r="P50" i="3"/>
  <c r="P47"/>
  <c r="K46"/>
  <c r="H47"/>
  <c r="K43" i="5"/>
  <c r="C26" i="6"/>
  <c r="E41" i="5"/>
  <c r="D40"/>
  <c r="E39"/>
  <c r="D34"/>
  <c r="D36"/>
  <c r="E35"/>
  <c r="D29"/>
  <c r="C32" i="6"/>
  <c r="C28"/>
  <c r="D21" i="5"/>
  <c r="E20" i="2"/>
  <c r="C41" i="7"/>
  <c r="D43" i="6"/>
  <c r="C38"/>
  <c r="E20" i="4"/>
  <c r="E33" i="5"/>
  <c r="E28"/>
  <c r="D28"/>
  <c r="D25"/>
  <c r="P45" i="3"/>
  <c r="L45"/>
  <c r="M49"/>
  <c r="M46"/>
  <c r="C31" i="6"/>
  <c r="C24"/>
  <c r="C38" i="7"/>
  <c r="C36"/>
  <c r="H44" i="4"/>
  <c r="C27" i="7"/>
  <c r="C26"/>
  <c r="C42" i="6"/>
  <c r="C41"/>
  <c r="D37" i="5"/>
  <c r="D32"/>
  <c r="C29" i="6"/>
  <c r="C22"/>
  <c r="C35"/>
  <c r="C33"/>
  <c r="E30" i="5"/>
  <c r="C30" s="1"/>
  <c r="C27" i="6"/>
  <c r="E42" i="3"/>
  <c r="E40"/>
  <c r="E39"/>
  <c r="D39" s="1"/>
  <c r="E38"/>
  <c r="E36"/>
  <c r="E34"/>
  <c r="E33"/>
  <c r="E31"/>
  <c r="D31" s="1"/>
  <c r="E26"/>
  <c r="E25"/>
  <c r="E24"/>
  <c r="E22"/>
  <c r="D22" s="1"/>
  <c r="M20"/>
  <c r="K20"/>
  <c r="G20"/>
  <c r="O45"/>
  <c r="M50"/>
  <c r="I45"/>
  <c r="F46" i="2"/>
  <c r="E47"/>
  <c r="G45" i="3"/>
  <c r="J43" i="5"/>
  <c r="F43"/>
  <c r="F48" i="4"/>
  <c r="D48" s="1"/>
  <c r="D35" i="3"/>
  <c r="D35" i="4"/>
  <c r="D32"/>
  <c r="D31"/>
  <c r="E50"/>
  <c r="E46"/>
  <c r="L43" i="5"/>
  <c r="H43"/>
  <c r="H45" i="3"/>
  <c r="F48" i="2"/>
  <c r="E45"/>
  <c r="F45" i="4"/>
  <c r="D45" s="1"/>
  <c r="K45" i="3"/>
  <c r="D51" i="2"/>
  <c r="P49" i="3"/>
  <c r="N49"/>
  <c r="L49"/>
  <c r="J49"/>
  <c r="P46"/>
  <c r="N46"/>
  <c r="L46"/>
  <c r="J46"/>
  <c r="F42"/>
  <c r="F41"/>
  <c r="F40"/>
  <c r="F38"/>
  <c r="F36"/>
  <c r="F34"/>
  <c r="F30"/>
  <c r="F28"/>
  <c r="D28" s="1"/>
  <c r="F26"/>
  <c r="F25"/>
  <c r="F24"/>
  <c r="F23"/>
  <c r="N20"/>
  <c r="J20"/>
  <c r="H20"/>
  <c r="O44" i="4"/>
  <c r="M44"/>
  <c r="K44"/>
  <c r="I44"/>
  <c r="F50"/>
  <c r="F47"/>
  <c r="F46"/>
  <c r="O46" i="3"/>
  <c r="N47"/>
  <c r="N45"/>
  <c r="L47"/>
  <c r="J47"/>
  <c r="J45"/>
  <c r="G49"/>
  <c r="F47" i="2"/>
  <c r="E49"/>
  <c r="E48"/>
  <c r="O49" i="3"/>
  <c r="K49"/>
  <c r="I49"/>
  <c r="I46"/>
  <c r="G46"/>
  <c r="E47"/>
  <c r="D37" i="4"/>
  <c r="D34"/>
  <c r="D29"/>
  <c r="D28"/>
  <c r="D27"/>
  <c r="D38" i="2"/>
  <c r="D43"/>
  <c r="D34"/>
  <c r="D28"/>
  <c r="D24"/>
  <c r="F20" i="4"/>
  <c r="D24"/>
  <c r="D35" i="2"/>
  <c r="D41" i="4"/>
  <c r="D38"/>
  <c r="D26"/>
  <c r="D32" i="2"/>
  <c r="D25"/>
  <c r="D42" i="4"/>
  <c r="D30"/>
  <c r="D36" i="2"/>
  <c r="D26"/>
  <c r="D43" i="4"/>
  <c r="D21"/>
  <c r="F20" i="2"/>
  <c r="D36" i="4"/>
  <c r="D33"/>
  <c r="D22"/>
  <c r="P44"/>
  <c r="N44"/>
  <c r="L44"/>
  <c r="J44"/>
  <c r="D43" i="3" l="1"/>
  <c r="D33"/>
  <c r="D32"/>
  <c r="C36" i="5"/>
  <c r="C41"/>
  <c r="D30" i="3"/>
  <c r="F48"/>
  <c r="D49" i="4"/>
  <c r="D23" i="3"/>
  <c r="D48" i="2"/>
  <c r="D49"/>
  <c r="D45"/>
  <c r="F50" i="3"/>
  <c r="E48"/>
  <c r="D46" i="4"/>
  <c r="D46" i="2"/>
  <c r="C35" i="5"/>
  <c r="C38"/>
  <c r="C23"/>
  <c r="E50" i="3"/>
  <c r="C40" i="5"/>
  <c r="C37"/>
  <c r="C25"/>
  <c r="H44" i="3"/>
  <c r="C32" i="5"/>
  <c r="C21"/>
  <c r="C24"/>
  <c r="C22"/>
  <c r="C34"/>
  <c r="C26"/>
  <c r="D41" i="3"/>
  <c r="D47" i="4"/>
  <c r="D20" i="2"/>
  <c r="D24" i="3"/>
  <c r="D26"/>
  <c r="D42"/>
  <c r="C27" i="5"/>
  <c r="C42"/>
  <c r="D20" i="4"/>
  <c r="C33" i="5"/>
  <c r="C31"/>
  <c r="C29"/>
  <c r="C39"/>
  <c r="D47" i="2"/>
  <c r="C43" i="6"/>
  <c r="E20" i="3"/>
  <c r="O44"/>
  <c r="I44"/>
  <c r="M44"/>
  <c r="L44"/>
  <c r="C28" i="5"/>
  <c r="F20" i="3"/>
  <c r="D40"/>
  <c r="J44"/>
  <c r="E44" i="4"/>
  <c r="E45" i="3"/>
  <c r="D43" i="5"/>
  <c r="F44" i="4"/>
  <c r="D25" i="3"/>
  <c r="D34"/>
  <c r="D38"/>
  <c r="D36"/>
  <c r="C43" i="7"/>
  <c r="P44" i="3"/>
  <c r="E43" i="5"/>
  <c r="F49" i="3"/>
  <c r="D50" i="4"/>
  <c r="K44" i="3"/>
  <c r="G44"/>
  <c r="F45"/>
  <c r="D45" s="1"/>
  <c r="F46"/>
  <c r="E46"/>
  <c r="E49"/>
  <c r="N44"/>
  <c r="E44" i="2"/>
  <c r="F47" i="3"/>
  <c r="D47" s="1"/>
  <c r="F44" i="2"/>
  <c r="D48" i="3" l="1"/>
  <c r="D50"/>
  <c r="D20"/>
  <c r="C43" i="5"/>
  <c r="D44" i="4"/>
  <c r="D49" i="3"/>
  <c r="F44"/>
  <c r="E44"/>
  <c r="D46"/>
  <c r="D44" i="2"/>
  <c r="D44" i="3" l="1"/>
</calcChain>
</file>

<file path=xl/sharedStrings.xml><?xml version="1.0" encoding="utf-8"?>
<sst xmlns="http://schemas.openxmlformats.org/spreadsheetml/2006/main" count="561" uniqueCount="126">
  <si>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</si>
  <si>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</si>
  <si>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</si>
  <si>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</si>
  <si>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</si>
  <si>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</si>
  <si>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</si>
  <si>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</si>
  <si>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</si>
  <si>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</si>
  <si>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</si>
  <si>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</si>
  <si>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</si>
  <si>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</si>
  <si>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</si>
  <si>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</si>
  <si>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</si>
  <si>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</si>
  <si>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</si>
  <si>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</si>
  <si>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</si>
  <si>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</si>
  <si>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</si>
  <si>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</si>
  <si>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</si>
  <si>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</si>
  <si>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</si>
  <si>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</si>
  <si>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</si>
  <si>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</si>
  <si>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</si>
  <si>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</si>
  <si>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</si>
  <si>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</si>
  <si>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</si>
  <si>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</si>
  <si>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</si>
  <si>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</si>
  <si>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</si>
  <si>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</si>
  <si>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</si>
  <si>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</si>
  <si>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</si>
  <si>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</si>
  <si>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</si>
  <si>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</si>
  <si>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</si>
  <si>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</si>
  <si>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</si>
  <si>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</si>
  <si>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</si>
  <si>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</si>
  <si>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</si>
  <si>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</si>
  <si>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</si>
  <si>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</si>
  <si>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</si>
  <si>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</si>
  <si>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</si>
  <si>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</si>
  <si>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</si>
  <si>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</si>
  <si>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</si>
  <si>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</si>
  <si>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</si>
  <si>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</si>
  <si>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</si>
  <si>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</si>
  <si>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</si>
  <si>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</si>
  <si>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</si>
  <si>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</si>
  <si>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</si>
  <si>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</si>
  <si>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</si>
  <si>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</si>
  <si>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</si>
  <si>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</si>
  <si>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</si>
  <si>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</si>
  <si>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</si>
  <si>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</si>
  <si>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</si>
  <si>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</si>
  <si>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</si>
  <si>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</si>
  <si>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</si>
  <si>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</si>
  <si>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</si>
  <si>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</si>
  <si>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</si>
  <si>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</si>
  <si>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</si>
  <si>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</si>
  <si>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</si>
  <si>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</si>
  <si>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</si>
  <si>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</si>
  <si>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</si>
  <si>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</si>
  <si>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</si>
  <si>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</si>
  <si>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</si>
  <si>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</si>
  <si>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</si>
  <si>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</si>
  <si>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</si>
  <si>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</si>
  <si>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</si>
  <si>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</si>
  <si>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</si>
  <si>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</si>
  <si>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</si>
  <si>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>18-64 лет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</si>
  <si>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</si>
  <si>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</si>
  <si>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</si>
  <si>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</si>
  <si>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</si>
  <si>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</si>
  <si>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</si>
  <si>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</si>
  <si>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</si>
  <si>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 xml:space="preserve"> 2021  года</t>
  </si>
  <si>
    <t>01 августа 2021 года</t>
  </si>
  <si>
    <t>01 августа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</si>
</sst>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3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3" fontId="28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tabSelected="1" zoomScale="65" zoomScaleNormal="65" workbookViewId="0">
      <pane xSplit="3" ySplit="19" topLeftCell="D20" activePane="bottomRight" state="frozen"/>
      <selection activeCell="G21" sqref="G21:P43"/>
      <selection pane="topRight" activeCell="G21" sqref="G21:P43"/>
      <selection pane="bottomLeft" activeCell="G21" sqref="G21:P43"/>
      <selection pane="bottomRight" activeCell="D21" sqref="D2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121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124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113</v>
      </c>
      <c r="N17" s="15" t="s">
        <v>114</v>
      </c>
      <c r="O17" s="15" t="s">
        <v>115</v>
      </c>
      <c r="P17" s="15" t="s">
        <v>116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706648</v>
      </c>
      <c r="E20" s="21">
        <f>G20+I20+K20+M20+O20</f>
        <v>326324</v>
      </c>
      <c r="F20" s="21">
        <f t="shared" ref="F20:F43" si="1">H20+J20+L20+N20+P20</f>
        <v>380324</v>
      </c>
      <c r="G20" s="21">
        <f t="shared" ref="G20:P20" si="2">SUM(G21:G43)</f>
        <v>2936</v>
      </c>
      <c r="H20" s="21">
        <f t="shared" si="2"/>
        <v>2772</v>
      </c>
      <c r="I20" s="21">
        <f t="shared" si="2"/>
        <v>15004</v>
      </c>
      <c r="J20" s="21">
        <f t="shared" si="2"/>
        <v>14154</v>
      </c>
      <c r="K20" s="21">
        <f t="shared" si="2"/>
        <v>57431</v>
      </c>
      <c r="L20" s="21">
        <f t="shared" si="2"/>
        <v>54222</v>
      </c>
      <c r="M20" s="21">
        <f t="shared" si="2"/>
        <v>220467</v>
      </c>
      <c r="N20" s="21">
        <f t="shared" si="2"/>
        <v>237747</v>
      </c>
      <c r="O20" s="21">
        <f t="shared" si="2"/>
        <v>30486</v>
      </c>
      <c r="P20" s="21">
        <f t="shared" si="2"/>
        <v>71429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1301</v>
      </c>
      <c r="E21" s="27">
        <f t="shared" ref="E21:E43" si="3">G21+I21+K21+M21+O21</f>
        <v>352</v>
      </c>
      <c r="F21" s="27">
        <f t="shared" si="1"/>
        <v>949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306</v>
      </c>
      <c r="N21" s="27">
        <f>'Прил.12 согаз'!N21+'Прил.12 альфа'!N21</f>
        <v>898</v>
      </c>
      <c r="O21" s="27">
        <f>'Прил.12 согаз'!O21+'Прил.12 альфа'!O21</f>
        <v>46</v>
      </c>
      <c r="P21" s="27">
        <f>'Прил.12 согаз'!P21+'Прил.12 альфа'!P21</f>
        <v>51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77949</v>
      </c>
      <c r="E22" s="27">
        <f t="shared" si="3"/>
        <v>36637</v>
      </c>
      <c r="F22" s="27">
        <f t="shared" si="1"/>
        <v>41312</v>
      </c>
      <c r="G22" s="27">
        <f>'Прил.12 согаз'!G22+'Прил.12 альфа'!G22</f>
        <v>290</v>
      </c>
      <c r="H22" s="27">
        <f>'Прил.12 согаз'!H22+'Прил.12 альфа'!H22</f>
        <v>280</v>
      </c>
      <c r="I22" s="27">
        <f>'Прил.12 согаз'!I22+'Прил.12 альфа'!I22</f>
        <v>1611</v>
      </c>
      <c r="J22" s="27">
        <f>'Прил.12 согаз'!J22+'Прил.12 альфа'!J22</f>
        <v>1520</v>
      </c>
      <c r="K22" s="27">
        <f>'Прил.12 согаз'!K22+'Прил.12 альфа'!K22</f>
        <v>6377</v>
      </c>
      <c r="L22" s="27">
        <f>'Прил.12 согаз'!L22+'Прил.12 альфа'!L22</f>
        <v>6003</v>
      </c>
      <c r="M22" s="27">
        <f>'Прил.12 согаз'!M22+'Прил.12 альфа'!M22</f>
        <v>24906</v>
      </c>
      <c r="N22" s="27">
        <f>'Прил.12 согаз'!N22+'Прил.12 альфа'!N22</f>
        <v>24877</v>
      </c>
      <c r="O22" s="27">
        <f>'Прил.12 согаз'!O22+'Прил.12 альфа'!O22</f>
        <v>3453</v>
      </c>
      <c r="P22" s="27">
        <f>'Прил.12 согаз'!P22+'Прил.12 альфа'!P22</f>
        <v>8632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42241</v>
      </c>
      <c r="E23" s="27">
        <f t="shared" si="3"/>
        <v>18767</v>
      </c>
      <c r="F23" s="27">
        <f t="shared" si="1"/>
        <v>23474</v>
      </c>
      <c r="G23" s="27">
        <f>'Прил.12 согаз'!G23+'Прил.12 альфа'!G23</f>
        <v>173</v>
      </c>
      <c r="H23" s="27">
        <f>'Прил.12 согаз'!H23+'Прил.12 альфа'!H23</f>
        <v>174</v>
      </c>
      <c r="I23" s="27">
        <f>'Прил.12 согаз'!I23+'Прил.12 альфа'!I23</f>
        <v>875</v>
      </c>
      <c r="J23" s="27">
        <f>'Прил.12 согаз'!J23+'Прил.12 альфа'!J23</f>
        <v>837</v>
      </c>
      <c r="K23" s="27">
        <f>'Прил.12 согаз'!K23+'Прил.12 альфа'!K23</f>
        <v>3684</v>
      </c>
      <c r="L23" s="27">
        <f>'Прил.12 согаз'!L23+'Прил.12 альфа'!L23</f>
        <v>3442</v>
      </c>
      <c r="M23" s="27">
        <f>'Прил.12 согаз'!M23+'Прил.12 альфа'!M23</f>
        <v>11673</v>
      </c>
      <c r="N23" s="27">
        <f>'Прил.12 согаз'!N23+'Прил.12 альфа'!N23</f>
        <v>13422</v>
      </c>
      <c r="O23" s="27">
        <f>'Прил.12 согаз'!O23+'Прил.12 альфа'!O23</f>
        <v>2362</v>
      </c>
      <c r="P23" s="27">
        <f>'Прил.12 согаз'!P23+'Прил.12 альфа'!P23</f>
        <v>5599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42740</v>
      </c>
      <c r="E24" s="27">
        <f t="shared" si="3"/>
        <v>20259</v>
      </c>
      <c r="F24" s="27">
        <f t="shared" si="1"/>
        <v>22481</v>
      </c>
      <c r="G24" s="27">
        <f>'Прил.12 согаз'!G24+'Прил.12 альфа'!G24</f>
        <v>169</v>
      </c>
      <c r="H24" s="27">
        <f>'Прил.12 согаз'!H24+'Прил.12 альфа'!H24</f>
        <v>146</v>
      </c>
      <c r="I24" s="27">
        <f>'Прил.12 согаз'!I24+'Прил.12 альфа'!I24</f>
        <v>876</v>
      </c>
      <c r="J24" s="27">
        <f>'Прил.12 согаз'!J24+'Прил.12 альфа'!J24</f>
        <v>808</v>
      </c>
      <c r="K24" s="27">
        <f>'Прил.12 согаз'!K24+'Прил.12 альфа'!K24</f>
        <v>3399</v>
      </c>
      <c r="L24" s="27">
        <f>'Прил.12 согаз'!L24+'Прил.12 альфа'!L24</f>
        <v>3261</v>
      </c>
      <c r="M24" s="27">
        <f>'Прил.12 согаз'!M24+'Прил.12 альфа'!M24</f>
        <v>13999</v>
      </c>
      <c r="N24" s="27">
        <f>'Прил.12 согаз'!N24+'Прил.12 альфа'!N24</f>
        <v>14084</v>
      </c>
      <c r="O24" s="27">
        <f>'Прил.12 согаз'!O24+'Прил.12 альфа'!O24</f>
        <v>1816</v>
      </c>
      <c r="P24" s="27">
        <f>'Прил.12 согаз'!P24+'Прил.12 альфа'!P24</f>
        <v>4182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9362</v>
      </c>
      <c r="E25" s="27">
        <f t="shared" si="3"/>
        <v>4455</v>
      </c>
      <c r="F25" s="27">
        <f t="shared" si="1"/>
        <v>4907</v>
      </c>
      <c r="G25" s="27">
        <f>'Прил.12 согаз'!G25+'Прил.12 альфа'!G25</f>
        <v>29</v>
      </c>
      <c r="H25" s="27">
        <f>'Прил.12 согаз'!H25+'Прил.12 альфа'!H25</f>
        <v>32</v>
      </c>
      <c r="I25" s="27">
        <f>'Прил.12 согаз'!I25+'Прил.12 альфа'!I25</f>
        <v>158</v>
      </c>
      <c r="J25" s="27">
        <f>'Прил.12 согаз'!J25+'Прил.12 альфа'!J25</f>
        <v>168</v>
      </c>
      <c r="K25" s="27">
        <f>'Прил.12 согаз'!K25+'Прил.12 альфа'!K25</f>
        <v>758</v>
      </c>
      <c r="L25" s="27">
        <f>'Прил.12 согаз'!L25+'Прил.12 альфа'!L25</f>
        <v>688</v>
      </c>
      <c r="M25" s="27">
        <f>'Прил.12 согаз'!M25+'Прил.12 альфа'!M25</f>
        <v>3025</v>
      </c>
      <c r="N25" s="27">
        <f>'Прил.12 согаз'!N25+'Прил.12 альфа'!N25</f>
        <v>2864</v>
      </c>
      <c r="O25" s="27">
        <f>'Прил.12 согаз'!O25+'Прил.12 альфа'!O25</f>
        <v>485</v>
      </c>
      <c r="P25" s="27">
        <f>'Прил.12 согаз'!P25+'Прил.12 альфа'!P25</f>
        <v>1155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61223</v>
      </c>
      <c r="E26" s="27">
        <f t="shared" si="3"/>
        <v>28269</v>
      </c>
      <c r="F26" s="27">
        <f t="shared" si="1"/>
        <v>32954</v>
      </c>
      <c r="G26" s="27">
        <f>'Прил.12 согаз'!G26+'Прил.12 альфа'!G26</f>
        <v>239</v>
      </c>
      <c r="H26" s="27">
        <f>'Прил.12 согаз'!H26+'Прил.12 альфа'!H26</f>
        <v>205</v>
      </c>
      <c r="I26" s="27">
        <f>'Прил.12 согаз'!I26+'Прил.12 альфа'!I26</f>
        <v>1218</v>
      </c>
      <c r="J26" s="27">
        <f>'Прил.12 согаз'!J26+'Прил.12 альфа'!J26</f>
        <v>1061</v>
      </c>
      <c r="K26" s="27">
        <f>'Прил.12 согаз'!K26+'Прил.12 альфа'!K26</f>
        <v>4839</v>
      </c>
      <c r="L26" s="27">
        <f>'Прил.12 согаз'!L26+'Прил.12 альфа'!L26</f>
        <v>4542</v>
      </c>
      <c r="M26" s="27">
        <f>'Прил.12 согаз'!M26+'Прил.12 альфа'!M26</f>
        <v>19109</v>
      </c>
      <c r="N26" s="27">
        <f>'Прил.12 согаз'!N26+'Прил.12 альфа'!N26</f>
        <v>20111</v>
      </c>
      <c r="O26" s="27">
        <f>'Прил.12 согаз'!O26+'Прил.12 альфа'!O26</f>
        <v>2864</v>
      </c>
      <c r="P26" s="27">
        <f>'Прил.12 согаз'!P26+'Прил.12 альфа'!P26</f>
        <v>7035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26096</v>
      </c>
      <c r="E27" s="27">
        <f t="shared" si="3"/>
        <v>11825</v>
      </c>
      <c r="F27" s="27">
        <f t="shared" si="1"/>
        <v>14271</v>
      </c>
      <c r="G27" s="27">
        <f>'Прил.12 согаз'!G27+'Прил.12 альфа'!G27</f>
        <v>119</v>
      </c>
      <c r="H27" s="27">
        <f>'Прил.12 согаз'!H27+'Прил.12 альфа'!H27</f>
        <v>95</v>
      </c>
      <c r="I27" s="27">
        <f>'Прил.12 согаз'!I27+'Прил.12 альфа'!I27</f>
        <v>549</v>
      </c>
      <c r="J27" s="27">
        <f>'Прил.12 согаз'!J27+'Прил.12 альфа'!J27</f>
        <v>508</v>
      </c>
      <c r="K27" s="27">
        <f>'Прил.12 согаз'!K27+'Прил.12 альфа'!K27</f>
        <v>2232</v>
      </c>
      <c r="L27" s="27">
        <f>'Прил.12 согаз'!L27+'Прил.12 альфа'!L27</f>
        <v>2127</v>
      </c>
      <c r="M27" s="27">
        <f>'Прил.12 согаз'!M27+'Прил.12 альфа'!M27</f>
        <v>7882</v>
      </c>
      <c r="N27" s="27">
        <f>'Прил.12 согаз'!N27+'Прил.12 альфа'!N27</f>
        <v>8887</v>
      </c>
      <c r="O27" s="27">
        <f>'Прил.12 согаз'!O27+'Прил.12 альфа'!O27</f>
        <v>1043</v>
      </c>
      <c r="P27" s="27">
        <f>'Прил.12 согаз'!P27+'Прил.12 альфа'!P27</f>
        <v>2654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30698</v>
      </c>
      <c r="E28" s="27">
        <f t="shared" si="3"/>
        <v>14082</v>
      </c>
      <c r="F28" s="27">
        <f t="shared" si="1"/>
        <v>16616</v>
      </c>
      <c r="G28" s="27">
        <f>'Прил.12 согаз'!G28+'Прил.12 альфа'!G28</f>
        <v>181</v>
      </c>
      <c r="H28" s="27">
        <f>'Прил.12 согаз'!H28+'Прил.12 альфа'!H28</f>
        <v>150</v>
      </c>
      <c r="I28" s="27">
        <f>'Прил.12 согаз'!I28+'Прил.12 альфа'!I28</f>
        <v>816</v>
      </c>
      <c r="J28" s="27">
        <f>'Прил.12 согаз'!J28+'Прил.12 альфа'!J28</f>
        <v>813</v>
      </c>
      <c r="K28" s="27">
        <f>'Прил.12 согаз'!K28+'Прил.12 альфа'!K28</f>
        <v>2846</v>
      </c>
      <c r="L28" s="27">
        <f>'Прил.12 согаз'!L28+'Прил.12 альфа'!L28</f>
        <v>2716</v>
      </c>
      <c r="M28" s="27">
        <f>'Прил.12 согаз'!M28+'Прил.12 альфа'!M28</f>
        <v>9331</v>
      </c>
      <c r="N28" s="27">
        <f>'Прил.12 согаз'!N28+'Прил.12 альфа'!N28</f>
        <v>10533</v>
      </c>
      <c r="O28" s="27">
        <f>'Прил.12 согаз'!O28+'Прил.12 альфа'!O28</f>
        <v>908</v>
      </c>
      <c r="P28" s="27">
        <f>'Прил.12 согаз'!P28+'Прил.12 альфа'!P28</f>
        <v>2404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46263</v>
      </c>
      <c r="E29" s="27">
        <f t="shared" si="3"/>
        <v>19970</v>
      </c>
      <c r="F29" s="27">
        <f t="shared" si="1"/>
        <v>26293</v>
      </c>
      <c r="G29" s="27">
        <f>'Прил.12 согаз'!G29+'Прил.12 альфа'!G29</f>
        <v>293</v>
      </c>
      <c r="H29" s="27">
        <f>'Прил.12 согаз'!H29+'Прил.12 альфа'!H29</f>
        <v>300</v>
      </c>
      <c r="I29" s="27">
        <f>'Прил.12 согаз'!I29+'Прил.12 альфа'!I29</f>
        <v>1341</v>
      </c>
      <c r="J29" s="27">
        <f>'Прил.12 согаз'!J29+'Прил.12 альфа'!J29</f>
        <v>1347</v>
      </c>
      <c r="K29" s="27">
        <f>'Прил.12 согаз'!K29+'Прил.12 альфа'!K29</f>
        <v>4750</v>
      </c>
      <c r="L29" s="27">
        <f>'Прил.12 согаз'!L29+'Прил.12 альфа'!L29</f>
        <v>4700</v>
      </c>
      <c r="M29" s="27">
        <f>'Прил.12 согаз'!M29+'Прил.12 альфа'!M29</f>
        <v>12280</v>
      </c>
      <c r="N29" s="27">
        <f>'Прил.12 согаз'!N29+'Прил.12 альфа'!N29</f>
        <v>17080</v>
      </c>
      <c r="O29" s="27">
        <f>'Прил.12 согаз'!O29+'Прил.12 альфа'!O29</f>
        <v>1306</v>
      </c>
      <c r="P29" s="27">
        <f>'Прил.12 согаз'!P29+'Прил.12 альфа'!P29</f>
        <v>2866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116503</v>
      </c>
      <c r="E30" s="27">
        <f t="shared" si="3"/>
        <v>51918</v>
      </c>
      <c r="F30" s="27">
        <f t="shared" si="1"/>
        <v>64585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45385</v>
      </c>
      <c r="N30" s="27">
        <f>'Прил.12 согаз'!N30+'Прил.12 альфа'!N30</f>
        <v>49245</v>
      </c>
      <c r="O30" s="27">
        <f>'Прил.12 согаз'!O30+'Прил.12 альфа'!O30</f>
        <v>6533</v>
      </c>
      <c r="P30" s="27">
        <f>'Прил.12 согаз'!P30+'Прил.12 альфа'!P30</f>
        <v>15340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92068</v>
      </c>
      <c r="E31" s="27">
        <f t="shared" si="3"/>
        <v>40578</v>
      </c>
      <c r="F31" s="27">
        <f t="shared" si="1"/>
        <v>51490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35387</v>
      </c>
      <c r="N31" s="27">
        <f>'Прил.12 согаз'!N31+'Прил.12 альфа'!N31</f>
        <v>38299</v>
      </c>
      <c r="O31" s="27">
        <f>'Прил.12 согаз'!O31+'Прил.12 альфа'!O31</f>
        <v>5191</v>
      </c>
      <c r="P31" s="27">
        <f>'Прил.12 согаз'!P31+'Прил.12 альфа'!P31</f>
        <v>13191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23190</v>
      </c>
      <c r="E32" s="27">
        <f t="shared" si="3"/>
        <v>11936</v>
      </c>
      <c r="F32" s="27">
        <f t="shared" si="1"/>
        <v>11254</v>
      </c>
      <c r="G32" s="27">
        <f>'Прил.12 согаз'!G32+'Прил.12 альфа'!G32</f>
        <v>484</v>
      </c>
      <c r="H32" s="27">
        <f>'Прил.12 согаз'!H32+'Прил.12 альфа'!H32</f>
        <v>462</v>
      </c>
      <c r="I32" s="27">
        <f>'Прил.12 согаз'!I32+'Прил.12 альфа'!I32</f>
        <v>2513</v>
      </c>
      <c r="J32" s="27">
        <f>'Прил.12 согаз'!J32+'Прил.12 альфа'!J32</f>
        <v>2277</v>
      </c>
      <c r="K32" s="27">
        <f>'Прил.12 согаз'!K32+'Прил.12 альфа'!K32</f>
        <v>8939</v>
      </c>
      <c r="L32" s="27">
        <f>'Прил.12 согаз'!L32+'Прил.12 альфа'!L32</f>
        <v>8515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16862</v>
      </c>
      <c r="E33" s="27">
        <f t="shared" si="3"/>
        <v>8757</v>
      </c>
      <c r="F33" s="27">
        <f t="shared" si="1"/>
        <v>8105</v>
      </c>
      <c r="G33" s="27">
        <f>'Прил.12 согаз'!G33+'Прил.12 альфа'!G33</f>
        <v>291</v>
      </c>
      <c r="H33" s="27">
        <f>'Прил.12 согаз'!H33+'Прил.12 альфа'!H33</f>
        <v>269</v>
      </c>
      <c r="I33" s="27">
        <f>'Прил.12 согаз'!I33+'Прил.12 альфа'!I33</f>
        <v>1662</v>
      </c>
      <c r="J33" s="27">
        <f>'Прил.12 согаз'!J33+'Прил.12 альфа'!J33</f>
        <v>1660</v>
      </c>
      <c r="K33" s="27">
        <f>'Прил.12 согаз'!K33+'Прил.12 альфа'!K33</f>
        <v>6804</v>
      </c>
      <c r="L33" s="27">
        <f>'Прил.12 согаз'!L33+'Прил.12 альфа'!L33</f>
        <v>6176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16483</v>
      </c>
      <c r="E34" s="27">
        <f t="shared" si="3"/>
        <v>8487</v>
      </c>
      <c r="F34" s="27">
        <f t="shared" si="1"/>
        <v>7996</v>
      </c>
      <c r="G34" s="27">
        <f>'Прил.12 согаз'!G34+'Прил.12 альфа'!G34</f>
        <v>343</v>
      </c>
      <c r="H34" s="27">
        <f>'Прил.12 согаз'!H34+'Прил.12 альфа'!H34</f>
        <v>347</v>
      </c>
      <c r="I34" s="27">
        <f>'Прил.12 согаз'!I34+'Прил.12 альфа'!I34</f>
        <v>1679</v>
      </c>
      <c r="J34" s="27">
        <f>'Прил.12 согаз'!J34+'Прил.12 альфа'!J34</f>
        <v>1638</v>
      </c>
      <c r="K34" s="27">
        <f>'Прил.12 согаз'!K34+'Прил.12 альфа'!K34</f>
        <v>6465</v>
      </c>
      <c r="L34" s="27">
        <f>'Прил.12 согаз'!L34+'Прил.12 альфа'!L34</f>
        <v>6011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11220</v>
      </c>
      <c r="E35" s="27">
        <f t="shared" si="3"/>
        <v>5388</v>
      </c>
      <c r="F35" s="27">
        <f t="shared" si="1"/>
        <v>5832</v>
      </c>
      <c r="G35" s="27">
        <f>'Прил.12 согаз'!G35+'Прил.12 альфа'!G35</f>
        <v>8</v>
      </c>
      <c r="H35" s="27">
        <f>'Прил.12 согаз'!H35+'Прил.12 альфа'!H35</f>
        <v>10</v>
      </c>
      <c r="I35" s="27">
        <f>'Прил.12 согаз'!I35+'Прил.12 альфа'!I35</f>
        <v>26</v>
      </c>
      <c r="J35" s="27">
        <f>'Прил.12 согаз'!J35+'Прил.12 альфа'!J35</f>
        <v>27</v>
      </c>
      <c r="K35" s="27">
        <f>'Прил.12 согаз'!K35+'Прил.12 альфа'!K35</f>
        <v>116</v>
      </c>
      <c r="L35" s="27">
        <f>'Прил.12 согаз'!L35+'Прил.12 альфа'!L35</f>
        <v>106</v>
      </c>
      <c r="M35" s="27">
        <f>'Прил.12 согаз'!M35+'Прил.12 альфа'!M35</f>
        <v>4319</v>
      </c>
      <c r="N35" s="27">
        <f>'Прил.12 согаз'!N35+'Прил.12 альфа'!N35</f>
        <v>4560</v>
      </c>
      <c r="O35" s="27">
        <f>'Прил.12 согаз'!O35+'Прил.12 альфа'!O35</f>
        <v>919</v>
      </c>
      <c r="P35" s="27">
        <f>'Прил.12 согаз'!P35+'Прил.12 альфа'!P35</f>
        <v>1129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16717</v>
      </c>
      <c r="E36" s="27">
        <f t="shared" si="3"/>
        <v>7903</v>
      </c>
      <c r="F36" s="27">
        <f t="shared" si="1"/>
        <v>8814</v>
      </c>
      <c r="G36" s="27">
        <f>'Прил.12 согаз'!G36+'Прил.12 альфа'!G36</f>
        <v>70</v>
      </c>
      <c r="H36" s="27">
        <f>'Прил.12 согаз'!H36+'Прил.12 альфа'!H36</f>
        <v>62</v>
      </c>
      <c r="I36" s="27">
        <f>'Прил.12 согаз'!I36+'Прил.12 альфа'!I36</f>
        <v>322</v>
      </c>
      <c r="J36" s="27">
        <f>'Прил.12 согаз'!J36+'Прил.12 альфа'!J36</f>
        <v>275</v>
      </c>
      <c r="K36" s="27">
        <f>'Прил.12 согаз'!K36+'Прил.12 альфа'!K36</f>
        <v>1395</v>
      </c>
      <c r="L36" s="27">
        <f>'Прил.12 согаз'!L36+'Прил.12 альфа'!L36</f>
        <v>1276</v>
      </c>
      <c r="M36" s="27">
        <f>'Прил.12 согаз'!M36+'Прил.12 альфа'!M36</f>
        <v>5302</v>
      </c>
      <c r="N36" s="27">
        <f>'Прил.12 согаз'!N36+'Прил.12 альфа'!N36</f>
        <v>5412</v>
      </c>
      <c r="O36" s="27">
        <f>'Прил.12 согаз'!O36+'Прил.12 альфа'!O36</f>
        <v>814</v>
      </c>
      <c r="P36" s="27">
        <f>'Прил.12 согаз'!P36+'Прил.12 альфа'!P36</f>
        <v>1789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41002</v>
      </c>
      <c r="E37" s="27">
        <f t="shared" si="3"/>
        <v>18352</v>
      </c>
      <c r="F37" s="27">
        <f t="shared" si="1"/>
        <v>22650</v>
      </c>
      <c r="G37" s="27">
        <f>'Прил.12 согаз'!G37+'Прил.12 альфа'!G37</f>
        <v>236</v>
      </c>
      <c r="H37" s="27">
        <f>'Прил.12 согаз'!H37+'Прил.12 альфа'!H37</f>
        <v>230</v>
      </c>
      <c r="I37" s="27">
        <f>'Прил.12 согаз'!I37+'Прил.12 альфа'!I37</f>
        <v>1275</v>
      </c>
      <c r="J37" s="27">
        <f>'Прил.12 согаз'!J37+'Прил.12 альфа'!J37</f>
        <v>1145</v>
      </c>
      <c r="K37" s="27">
        <f>'Прил.12 согаз'!K37+'Прил.12 альфа'!K37</f>
        <v>4600</v>
      </c>
      <c r="L37" s="27">
        <f>'Прил.12 согаз'!L37+'Прил.12 альфа'!L37</f>
        <v>4414</v>
      </c>
      <c r="M37" s="27">
        <f>'Прил.12 согаз'!M37+'Прил.12 альфа'!M37</f>
        <v>11330</v>
      </c>
      <c r="N37" s="27">
        <f>'Прил.12 согаз'!N37+'Прил.12 альфа'!N37</f>
        <v>15009</v>
      </c>
      <c r="O37" s="27">
        <f>'Прил.12 согаз'!O37+'Прил.12 альфа'!O37</f>
        <v>911</v>
      </c>
      <c r="P37" s="27">
        <f>'Прил.12 согаз'!P37+'Прил.12 альфа'!P37</f>
        <v>1852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6035</v>
      </c>
      <c r="E38" s="27">
        <f t="shared" si="3"/>
        <v>2256</v>
      </c>
      <c r="F38" s="27">
        <f t="shared" si="1"/>
        <v>3779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1820</v>
      </c>
      <c r="N38" s="27">
        <f>'Прил.12 согаз'!N38+'Прил.12 альфа'!N38</f>
        <v>2732</v>
      </c>
      <c r="O38" s="27">
        <f>'Прил.12 согаз'!O38+'Прил.12 альфа'!O38</f>
        <v>436</v>
      </c>
      <c r="P38" s="27">
        <f>'Прил.12 согаз'!P38+'Прил.12 альфа'!P38</f>
        <v>1047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3513</v>
      </c>
      <c r="E39" s="27">
        <f t="shared" si="3"/>
        <v>2006</v>
      </c>
      <c r="F39" s="27">
        <f t="shared" si="1"/>
        <v>1507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1737</v>
      </c>
      <c r="N39" s="27">
        <f>'Прил.12 согаз'!N39+'Прил.12 альфа'!N39</f>
        <v>1306</v>
      </c>
      <c r="O39" s="27">
        <f>'Прил.12 согаз'!O39+'Прил.12 альфа'!O39</f>
        <v>269</v>
      </c>
      <c r="P39" s="27">
        <f>'Прил.12 согаз'!P39+'Прил.12 альфа'!P39</f>
        <v>201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119</v>
      </c>
      <c r="D40" s="26">
        <f t="shared" si="0"/>
        <v>5570</v>
      </c>
      <c r="E40" s="27">
        <f t="shared" si="3"/>
        <v>2606</v>
      </c>
      <c r="F40" s="27">
        <f t="shared" si="1"/>
        <v>2964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2316</v>
      </c>
      <c r="N40" s="27">
        <f>'Прил.12 согаз'!N40+'Прил.12 альфа'!N40</f>
        <v>2153</v>
      </c>
      <c r="O40" s="27">
        <f>'Прил.12 согаз'!O40+'Прил.12 альфа'!O40</f>
        <v>290</v>
      </c>
      <c r="P40" s="27">
        <f>'Прил.12 согаз'!P40+'Прил.12 альфа'!P40</f>
        <v>811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120</v>
      </c>
      <c r="D41" s="26">
        <f t="shared" si="0"/>
        <v>5987</v>
      </c>
      <c r="E41" s="27">
        <f t="shared" si="3"/>
        <v>3428</v>
      </c>
      <c r="F41" s="27">
        <f t="shared" si="1"/>
        <v>2559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3059</v>
      </c>
      <c r="N41" s="27">
        <f>'Прил.12 согаз'!N41+'Прил.12 альфа'!N41</f>
        <v>1979</v>
      </c>
      <c r="O41" s="27">
        <f>'Прил.12 согаз'!O41+'Прил.12 альфа'!O41</f>
        <v>369</v>
      </c>
      <c r="P41" s="27">
        <f>'Прил.12 согаз'!P41+'Прил.12 альфа'!P41</f>
        <v>580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6191</v>
      </c>
      <c r="E42" s="27">
        <f t="shared" si="3"/>
        <v>2803</v>
      </c>
      <c r="F42" s="27">
        <f t="shared" si="1"/>
        <v>3388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2431</v>
      </c>
      <c r="N42" s="27">
        <f>'Прил.12 согаз'!N42+'Прил.12 альфа'!N42</f>
        <v>2594</v>
      </c>
      <c r="O42" s="27">
        <f>'Прил.12 согаз'!O42+'Прил.12 альфа'!O42</f>
        <v>372</v>
      </c>
      <c r="P42" s="27">
        <f>'Прил.12 согаз'!P42+'Прил.12 альфа'!P42</f>
        <v>794</v>
      </c>
      <c r="S42" s="29"/>
      <c r="T42" s="29"/>
    </row>
    <row r="43" spans="1:20" s="28" customFormat="1" ht="17.100000000000001" customHeight="1">
      <c r="A43" s="24">
        <v>23</v>
      </c>
      <c r="B43" s="38" t="s">
        <v>118</v>
      </c>
      <c r="C43" s="25" t="s">
        <v>117</v>
      </c>
      <c r="D43" s="26">
        <f t="shared" si="0"/>
        <v>7434</v>
      </c>
      <c r="E43" s="27">
        <f t="shared" si="3"/>
        <v>5290</v>
      </c>
      <c r="F43" s="27">
        <f t="shared" si="1"/>
        <v>2144</v>
      </c>
      <c r="G43" s="27">
        <f>'Прил.12 согаз'!G43+'Прил.12 альфа'!G43</f>
        <v>11</v>
      </c>
      <c r="H43" s="27">
        <f>'Прил.12 согаз'!H43+'Прил.12 альфа'!H43</f>
        <v>10</v>
      </c>
      <c r="I43" s="27">
        <f>'Прил.12 согаз'!I43+'Прил.12 альфа'!I43</f>
        <v>83</v>
      </c>
      <c r="J43" s="27">
        <f>'Прил.12 согаз'!J43+'Прил.12 альфа'!J43</f>
        <v>70</v>
      </c>
      <c r="K43" s="27">
        <f>'Прил.12 согаз'!K43+'Прил.12 альфа'!K43</f>
        <v>227</v>
      </c>
      <c r="L43" s="27">
        <f>'Прил.12 согаз'!L43+'Прил.12 альфа'!L43</f>
        <v>245</v>
      </c>
      <c r="M43" s="27">
        <f>'Прил.12 согаз'!M43+'Прил.12 альфа'!M43</f>
        <v>4870</v>
      </c>
      <c r="N43" s="27">
        <f>'Прил.12 согаз'!N43+'Прил.12 альфа'!N43</f>
        <v>1702</v>
      </c>
      <c r="O43" s="27">
        <f>'Прил.12 согаз'!O43+'Прил.12 альфа'!O43</f>
        <v>99</v>
      </c>
      <c r="P43" s="27">
        <f>'Прил.12 согаз'!P43+'Прил.12 альфа'!P43</f>
        <v>117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706648</v>
      </c>
      <c r="E44" s="21">
        <f t="shared" ref="E44:E51" si="5">G44+I44+K44+M44+O44</f>
        <v>326324</v>
      </c>
      <c r="F44" s="21">
        <f t="shared" ref="F44:F51" si="6">H44+J44+L44+N44+P44</f>
        <v>380324</v>
      </c>
      <c r="G44" s="21">
        <f>SUM(G45:G51)</f>
        <v>2936</v>
      </c>
      <c r="H44" s="21">
        <f t="shared" ref="H44:P44" si="7">SUM(H45:H51)</f>
        <v>2772</v>
      </c>
      <c r="I44" s="21">
        <f t="shared" si="7"/>
        <v>15004</v>
      </c>
      <c r="J44" s="21">
        <f t="shared" si="7"/>
        <v>14154</v>
      </c>
      <c r="K44" s="21">
        <f t="shared" si="7"/>
        <v>57431</v>
      </c>
      <c r="L44" s="21">
        <f t="shared" si="7"/>
        <v>54222</v>
      </c>
      <c r="M44" s="21">
        <f t="shared" si="7"/>
        <v>220467</v>
      </c>
      <c r="N44" s="21">
        <f t="shared" si="7"/>
        <v>237747</v>
      </c>
      <c r="O44" s="21">
        <f t="shared" si="7"/>
        <v>30486</v>
      </c>
      <c r="P44" s="21">
        <f t="shared" si="7"/>
        <v>71429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0</v>
      </c>
      <c r="E45" s="27">
        <f t="shared" si="5"/>
        <v>0</v>
      </c>
      <c r="F45" s="27">
        <f t="shared" si="6"/>
        <v>0</v>
      </c>
      <c r="G45" s="26">
        <f>'Прил.12 согаз'!G45+'Прил.12 альфа'!G45</f>
        <v>0</v>
      </c>
      <c r="H45" s="26">
        <f>'Прил.12 согаз'!H45+'Прил.12 альфа'!H45</f>
        <v>0</v>
      </c>
      <c r="I45" s="26">
        <f>'Прил.12 согаз'!I45+'Прил.12 альфа'!I45</f>
        <v>0</v>
      </c>
      <c r="J45" s="26">
        <f>'Прил.12 согаз'!J45+'Прил.12 альфа'!J45</f>
        <v>0</v>
      </c>
      <c r="K45" s="26">
        <f>'Прил.12 согаз'!K45+'Прил.12 альфа'!K45</f>
        <v>0</v>
      </c>
      <c r="L45" s="26">
        <f>'Прил.12 согаз'!L45+'Прил.12 альфа'!L45</f>
        <v>0</v>
      </c>
      <c r="M45" s="26">
        <f>'Прил.12 согаз'!M45+'Прил.12 альфа'!M45</f>
        <v>0</v>
      </c>
      <c r="N45" s="26">
        <f>'Прил.12 согаз'!N45+'Прил.12 альфа'!N45</f>
        <v>0</v>
      </c>
      <c r="O45" s="26">
        <f>'Прил.12 согаз'!O45+'Прил.12 альфа'!O45</f>
        <v>0</v>
      </c>
      <c r="P45" s="26">
        <f>'Прил.12 согаз'!P45+'Прил.12 альфа'!P45</f>
        <v>0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0</v>
      </c>
      <c r="E46" s="27">
        <f t="shared" si="5"/>
        <v>0</v>
      </c>
      <c r="F46" s="27">
        <f t="shared" si="6"/>
        <v>0</v>
      </c>
      <c r="G46" s="26">
        <f>'Прил.12 согаз'!G46+'Прил.12 альфа'!G46</f>
        <v>0</v>
      </c>
      <c r="H46" s="26">
        <f>'Прил.12 согаз'!H46+'Прил.12 альфа'!H46</f>
        <v>0</v>
      </c>
      <c r="I46" s="26">
        <f>'Прил.12 согаз'!I46+'Прил.12 альфа'!I46</f>
        <v>0</v>
      </c>
      <c r="J46" s="26">
        <f>'Прил.12 согаз'!J46+'Прил.12 альфа'!J46</f>
        <v>0</v>
      </c>
      <c r="K46" s="26">
        <f>'Прил.12 согаз'!K46+'Прил.12 альфа'!K46</f>
        <v>0</v>
      </c>
      <c r="L46" s="26">
        <f>'Прил.12 согаз'!L46+'Прил.12 альфа'!L46</f>
        <v>0</v>
      </c>
      <c r="M46" s="26">
        <f>'Прил.12 согаз'!M46+'Прил.12 альфа'!M46</f>
        <v>0</v>
      </c>
      <c r="N46" s="26">
        <f>'Прил.12 согаз'!N46+'Прил.12 альфа'!N46</f>
        <v>0</v>
      </c>
      <c r="O46" s="26">
        <f>'Прил.12 согаз'!O46+'Прил.12 альфа'!O46</f>
        <v>0</v>
      </c>
      <c r="P46" s="26">
        <f>'Прил.12 согаз'!P46+'Прил.12 альфа'!P46</f>
        <v>0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>
        <f>'Прил.12 согаз'!G47+'Прил.12 альфа'!G47</f>
        <v>0</v>
      </c>
      <c r="H47" s="26">
        <f>'Прил.12 согаз'!H47+'Прил.12 альфа'!H47</f>
        <v>0</v>
      </c>
      <c r="I47" s="26">
        <f>'Прил.12 согаз'!I47+'Прил.12 альфа'!I47</f>
        <v>0</v>
      </c>
      <c r="J47" s="26">
        <f>'Прил.12 согаз'!J47+'Прил.12 альфа'!J47</f>
        <v>0</v>
      </c>
      <c r="K47" s="26">
        <f>'Прил.12 согаз'!K47+'Прил.12 альфа'!K47</f>
        <v>0</v>
      </c>
      <c r="L47" s="26">
        <f>'Прил.12 согаз'!L47+'Прил.12 альфа'!L47</f>
        <v>0</v>
      </c>
      <c r="M47" s="26">
        <f>'Прил.12 согаз'!M47+'Прил.12 альфа'!M47</f>
        <v>0</v>
      </c>
      <c r="N47" s="26">
        <f>'Прил.12 согаз'!N47+'Прил.12 альфа'!N47</f>
        <v>0</v>
      </c>
      <c r="O47" s="26">
        <f>'Прил.12 согаз'!O47+'Прил.12 альфа'!O47</f>
        <v>0</v>
      </c>
      <c r="P47" s="26">
        <f>'Прил.12 согаз'!P47+'Прил.12 альфа'!P47</f>
        <v>0</v>
      </c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58">
        <f t="shared" si="4"/>
        <v>646842</v>
      </c>
      <c r="E48" s="59">
        <f t="shared" si="5"/>
        <v>299169</v>
      </c>
      <c r="F48" s="59">
        <f t="shared" si="6"/>
        <v>347673</v>
      </c>
      <c r="G48" s="58">
        <f>'Прил.12 согаз'!G48+'Прил.12 альфа'!G48</f>
        <v>2624</v>
      </c>
      <c r="H48" s="58">
        <f>'Прил.12 согаз'!H48+'Прил.12 альфа'!H48</f>
        <v>2477</v>
      </c>
      <c r="I48" s="58">
        <f>'Прил.12 согаз'!I48+'Прил.12 альфа'!I48</f>
        <v>13321</v>
      </c>
      <c r="J48" s="58">
        <f>'Прил.12 согаз'!J48+'Прил.12 альфа'!J48</f>
        <v>12679</v>
      </c>
      <c r="K48" s="58">
        <f>'Прил.12 согаз'!K48+'Прил.12 альфа'!K48</f>
        <v>51193</v>
      </c>
      <c r="L48" s="58">
        <f>'Прил.12 согаз'!L48+'Прил.12 альфа'!L48</f>
        <v>48266</v>
      </c>
      <c r="M48" s="58">
        <f>'Прил.12 согаз'!M48+'Прил.12 альфа'!M48</f>
        <v>203286</v>
      </c>
      <c r="N48" s="58">
        <f>'Прил.12 согаз'!N48+'Прил.12 альфа'!N48</f>
        <v>216510</v>
      </c>
      <c r="O48" s="58">
        <f>'Прил.12 согаз'!O48+'Прил.12 альфа'!O48</f>
        <v>28745</v>
      </c>
      <c r="P48" s="58">
        <f>'Прил.12 согаз'!P48+'Прил.12 альфа'!P48</f>
        <v>67741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16658</v>
      </c>
      <c r="E49" s="27">
        <f t="shared" si="5"/>
        <v>7850</v>
      </c>
      <c r="F49" s="27">
        <f t="shared" si="6"/>
        <v>8808</v>
      </c>
      <c r="G49" s="26">
        <f>'Прил.12 согаз'!G49+'Прил.12 альфа'!G49</f>
        <v>70</v>
      </c>
      <c r="H49" s="26">
        <f>'Прил.12 согаз'!H49+'Прил.12 альфа'!H49</f>
        <v>61</v>
      </c>
      <c r="I49" s="26">
        <f>'Прил.12 согаз'!I49+'Прил.12 альфа'!I49</f>
        <v>326</v>
      </c>
      <c r="J49" s="26">
        <f>'Прил.12 согаз'!J49+'Прил.12 альфа'!J49</f>
        <v>278</v>
      </c>
      <c r="K49" s="26">
        <f>'Прил.12 согаз'!K49+'Прил.12 альфа'!K49</f>
        <v>1408</v>
      </c>
      <c r="L49" s="26">
        <f>'Прил.12 согаз'!L49+'Прил.12 альфа'!L49</f>
        <v>1306</v>
      </c>
      <c r="M49" s="26">
        <f>'Прил.12 согаз'!M49+'Прил.12 альфа'!M49</f>
        <v>5237</v>
      </c>
      <c r="N49" s="26">
        <f>'Прил.12 согаз'!N49+'Прил.12 альфа'!N49</f>
        <v>5386</v>
      </c>
      <c r="O49" s="26">
        <f>'Прил.12 согаз'!O49+'Прил.12 альфа'!O49</f>
        <v>809</v>
      </c>
      <c r="P49" s="26">
        <f>'Прил.12 согаз'!P49+'Прил.12 альфа'!P49</f>
        <v>1777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43148</v>
      </c>
      <c r="E50" s="27">
        <f t="shared" si="5"/>
        <v>19305</v>
      </c>
      <c r="F50" s="27">
        <f t="shared" si="6"/>
        <v>23843</v>
      </c>
      <c r="G50" s="26">
        <f>'Прил.12 согаз'!G50+'Прил.12 альфа'!G50</f>
        <v>242</v>
      </c>
      <c r="H50" s="26">
        <f>'Прил.12 согаз'!H50+'Прил.12 альфа'!H50</f>
        <v>234</v>
      </c>
      <c r="I50" s="26">
        <f>'Прил.12 согаз'!I50+'Прил.12 альфа'!I50</f>
        <v>1357</v>
      </c>
      <c r="J50" s="26">
        <f>'Прил.12 согаз'!J50+'Прил.12 альфа'!J50</f>
        <v>1197</v>
      </c>
      <c r="K50" s="26">
        <f>'Прил.12 согаз'!K50+'Прил.12 альфа'!K50</f>
        <v>4830</v>
      </c>
      <c r="L50" s="26">
        <f>'Прил.12 согаз'!L50+'Прил.12 альфа'!L50</f>
        <v>4650</v>
      </c>
      <c r="M50" s="26">
        <f>'Прил.12 согаз'!M50+'Прил.12 альфа'!M50</f>
        <v>11944</v>
      </c>
      <c r="N50" s="26">
        <f>'Прил.12 согаз'!N50+'Прил.12 альфа'!N50</f>
        <v>15851</v>
      </c>
      <c r="O50" s="26">
        <f>'Прил.12 согаз'!O50+'Прил.12 альфа'!O50</f>
        <v>932</v>
      </c>
      <c r="P50" s="26">
        <f>'Прил.12 согаз'!P50+'Прил.12 альфа'!P50</f>
        <v>1911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O16:P16"/>
    <mergeCell ref="A8:P8"/>
    <mergeCell ref="A9:P9"/>
    <mergeCell ref="D12:N12"/>
    <mergeCell ref="D13:N13"/>
    <mergeCell ref="A15:A18"/>
    <mergeCell ref="D15:D18"/>
    <mergeCell ref="C15:C18"/>
    <mergeCell ref="G15:P15"/>
    <mergeCell ref="M16:N16"/>
    <mergeCell ref="G10:J10"/>
    <mergeCell ref="E60:F60"/>
    <mergeCell ref="G60:M60"/>
    <mergeCell ref="A59:D59"/>
    <mergeCell ref="E15:F17"/>
    <mergeCell ref="A60:D60"/>
    <mergeCell ref="G56:M56"/>
    <mergeCell ref="G57:M57"/>
    <mergeCell ref="E56:F56"/>
    <mergeCell ref="G16:L16"/>
    <mergeCell ref="E57:F57"/>
    <mergeCell ref="E59:F59"/>
    <mergeCell ref="G59:M59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P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121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124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113</v>
      </c>
      <c r="N17" s="15" t="s">
        <v>114</v>
      </c>
      <c r="O17" s="15" t="s">
        <v>115</v>
      </c>
      <c r="P17" s="15" t="s">
        <v>116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432991</v>
      </c>
      <c r="E20" s="21">
        <f t="shared" ref="E20:E43" si="1">G20+I20+K20+M20+O20</f>
        <v>200802</v>
      </c>
      <c r="F20" s="21">
        <f t="shared" ref="F20:F43" si="2">H20+J20+L20+N20+P20</f>
        <v>232189</v>
      </c>
      <c r="G20" s="21">
        <f t="shared" ref="G20:P20" si="3">SUM(G21:G43)</f>
        <v>1899</v>
      </c>
      <c r="H20" s="21">
        <f t="shared" si="3"/>
        <v>1787</v>
      </c>
      <c r="I20" s="21">
        <f t="shared" si="3"/>
        <v>9408</v>
      </c>
      <c r="J20" s="21">
        <f t="shared" si="3"/>
        <v>8980</v>
      </c>
      <c r="K20" s="21">
        <f t="shared" si="3"/>
        <v>34205</v>
      </c>
      <c r="L20" s="21">
        <f t="shared" si="3"/>
        <v>32236</v>
      </c>
      <c r="M20" s="21">
        <f t="shared" si="3"/>
        <v>136396</v>
      </c>
      <c r="N20" s="21">
        <f t="shared" si="3"/>
        <v>146363</v>
      </c>
      <c r="O20" s="21">
        <f t="shared" si="3"/>
        <v>18894</v>
      </c>
      <c r="P20" s="21">
        <f t="shared" si="3"/>
        <v>42823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959</v>
      </c>
      <c r="E21" s="27">
        <f>G21+I21+K21+M21+O21</f>
        <v>278</v>
      </c>
      <c r="F21" s="27">
        <f t="shared" si="2"/>
        <v>681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242</v>
      </c>
      <c r="N21" s="27">
        <v>647</v>
      </c>
      <c r="O21" s="27">
        <v>36</v>
      </c>
      <c r="P21" s="27">
        <v>34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44586</v>
      </c>
      <c r="E22" s="27">
        <f t="shared" si="1"/>
        <v>21761</v>
      </c>
      <c r="F22" s="27">
        <f t="shared" si="2"/>
        <v>22825</v>
      </c>
      <c r="G22" s="27">
        <v>254</v>
      </c>
      <c r="H22" s="27">
        <v>254</v>
      </c>
      <c r="I22" s="27">
        <v>1033</v>
      </c>
      <c r="J22" s="27">
        <v>945</v>
      </c>
      <c r="K22" s="27">
        <v>3327</v>
      </c>
      <c r="L22" s="27">
        <v>3191</v>
      </c>
      <c r="M22" s="27">
        <v>15365</v>
      </c>
      <c r="N22" s="27">
        <v>14645</v>
      </c>
      <c r="O22" s="27">
        <v>1782</v>
      </c>
      <c r="P22" s="27">
        <v>3790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2133</v>
      </c>
      <c r="E23" s="27">
        <f t="shared" si="1"/>
        <v>1091</v>
      </c>
      <c r="F23" s="27">
        <f t="shared" si="2"/>
        <v>1042</v>
      </c>
      <c r="G23" s="27">
        <v>3</v>
      </c>
      <c r="H23" s="27">
        <v>3</v>
      </c>
      <c r="I23" s="27">
        <v>11</v>
      </c>
      <c r="J23" s="27">
        <v>3</v>
      </c>
      <c r="K23" s="27">
        <v>103</v>
      </c>
      <c r="L23" s="27">
        <v>99</v>
      </c>
      <c r="M23" s="27">
        <v>856</v>
      </c>
      <c r="N23" s="27">
        <v>763</v>
      </c>
      <c r="O23" s="27">
        <v>118</v>
      </c>
      <c r="P23" s="27">
        <v>174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36299</v>
      </c>
      <c r="E24" s="27">
        <f t="shared" si="1"/>
        <v>17134</v>
      </c>
      <c r="F24" s="27">
        <f t="shared" si="2"/>
        <v>19165</v>
      </c>
      <c r="G24" s="27">
        <v>148</v>
      </c>
      <c r="H24" s="27">
        <v>127</v>
      </c>
      <c r="I24" s="27">
        <v>708</v>
      </c>
      <c r="J24" s="27">
        <v>646</v>
      </c>
      <c r="K24" s="27">
        <v>2763</v>
      </c>
      <c r="L24" s="27">
        <v>2668</v>
      </c>
      <c r="M24" s="27">
        <v>11827</v>
      </c>
      <c r="N24" s="27">
        <v>11808</v>
      </c>
      <c r="O24" s="27">
        <v>1688</v>
      </c>
      <c r="P24" s="27">
        <v>3916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759</v>
      </c>
      <c r="E25" s="27">
        <f t="shared" si="1"/>
        <v>454</v>
      </c>
      <c r="F25" s="27">
        <f t="shared" si="2"/>
        <v>305</v>
      </c>
      <c r="G25" s="27">
        <v>1</v>
      </c>
      <c r="H25" s="27">
        <v>2</v>
      </c>
      <c r="I25" s="27">
        <v>3</v>
      </c>
      <c r="J25" s="27">
        <v>4</v>
      </c>
      <c r="K25" s="27">
        <v>31</v>
      </c>
      <c r="L25" s="27">
        <v>24</v>
      </c>
      <c r="M25" s="27">
        <v>375</v>
      </c>
      <c r="N25" s="27">
        <v>214</v>
      </c>
      <c r="O25" s="27">
        <v>44</v>
      </c>
      <c r="P25" s="27">
        <v>61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18603</v>
      </c>
      <c r="E26" s="27">
        <f t="shared" si="1"/>
        <v>8976</v>
      </c>
      <c r="F26" s="27">
        <f t="shared" si="2"/>
        <v>9627</v>
      </c>
      <c r="G26" s="27">
        <v>24</v>
      </c>
      <c r="H26" s="27">
        <v>23</v>
      </c>
      <c r="I26" s="27">
        <v>415</v>
      </c>
      <c r="J26" s="27">
        <v>377</v>
      </c>
      <c r="K26" s="27">
        <v>1241</v>
      </c>
      <c r="L26" s="27">
        <v>1182</v>
      </c>
      <c r="M26" s="27">
        <v>6481</v>
      </c>
      <c r="N26" s="27">
        <v>6289</v>
      </c>
      <c r="O26" s="27">
        <v>815</v>
      </c>
      <c r="P26" s="27">
        <v>1756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10399</v>
      </c>
      <c r="E27" s="27">
        <f t="shared" si="1"/>
        <v>4976</v>
      </c>
      <c r="F27" s="27">
        <f t="shared" si="2"/>
        <v>5423</v>
      </c>
      <c r="G27" s="27">
        <v>21</v>
      </c>
      <c r="H27" s="27">
        <v>16</v>
      </c>
      <c r="I27" s="27">
        <v>229</v>
      </c>
      <c r="J27" s="27">
        <v>238</v>
      </c>
      <c r="K27" s="27">
        <v>775</v>
      </c>
      <c r="L27" s="27">
        <v>780</v>
      </c>
      <c r="M27" s="27">
        <v>3540</v>
      </c>
      <c r="N27" s="27">
        <v>3635</v>
      </c>
      <c r="O27" s="27">
        <v>411</v>
      </c>
      <c r="P27" s="27">
        <v>754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30403</v>
      </c>
      <c r="E28" s="27">
        <f t="shared" si="1"/>
        <v>13862</v>
      </c>
      <c r="F28" s="27">
        <f t="shared" si="2"/>
        <v>16541</v>
      </c>
      <c r="G28" s="27">
        <v>180</v>
      </c>
      <c r="H28" s="27">
        <v>149</v>
      </c>
      <c r="I28" s="27">
        <v>815</v>
      </c>
      <c r="J28" s="27">
        <v>812</v>
      </c>
      <c r="K28" s="27">
        <v>2838</v>
      </c>
      <c r="L28" s="27">
        <v>2703</v>
      </c>
      <c r="M28" s="27">
        <v>9124</v>
      </c>
      <c r="N28" s="27">
        <v>10476</v>
      </c>
      <c r="O28" s="27">
        <v>905</v>
      </c>
      <c r="P28" s="27">
        <v>2401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24808</v>
      </c>
      <c r="E29" s="27">
        <f t="shared" si="1"/>
        <v>10622</v>
      </c>
      <c r="F29" s="27">
        <f t="shared" si="2"/>
        <v>14186</v>
      </c>
      <c r="G29" s="27">
        <v>237</v>
      </c>
      <c r="H29" s="27">
        <v>249</v>
      </c>
      <c r="I29" s="27">
        <v>809</v>
      </c>
      <c r="J29" s="27">
        <v>821</v>
      </c>
      <c r="K29" s="27">
        <v>2367</v>
      </c>
      <c r="L29" s="27">
        <v>2354</v>
      </c>
      <c r="M29" s="27">
        <v>6507</v>
      </c>
      <c r="N29" s="27">
        <v>9426</v>
      </c>
      <c r="O29" s="27">
        <v>702</v>
      </c>
      <c r="P29" s="27">
        <v>1336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92289</v>
      </c>
      <c r="E30" s="27">
        <f t="shared" si="1"/>
        <v>40757</v>
      </c>
      <c r="F30" s="27">
        <f t="shared" si="2"/>
        <v>51532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35294</v>
      </c>
      <c r="N30" s="27">
        <v>38436</v>
      </c>
      <c r="O30" s="27">
        <v>5463</v>
      </c>
      <c r="P30" s="27">
        <v>13096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70060</v>
      </c>
      <c r="E31" s="27">
        <f t="shared" si="1"/>
        <v>30681</v>
      </c>
      <c r="F31" s="27">
        <f t="shared" si="2"/>
        <v>39379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26609</v>
      </c>
      <c r="N31" s="27">
        <v>29119</v>
      </c>
      <c r="O31" s="27">
        <v>4072</v>
      </c>
      <c r="P31" s="27">
        <v>10260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18681</v>
      </c>
      <c r="E32" s="27">
        <f t="shared" si="1"/>
        <v>9641</v>
      </c>
      <c r="F32" s="27">
        <f t="shared" si="2"/>
        <v>9040</v>
      </c>
      <c r="G32" s="27">
        <v>394</v>
      </c>
      <c r="H32" s="27">
        <v>349</v>
      </c>
      <c r="I32" s="27">
        <v>1936</v>
      </c>
      <c r="J32" s="27">
        <v>1786</v>
      </c>
      <c r="K32" s="27">
        <v>7311</v>
      </c>
      <c r="L32" s="27">
        <v>6905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13579</v>
      </c>
      <c r="E33" s="27">
        <f t="shared" si="1"/>
        <v>7142</v>
      </c>
      <c r="F33" s="27">
        <f t="shared" si="2"/>
        <v>6437</v>
      </c>
      <c r="G33" s="27">
        <v>238</v>
      </c>
      <c r="H33" s="27">
        <v>202</v>
      </c>
      <c r="I33" s="27">
        <v>1295</v>
      </c>
      <c r="J33" s="27">
        <v>1310</v>
      </c>
      <c r="K33" s="27">
        <v>5609</v>
      </c>
      <c r="L33" s="27">
        <v>4925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13326</v>
      </c>
      <c r="E34" s="27">
        <f t="shared" si="1"/>
        <v>6856</v>
      </c>
      <c r="F34" s="27">
        <f t="shared" si="2"/>
        <v>6470</v>
      </c>
      <c r="G34" s="27">
        <v>276</v>
      </c>
      <c r="H34" s="27">
        <v>288</v>
      </c>
      <c r="I34" s="27">
        <v>1335</v>
      </c>
      <c r="J34" s="27">
        <v>1307</v>
      </c>
      <c r="K34" s="27">
        <v>5245</v>
      </c>
      <c r="L34" s="27">
        <v>4875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8554</v>
      </c>
      <c r="E35" s="27">
        <f t="shared" si="1"/>
        <v>4094</v>
      </c>
      <c r="F35" s="27">
        <f t="shared" si="2"/>
        <v>4460</v>
      </c>
      <c r="G35" s="27">
        <v>3</v>
      </c>
      <c r="H35" s="27">
        <v>3</v>
      </c>
      <c r="I35" s="27">
        <v>17</v>
      </c>
      <c r="J35" s="27">
        <v>13</v>
      </c>
      <c r="K35" s="27">
        <v>44</v>
      </c>
      <c r="L35" s="27">
        <v>44</v>
      </c>
      <c r="M35" s="27">
        <v>3289</v>
      </c>
      <c r="N35" s="27">
        <v>3473</v>
      </c>
      <c r="O35" s="27">
        <v>741</v>
      </c>
      <c r="P35" s="27">
        <v>927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13968</v>
      </c>
      <c r="E36" s="27">
        <f t="shared" si="1"/>
        <v>6715</v>
      </c>
      <c r="F36" s="27">
        <f t="shared" si="2"/>
        <v>7253</v>
      </c>
      <c r="G36" s="27">
        <v>67</v>
      </c>
      <c r="H36" s="27">
        <v>62</v>
      </c>
      <c r="I36" s="27">
        <v>314</v>
      </c>
      <c r="J36" s="27">
        <v>272</v>
      </c>
      <c r="K36" s="27">
        <v>1120</v>
      </c>
      <c r="L36" s="27">
        <v>1055</v>
      </c>
      <c r="M36" s="27">
        <v>4543</v>
      </c>
      <c r="N36" s="27">
        <v>4449</v>
      </c>
      <c r="O36" s="27">
        <v>671</v>
      </c>
      <c r="P36" s="27">
        <v>1415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13038</v>
      </c>
      <c r="E37" s="27">
        <f t="shared" si="1"/>
        <v>5649</v>
      </c>
      <c r="F37" s="27">
        <f t="shared" si="2"/>
        <v>7389</v>
      </c>
      <c r="G37" s="27">
        <v>44</v>
      </c>
      <c r="H37" s="27">
        <v>56</v>
      </c>
      <c r="I37" s="27">
        <v>453</v>
      </c>
      <c r="J37" s="27">
        <v>415</v>
      </c>
      <c r="K37" s="27">
        <v>1272</v>
      </c>
      <c r="L37" s="27">
        <v>1286</v>
      </c>
      <c r="M37" s="27">
        <v>3600</v>
      </c>
      <c r="N37" s="27">
        <v>5078</v>
      </c>
      <c r="O37" s="27">
        <v>280</v>
      </c>
      <c r="P37" s="27">
        <v>554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4183</v>
      </c>
      <c r="E38" s="27">
        <f t="shared" si="1"/>
        <v>1640</v>
      </c>
      <c r="F38" s="27">
        <f t="shared" si="2"/>
        <v>2543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1338</v>
      </c>
      <c r="N38" s="27">
        <v>1872</v>
      </c>
      <c r="O38" s="27">
        <v>302</v>
      </c>
      <c r="P38" s="27">
        <v>671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2641</v>
      </c>
      <c r="E39" s="27">
        <f t="shared" si="1"/>
        <v>1523</v>
      </c>
      <c r="F39" s="27">
        <f t="shared" si="2"/>
        <v>1118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1300</v>
      </c>
      <c r="N39" s="27">
        <v>954</v>
      </c>
      <c r="O39" s="27">
        <v>223</v>
      </c>
      <c r="P39" s="27">
        <v>164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119</v>
      </c>
      <c r="D40" s="26">
        <f t="shared" si="0"/>
        <v>4718</v>
      </c>
      <c r="E40" s="27">
        <f t="shared" si="1"/>
        <v>2178</v>
      </c>
      <c r="F40" s="27">
        <f t="shared" si="2"/>
        <v>2540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1918</v>
      </c>
      <c r="N40" s="27">
        <v>1820</v>
      </c>
      <c r="O40" s="27">
        <v>260</v>
      </c>
      <c r="P40" s="27">
        <v>720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120</v>
      </c>
      <c r="D41" s="26">
        <f t="shared" si="0"/>
        <v>378</v>
      </c>
      <c r="E41" s="27">
        <f t="shared" si="1"/>
        <v>222</v>
      </c>
      <c r="F41" s="27">
        <f t="shared" si="2"/>
        <v>156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207</v>
      </c>
      <c r="N41" s="27">
        <v>137</v>
      </c>
      <c r="O41" s="27">
        <v>15</v>
      </c>
      <c r="P41" s="27">
        <v>19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4937</v>
      </c>
      <c r="E42" s="27">
        <f t="shared" si="1"/>
        <v>2210</v>
      </c>
      <c r="F42" s="27">
        <f t="shared" si="2"/>
        <v>2727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1913</v>
      </c>
      <c r="N42" s="27">
        <v>2039</v>
      </c>
      <c r="O42" s="27">
        <v>297</v>
      </c>
      <c r="P42" s="27">
        <v>688</v>
      </c>
      <c r="S42" s="29"/>
      <c r="T42" s="29"/>
    </row>
    <row r="43" spans="1:20" s="28" customFormat="1" ht="17.100000000000001" customHeight="1">
      <c r="A43" s="24">
        <v>23</v>
      </c>
      <c r="B43" s="38" t="s">
        <v>118</v>
      </c>
      <c r="C43" s="25" t="s">
        <v>117</v>
      </c>
      <c r="D43" s="26">
        <f t="shared" si="0"/>
        <v>3690</v>
      </c>
      <c r="E43" s="27">
        <f t="shared" si="1"/>
        <v>2340</v>
      </c>
      <c r="F43" s="27">
        <f t="shared" si="2"/>
        <v>1350</v>
      </c>
      <c r="G43" s="27">
        <v>9</v>
      </c>
      <c r="H43" s="27">
        <v>4</v>
      </c>
      <c r="I43" s="27">
        <v>35</v>
      </c>
      <c r="J43" s="27">
        <v>31</v>
      </c>
      <c r="K43" s="27">
        <v>159</v>
      </c>
      <c r="L43" s="27">
        <v>145</v>
      </c>
      <c r="M43" s="27">
        <v>2068</v>
      </c>
      <c r="N43" s="27">
        <v>1083</v>
      </c>
      <c r="O43" s="27">
        <v>69</v>
      </c>
      <c r="P43" s="27">
        <v>87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432991</v>
      </c>
      <c r="E44" s="21">
        <f t="shared" ref="E44:E51" si="5">G44+I44+K44+M44+O44</f>
        <v>200802</v>
      </c>
      <c r="F44" s="21">
        <f t="shared" ref="F44:F51" si="6">H44+J44+L44+N44+P44</f>
        <v>232189</v>
      </c>
      <c r="G44" s="21">
        <f>SUM(G45:G51)</f>
        <v>1899</v>
      </c>
      <c r="H44" s="21">
        <f t="shared" ref="H44:P44" si="7">SUM(H45:H51)</f>
        <v>1787</v>
      </c>
      <c r="I44" s="21">
        <f t="shared" si="7"/>
        <v>9408</v>
      </c>
      <c r="J44" s="21">
        <f t="shared" si="7"/>
        <v>8980</v>
      </c>
      <c r="K44" s="21">
        <f t="shared" si="7"/>
        <v>34205</v>
      </c>
      <c r="L44" s="21">
        <f t="shared" si="7"/>
        <v>32236</v>
      </c>
      <c r="M44" s="21">
        <f t="shared" si="7"/>
        <v>136396</v>
      </c>
      <c r="N44" s="21">
        <f t="shared" si="7"/>
        <v>146363</v>
      </c>
      <c r="O44" s="21">
        <f t="shared" si="7"/>
        <v>18894</v>
      </c>
      <c r="P44" s="21">
        <f t="shared" si="7"/>
        <v>42823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0</v>
      </c>
      <c r="E45" s="27">
        <f t="shared" si="5"/>
        <v>0</v>
      </c>
      <c r="F45" s="27">
        <f t="shared" si="6"/>
        <v>0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0</v>
      </c>
      <c r="E46" s="27">
        <f t="shared" si="5"/>
        <v>0</v>
      </c>
      <c r="F46" s="27">
        <f t="shared" si="6"/>
        <v>0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405307</v>
      </c>
      <c r="E48" s="27">
        <f t="shared" si="5"/>
        <v>188129</v>
      </c>
      <c r="F48" s="27">
        <f t="shared" si="6"/>
        <v>217178</v>
      </c>
      <c r="G48" s="58">
        <f>'Прил. 11 СОГАЗ 2020'!F20+'Прил. 11 СОГАЗ 2020'!F22+'Прил. 11 СОГАЗ 2020'!F28+'Прил. 11 СОГАЗ 2020'!F40+'Прил. 11 СОГАЗ 2020'!F42+'Прил. 11 СОГАЗ 2020'!F25+'Прил. 11 СОГАЗ 2020'!F27+'Прил. 11 СОГАЗ 2020'!F39+'Прил. 11 СОГАЗ 2020'!F41+'Прил. 11 СОГАЗ 2020'!F33+'Прил. 11 СОГАЗ 2020'!F34+'Прил. 11 СОГАЗ 2020'!F35+'Прил. 11 СОГАЗ 2020'!F38</f>
        <v>1783</v>
      </c>
      <c r="H48" s="58">
        <f>'Прил. 11 СОГАЗ 2020'!G20+'Прил. 11 СОГАЗ 2020'!G22+'Прил. 11 СОГАЗ 2020'!G28+'Прил. 11 СОГАЗ 2020'!G40+'Прил. 11 СОГАЗ 2020'!G42+'Прил. 11 СОГАЗ 2020'!G25+'Прил. 11 СОГАЗ 2020'!G27+'Прил. 11 СОГАЗ 2020'!G39+'Прил. 11 СОГАЗ 2020'!G41+'Прил. 11 СОГАЗ 2020'!G33+'Прил. 11 СОГАЗ 2020'!G34+'Прил. 11 СОГАЗ 2020'!G35+'Прил. 11 СОГАЗ 2020'!G38</f>
        <v>1672</v>
      </c>
      <c r="I48" s="58">
        <f>'Прил. 11 СОГАЗ 2020'!H20+'Прил. 11 СОГАЗ 2020'!H22+'Прил. 11 СОГАЗ 2020'!H28+'Прил. 11 СОГАЗ 2020'!H40+'Прил. 11 СОГАЗ 2020'!H42+'Прил. 11 СОГАЗ 2020'!H25+'Прил. 11 СОГАЗ 2020'!H27+'Прил. 11 СОГАЗ 2020'!H39+'Прил. 11 СОГАЗ 2020'!H41+'Прил. 11 СОГАЗ 2020'!H33+'Прил. 11 СОГАЗ 2020'!H34+'Прил. 11 СОГАЗ 2020'!H35+'Прил. 11 СОГАЗ 2020'!H38</f>
        <v>8616</v>
      </c>
      <c r="J48" s="58">
        <f>'Прил. 11 СОГАЗ 2020'!I20+'Прил. 11 СОГАЗ 2020'!I22+'Прил. 11 СОГАЗ 2020'!I28+'Прил. 11 СОГАЗ 2020'!I40+'Прил. 11 СОГАЗ 2020'!I42+'Прил. 11 СОГАЗ 2020'!I25+'Прил. 11 СОГАЗ 2020'!I27+'Прил. 11 СОГАЗ 2020'!I39+'Прил. 11 СОГАЗ 2020'!I41+'Прил. 11 СОГАЗ 2020'!I33+'Прил. 11 СОГАЗ 2020'!I34+'Прил. 11 СОГАЗ 2020'!I35+'Прил. 11 СОГАЗ 2020'!I38</f>
        <v>8280</v>
      </c>
      <c r="K48" s="58">
        <f>'Прил. 11 СОГАЗ 2020'!J20+'Прил. 11 СОГАЗ 2020'!J22+'Прил. 11 СОГАЗ 2020'!J28+'Прил. 11 СОГАЗ 2020'!J40+'Прил. 11 СОГАЗ 2020'!J42+'Прил. 11 СОГАЗ 2020'!J25+'Прил. 11 СОГАЗ 2020'!J27+'Прил. 11 СОГАЗ 2020'!J39+'Прил. 11 СОГАЗ 2020'!J41+'Прил. 11 СОГАЗ 2020'!J33+'Прил. 11 СОГАЗ 2020'!J34+'Прил. 11 СОГАЗ 2020'!J35+'Прил. 11 СОГАЗ 2020'!J38</f>
        <v>31737</v>
      </c>
      <c r="L48" s="58">
        <f>'Прил. 11 СОГАЗ 2020'!K20+'Прил. 11 СОГАЗ 2020'!K22+'Прил. 11 СОГАЗ 2020'!K28+'Прил. 11 СОГАЗ 2020'!K40+'Прил. 11 СОГАЗ 2020'!K42+'Прил. 11 СОГАЗ 2020'!K25+'Прил. 11 СОГАЗ 2020'!K27+'Прил. 11 СОГАЗ 2020'!K39+'Прил. 11 СОГАЗ 2020'!K41+'Прил. 11 СОГАЗ 2020'!K33+'Прил. 11 СОГАЗ 2020'!K34+'Прил. 11 СОГАЗ 2020'!K35+'Прил. 11 СОГАЗ 2020'!K38</f>
        <v>29834</v>
      </c>
      <c r="M48" s="58">
        <f>'Прил. 11 СОГАЗ 2020'!L20+'Прил. 11 СОГАЗ 2020'!L22+'Прил. 11 СОГАЗ 2020'!L28+'Прил. 11 СОГАЗ 2020'!L40+'Прил. 11 СОГАЗ 2020'!L42+'Прил. 11 СОГАЗ 2020'!L25+'Прил. 11 СОГАЗ 2020'!L27+'Прил. 11 СОГАЗ 2020'!L39+'Прил. 11 СОГАЗ 2020'!L41+'Прил. 11 СОГАЗ 2020'!L33+'Прил. 11 СОГАЗ 2020'!L34+'Прил. 11 СОГАЗ 2020'!L35+'Прил. 11 СОГАЗ 2020'!L38</f>
        <v>128053</v>
      </c>
      <c r="N48" s="58">
        <f>'Прил. 11 СОГАЗ 2020'!M20+'Прил. 11 СОГАЗ 2020'!M22+'Прил. 11 СОГАЗ 2020'!M28+'Прил. 11 СОГАЗ 2020'!M40+'Прил. 11 СОГАЗ 2020'!M42+'Прил. 11 СОГАЗ 2020'!M25+'Прил. 11 СОГАЗ 2020'!M27+'Прил. 11 СОГАЗ 2020'!M39+'Прил. 11 СОГАЗ 2020'!M41+'Прил. 11 СОГАЗ 2020'!M33+'Прил. 11 СОГАЗ 2020'!M34+'Прил. 11 СОГАЗ 2020'!M35+'Прил. 11 СОГАЗ 2020'!M38</f>
        <v>136554</v>
      </c>
      <c r="O48" s="58">
        <f>'Прил. 11 СОГАЗ 2020'!N20+'Прил. 11 СОГАЗ 2020'!N22+'Прил. 11 СОГАЗ 2020'!N28+'Прил. 11 СОГАЗ 2020'!N40+'Прил. 11 СОГАЗ 2020'!N42+'Прил. 11 СОГАЗ 2020'!N25+'Прил. 11 СОГАЗ 2020'!N27+'Прил. 11 СОГАЗ 2020'!N39+'Прил. 11 СОГАЗ 2020'!N41+'Прил. 11 СОГАЗ 2020'!N33+'Прил. 11 СОГАЗ 2020'!N34+'Прил. 11 СОГАЗ 2020'!N35+'Прил. 11 СОГАЗ 2020'!N38</f>
        <v>17940</v>
      </c>
      <c r="P48" s="58">
        <f>'Прил. 11 СОГАЗ 2020'!O20+'Прил. 11 СОГАЗ 2020'!O22+'Прил. 11 СОГАЗ 2020'!O28+'Прил. 11 СОГАЗ 2020'!O40+'Прил. 11 СОГАЗ 2020'!O42+'Прил. 11 СОГАЗ 2020'!O25+'Прил. 11 СОГАЗ 2020'!O27+'Прил. 11 СОГАЗ 2020'!O39+'Прил. 11 СОГАЗ 2020'!O41+'Прил. 11 СОГАЗ 2020'!O33+'Прил. 11 СОГАЗ 2020'!O34+'Прил. 11 СОГАЗ 2020'!O35+'Прил. 11 СОГАЗ 2020'!O38</f>
        <v>40838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14016</v>
      </c>
      <c r="E49" s="27">
        <f t="shared" si="5"/>
        <v>6703</v>
      </c>
      <c r="F49" s="27">
        <f t="shared" si="6"/>
        <v>7313</v>
      </c>
      <c r="G49" s="26">
        <f>'Прил. 11 СОГАЗ 2020'!F36</f>
        <v>68</v>
      </c>
      <c r="H49" s="26">
        <f>'Прил. 11 СОГАЗ 2020'!G36</f>
        <v>61</v>
      </c>
      <c r="I49" s="26">
        <f>'Прил. 11 СОГАЗ 2020'!H36</f>
        <v>319</v>
      </c>
      <c r="J49" s="26">
        <f>'Прил. 11 СОГАЗ 2020'!I36</f>
        <v>274</v>
      </c>
      <c r="K49" s="26">
        <f>'Прил. 11 СОГАЗ 2020'!J36</f>
        <v>1130</v>
      </c>
      <c r="L49" s="26">
        <f>'Прил. 11 СОГАЗ 2020'!K36</f>
        <v>1078</v>
      </c>
      <c r="M49" s="26">
        <f>'Прил. 11 СОГАЗ 2020'!L36</f>
        <v>4517</v>
      </c>
      <c r="N49" s="26">
        <f>'Прил. 11 СОГАЗ 2020'!M36</f>
        <v>4485</v>
      </c>
      <c r="O49" s="26">
        <f>'Прил. 11 СОГАЗ 2020'!N36</f>
        <v>669</v>
      </c>
      <c r="P49" s="26">
        <f>'Прил. 11 СОГАЗ 2020'!O36</f>
        <v>1415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13668</v>
      </c>
      <c r="E50" s="27">
        <f t="shared" si="5"/>
        <v>5970</v>
      </c>
      <c r="F50" s="27">
        <f t="shared" si="6"/>
        <v>7698</v>
      </c>
      <c r="G50" s="26">
        <f>'Прил. 11 СОГАЗ 2020'!F29+'Прил. 11 СОГАЗ 2020'!F30+'Прил. 11 СОГАЗ 2020'!F31+'Прил. 11 СОГАЗ 2020'!F32+'Прил. 11 СОГАЗ 2020'!F24</f>
        <v>48</v>
      </c>
      <c r="H50" s="26">
        <f>'Прил. 11 СОГАЗ 2020'!G29+'Прил. 11 СОГАЗ 2020'!G30+'Прил. 11 СОГАЗ 2020'!G31+'Прил. 11 СОГАЗ 2020'!G32+'Прил. 11 СОГАЗ 2020'!G24</f>
        <v>54</v>
      </c>
      <c r="I50" s="26">
        <f>'Прил. 11 СОГАЗ 2020'!H29+'Прил. 11 СОГАЗ 2020'!H30+'Прил. 11 СОГАЗ 2020'!H31+'Прил. 11 СОГАЗ 2020'!H32+'Прил. 11 СОГАЗ 2020'!H24</f>
        <v>473</v>
      </c>
      <c r="J50" s="26">
        <f>'Прил. 11 СОГАЗ 2020'!I29+'Прил. 11 СОГАЗ 2020'!I30+'Прил. 11 СОГАЗ 2020'!I31+'Прил. 11 СОГАЗ 2020'!I32+'Прил. 11 СОГАЗ 2020'!I24</f>
        <v>426</v>
      </c>
      <c r="K50" s="26">
        <f>'Прил. 11 СОГАЗ 2020'!J29+'Прил. 11 СОГАЗ 2020'!J30+'Прил. 11 СОГАЗ 2020'!J31+'Прил. 11 СОГАЗ 2020'!J32+'Прил. 11 СОГАЗ 2020'!J24</f>
        <v>1338</v>
      </c>
      <c r="L50" s="26">
        <f>'Прил. 11 СОГАЗ 2020'!K29+'Прил. 11 СОГАЗ 2020'!K30+'Прил. 11 СОГАЗ 2020'!K31+'Прил. 11 СОГАЗ 2020'!K32+'Прил. 11 СОГАЗ 2020'!K24</f>
        <v>1324</v>
      </c>
      <c r="M50" s="26">
        <f>'Прил. 11 СОГАЗ 2020'!L29+'Прил. 11 СОГАЗ 2020'!L30+'Прил. 11 СОГАЗ 2020'!L31+'Прил. 11 СОГАЗ 2020'!L32+'Прил. 11 СОГАЗ 2020'!L24</f>
        <v>3826</v>
      </c>
      <c r="N50" s="26">
        <f>'Прил. 11 СОГАЗ 2020'!M29+'Прил. 11 СОГАЗ 2020'!M30+'Прил. 11 СОГАЗ 2020'!M31+'Прил. 11 СОГАЗ 2020'!M32+'Прил. 11 СОГАЗ 2020'!M24</f>
        <v>5324</v>
      </c>
      <c r="O50" s="26">
        <f>'Прил. 11 СОГАЗ 2020'!N29+'Прил. 11 СОГАЗ 2020'!N30+'Прил. 11 СОГАЗ 2020'!N31+'Прил. 11 СОГАЗ 2020'!N32+'Прил. 11 СОГАЗ 2020'!N24</f>
        <v>285</v>
      </c>
      <c r="P50" s="26">
        <f>'Прил. 11 СОГАЗ 2020'!O29+'Прил. 11 СОГАЗ 2020'!O30+'Прил. 11 СОГАЗ 2020'!O31+'Прил. 11 СОГАЗ 2020'!O32+'Прил. 11 СОГАЗ 2020'!O24</f>
        <v>570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C15:C18"/>
    <mergeCell ref="A60:D60"/>
    <mergeCell ref="E60:F60"/>
    <mergeCell ref="G60:M60"/>
    <mergeCell ref="E56:F56"/>
    <mergeCell ref="G56:M56"/>
    <mergeCell ref="E57:F57"/>
    <mergeCell ref="G57:M57"/>
    <mergeCell ref="A59:D59"/>
    <mergeCell ref="E59:F59"/>
    <mergeCell ref="G59:M59"/>
    <mergeCell ref="A8:P8"/>
    <mergeCell ref="A9:P9"/>
    <mergeCell ref="D12:N12"/>
    <mergeCell ref="D13:N13"/>
    <mergeCell ref="E15:F17"/>
    <mergeCell ref="G10:J10"/>
    <mergeCell ref="B15:B18"/>
    <mergeCell ref="G17:H17"/>
    <mergeCell ref="K17:L17"/>
    <mergeCell ref="I17:J17"/>
    <mergeCell ref="G15:P15"/>
    <mergeCell ref="G16:L16"/>
    <mergeCell ref="M16:N16"/>
    <mergeCell ref="O16:P16"/>
    <mergeCell ref="A15:A18"/>
    <mergeCell ref="D15:D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63" zoomScaleNormal="63" workbookViewId="0">
      <pane xSplit="3" ySplit="19" topLeftCell="D29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P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121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124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72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113</v>
      </c>
      <c r="N17" s="15" t="s">
        <v>114</v>
      </c>
      <c r="O17" s="15" t="s">
        <v>115</v>
      </c>
      <c r="P17" s="15" t="s">
        <v>116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273657</v>
      </c>
      <c r="E20" s="21">
        <f t="shared" ref="E20:E43" si="1">G20+I20+K20+M20+O20</f>
        <v>125522</v>
      </c>
      <c r="F20" s="21">
        <f t="shared" ref="F20:F43" si="2">H20+J20+L20+N20+P20</f>
        <v>148135</v>
      </c>
      <c r="G20" s="21">
        <f t="shared" ref="G20:P20" si="3">SUM(G21:G43)</f>
        <v>1037</v>
      </c>
      <c r="H20" s="21">
        <f t="shared" si="3"/>
        <v>985</v>
      </c>
      <c r="I20" s="21">
        <f t="shared" si="3"/>
        <v>5596</v>
      </c>
      <c r="J20" s="21">
        <f t="shared" si="3"/>
        <v>5174</v>
      </c>
      <c r="K20" s="21">
        <f t="shared" si="3"/>
        <v>23226</v>
      </c>
      <c r="L20" s="21">
        <f t="shared" si="3"/>
        <v>21986</v>
      </c>
      <c r="M20" s="21">
        <f t="shared" si="3"/>
        <v>84071</v>
      </c>
      <c r="N20" s="21">
        <f t="shared" si="3"/>
        <v>91384</v>
      </c>
      <c r="O20" s="21">
        <f t="shared" si="3"/>
        <v>11592</v>
      </c>
      <c r="P20" s="21">
        <f t="shared" si="3"/>
        <v>28606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342</v>
      </c>
      <c r="E21" s="27">
        <f t="shared" si="1"/>
        <v>74</v>
      </c>
      <c r="F21" s="27">
        <f t="shared" si="2"/>
        <v>268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64</v>
      </c>
      <c r="N21" s="27">
        <v>251</v>
      </c>
      <c r="O21" s="27">
        <v>10</v>
      </c>
      <c r="P21" s="27">
        <v>17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33363</v>
      </c>
      <c r="E22" s="27">
        <f t="shared" si="1"/>
        <v>14876</v>
      </c>
      <c r="F22" s="27">
        <f t="shared" si="2"/>
        <v>18487</v>
      </c>
      <c r="G22" s="27">
        <v>36</v>
      </c>
      <c r="H22" s="27">
        <v>26</v>
      </c>
      <c r="I22" s="27">
        <v>578</v>
      </c>
      <c r="J22" s="27">
        <v>575</v>
      </c>
      <c r="K22" s="27">
        <v>3050</v>
      </c>
      <c r="L22" s="27">
        <v>2812</v>
      </c>
      <c r="M22" s="27">
        <v>9541</v>
      </c>
      <c r="N22" s="27">
        <v>10232</v>
      </c>
      <c r="O22" s="27">
        <v>1671</v>
      </c>
      <c r="P22" s="27">
        <v>4842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40108</v>
      </c>
      <c r="E23" s="27">
        <f t="shared" si="1"/>
        <v>17676</v>
      </c>
      <c r="F23" s="27">
        <f t="shared" si="2"/>
        <v>22432</v>
      </c>
      <c r="G23" s="27">
        <v>170</v>
      </c>
      <c r="H23" s="27">
        <v>171</v>
      </c>
      <c r="I23" s="27">
        <v>864</v>
      </c>
      <c r="J23" s="27">
        <v>834</v>
      </c>
      <c r="K23" s="27">
        <v>3581</v>
      </c>
      <c r="L23" s="27">
        <v>3343</v>
      </c>
      <c r="M23" s="27">
        <v>10817</v>
      </c>
      <c r="N23" s="27">
        <v>12659</v>
      </c>
      <c r="O23" s="27">
        <v>2244</v>
      </c>
      <c r="P23" s="27">
        <v>5425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6441</v>
      </c>
      <c r="E24" s="27">
        <f t="shared" si="1"/>
        <v>3125</v>
      </c>
      <c r="F24" s="27">
        <f t="shared" si="2"/>
        <v>3316</v>
      </c>
      <c r="G24" s="27">
        <v>21</v>
      </c>
      <c r="H24" s="27">
        <v>19</v>
      </c>
      <c r="I24" s="27">
        <v>168</v>
      </c>
      <c r="J24" s="27">
        <v>162</v>
      </c>
      <c r="K24" s="27">
        <v>636</v>
      </c>
      <c r="L24" s="27">
        <v>593</v>
      </c>
      <c r="M24" s="27">
        <v>2172</v>
      </c>
      <c r="N24" s="27">
        <v>2276</v>
      </c>
      <c r="O24" s="27">
        <v>128</v>
      </c>
      <c r="P24" s="27">
        <v>266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8603</v>
      </c>
      <c r="E25" s="27">
        <f t="shared" si="1"/>
        <v>4001</v>
      </c>
      <c r="F25" s="27">
        <f t="shared" si="2"/>
        <v>4602</v>
      </c>
      <c r="G25" s="27">
        <v>28</v>
      </c>
      <c r="H25" s="27">
        <v>30</v>
      </c>
      <c r="I25" s="27">
        <v>155</v>
      </c>
      <c r="J25" s="27">
        <v>164</v>
      </c>
      <c r="K25" s="27">
        <v>727</v>
      </c>
      <c r="L25" s="27">
        <v>664</v>
      </c>
      <c r="M25" s="27">
        <v>2650</v>
      </c>
      <c r="N25" s="27">
        <v>2650</v>
      </c>
      <c r="O25" s="27">
        <v>441</v>
      </c>
      <c r="P25" s="27">
        <v>1094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42620</v>
      </c>
      <c r="E26" s="27">
        <f t="shared" si="1"/>
        <v>19293</v>
      </c>
      <c r="F26" s="27">
        <f t="shared" si="2"/>
        <v>23327</v>
      </c>
      <c r="G26" s="27">
        <v>215</v>
      </c>
      <c r="H26" s="27">
        <v>182</v>
      </c>
      <c r="I26" s="27">
        <v>803</v>
      </c>
      <c r="J26" s="27">
        <v>684</v>
      </c>
      <c r="K26" s="27">
        <v>3598</v>
      </c>
      <c r="L26" s="27">
        <v>3360</v>
      </c>
      <c r="M26" s="27">
        <v>12628</v>
      </c>
      <c r="N26" s="27">
        <v>13822</v>
      </c>
      <c r="O26" s="27">
        <v>2049</v>
      </c>
      <c r="P26" s="27">
        <v>5279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15697</v>
      </c>
      <c r="E27" s="27">
        <f t="shared" si="1"/>
        <v>6849</v>
      </c>
      <c r="F27" s="27">
        <f t="shared" si="2"/>
        <v>8848</v>
      </c>
      <c r="G27" s="27">
        <v>98</v>
      </c>
      <c r="H27" s="27">
        <v>79</v>
      </c>
      <c r="I27" s="27">
        <v>320</v>
      </c>
      <c r="J27" s="27">
        <v>270</v>
      </c>
      <c r="K27" s="27">
        <v>1457</v>
      </c>
      <c r="L27" s="27">
        <v>1347</v>
      </c>
      <c r="M27" s="27">
        <v>4342</v>
      </c>
      <c r="N27" s="27">
        <v>5252</v>
      </c>
      <c r="O27" s="27">
        <v>632</v>
      </c>
      <c r="P27" s="27">
        <v>1900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295</v>
      </c>
      <c r="E28" s="27">
        <f t="shared" si="1"/>
        <v>220</v>
      </c>
      <c r="F28" s="27">
        <f t="shared" si="2"/>
        <v>75</v>
      </c>
      <c r="G28" s="27">
        <v>1</v>
      </c>
      <c r="H28" s="27">
        <v>1</v>
      </c>
      <c r="I28" s="27">
        <v>1</v>
      </c>
      <c r="J28" s="27">
        <v>1</v>
      </c>
      <c r="K28" s="27">
        <v>8</v>
      </c>
      <c r="L28" s="27">
        <v>13</v>
      </c>
      <c r="M28" s="27">
        <v>207</v>
      </c>
      <c r="N28" s="27">
        <v>57</v>
      </c>
      <c r="O28" s="27">
        <v>3</v>
      </c>
      <c r="P28" s="27">
        <v>3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21455</v>
      </c>
      <c r="E29" s="27">
        <f t="shared" si="1"/>
        <v>9348</v>
      </c>
      <c r="F29" s="27">
        <f t="shared" si="2"/>
        <v>12107</v>
      </c>
      <c r="G29" s="27">
        <v>56</v>
      </c>
      <c r="H29" s="27">
        <v>51</v>
      </c>
      <c r="I29" s="27">
        <v>532</v>
      </c>
      <c r="J29" s="27">
        <v>526</v>
      </c>
      <c r="K29" s="27">
        <v>2383</v>
      </c>
      <c r="L29" s="27">
        <v>2346</v>
      </c>
      <c r="M29" s="27">
        <v>5773</v>
      </c>
      <c r="N29" s="27">
        <v>7654</v>
      </c>
      <c r="O29" s="27">
        <v>604</v>
      </c>
      <c r="P29" s="27">
        <v>1530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24214</v>
      </c>
      <c r="E30" s="27">
        <f t="shared" si="1"/>
        <v>11161</v>
      </c>
      <c r="F30" s="27">
        <f t="shared" si="2"/>
        <v>13053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10091</v>
      </c>
      <c r="N30" s="27">
        <v>10809</v>
      </c>
      <c r="O30" s="27">
        <v>1070</v>
      </c>
      <c r="P30" s="27">
        <v>2244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22008</v>
      </c>
      <c r="E31" s="27">
        <f t="shared" si="1"/>
        <v>9897</v>
      </c>
      <c r="F31" s="27">
        <f t="shared" si="2"/>
        <v>12111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8778</v>
      </c>
      <c r="N31" s="27">
        <v>9180</v>
      </c>
      <c r="O31" s="27">
        <v>1119</v>
      </c>
      <c r="P31" s="27">
        <v>2931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4509</v>
      </c>
      <c r="E32" s="27">
        <f t="shared" si="1"/>
        <v>2295</v>
      </c>
      <c r="F32" s="27">
        <f t="shared" si="2"/>
        <v>2214</v>
      </c>
      <c r="G32" s="27">
        <v>90</v>
      </c>
      <c r="H32" s="27">
        <v>113</v>
      </c>
      <c r="I32" s="27">
        <v>577</v>
      </c>
      <c r="J32" s="27">
        <v>491</v>
      </c>
      <c r="K32" s="27">
        <v>1628</v>
      </c>
      <c r="L32" s="27">
        <v>1610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3283</v>
      </c>
      <c r="E33" s="27">
        <f t="shared" si="1"/>
        <v>1615</v>
      </c>
      <c r="F33" s="27">
        <f t="shared" si="2"/>
        <v>1668</v>
      </c>
      <c r="G33" s="27">
        <v>53</v>
      </c>
      <c r="H33" s="27">
        <v>67</v>
      </c>
      <c r="I33" s="27">
        <v>367</v>
      </c>
      <c r="J33" s="27">
        <v>350</v>
      </c>
      <c r="K33" s="27">
        <v>1195</v>
      </c>
      <c r="L33" s="27">
        <v>1251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3157</v>
      </c>
      <c r="E34" s="27">
        <f t="shared" si="1"/>
        <v>1631</v>
      </c>
      <c r="F34" s="27">
        <f t="shared" si="2"/>
        <v>1526</v>
      </c>
      <c r="G34" s="27">
        <v>67</v>
      </c>
      <c r="H34" s="27">
        <v>59</v>
      </c>
      <c r="I34" s="27">
        <v>344</v>
      </c>
      <c r="J34" s="27">
        <v>331</v>
      </c>
      <c r="K34" s="27">
        <v>1220</v>
      </c>
      <c r="L34" s="27">
        <v>1136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2666</v>
      </c>
      <c r="E35" s="27">
        <f t="shared" si="1"/>
        <v>1294</v>
      </c>
      <c r="F35" s="27">
        <f t="shared" si="2"/>
        <v>1372</v>
      </c>
      <c r="G35" s="27">
        <v>5</v>
      </c>
      <c r="H35" s="27">
        <v>7</v>
      </c>
      <c r="I35" s="27">
        <v>9</v>
      </c>
      <c r="J35" s="27">
        <v>14</v>
      </c>
      <c r="K35" s="27">
        <v>72</v>
      </c>
      <c r="L35" s="27">
        <v>62</v>
      </c>
      <c r="M35" s="27">
        <v>1030</v>
      </c>
      <c r="N35" s="27">
        <v>1087</v>
      </c>
      <c r="O35" s="27">
        <v>178</v>
      </c>
      <c r="P35" s="27">
        <v>202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2749</v>
      </c>
      <c r="E36" s="27">
        <f t="shared" si="1"/>
        <v>1188</v>
      </c>
      <c r="F36" s="27">
        <f t="shared" si="2"/>
        <v>1561</v>
      </c>
      <c r="G36" s="27">
        <v>3</v>
      </c>
      <c r="H36" s="27">
        <v>0</v>
      </c>
      <c r="I36" s="27">
        <v>8</v>
      </c>
      <c r="J36" s="27">
        <v>3</v>
      </c>
      <c r="K36" s="27">
        <v>275</v>
      </c>
      <c r="L36" s="27">
        <v>221</v>
      </c>
      <c r="M36" s="27">
        <v>759</v>
      </c>
      <c r="N36" s="27">
        <v>963</v>
      </c>
      <c r="O36" s="27">
        <v>143</v>
      </c>
      <c r="P36" s="27">
        <v>374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27964</v>
      </c>
      <c r="E37" s="27">
        <f t="shared" si="1"/>
        <v>12703</v>
      </c>
      <c r="F37" s="27">
        <f t="shared" si="2"/>
        <v>15261</v>
      </c>
      <c r="G37" s="27">
        <v>192</v>
      </c>
      <c r="H37" s="27">
        <v>174</v>
      </c>
      <c r="I37" s="27">
        <v>822</v>
      </c>
      <c r="J37" s="27">
        <v>730</v>
      </c>
      <c r="K37" s="27">
        <v>3328</v>
      </c>
      <c r="L37" s="27">
        <v>3128</v>
      </c>
      <c r="M37" s="27">
        <v>7730</v>
      </c>
      <c r="N37" s="27">
        <v>9931</v>
      </c>
      <c r="O37" s="27">
        <v>631</v>
      </c>
      <c r="P37" s="27">
        <v>1298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1852</v>
      </c>
      <c r="E38" s="27">
        <f t="shared" si="1"/>
        <v>616</v>
      </c>
      <c r="F38" s="27">
        <f t="shared" si="2"/>
        <v>1236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482</v>
      </c>
      <c r="N38" s="27">
        <v>860</v>
      </c>
      <c r="O38" s="27">
        <v>134</v>
      </c>
      <c r="P38" s="27">
        <v>376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872</v>
      </c>
      <c r="E39" s="27">
        <f t="shared" si="1"/>
        <v>483</v>
      </c>
      <c r="F39" s="27">
        <f t="shared" si="2"/>
        <v>389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437</v>
      </c>
      <c r="N39" s="27">
        <v>352</v>
      </c>
      <c r="O39" s="27">
        <v>46</v>
      </c>
      <c r="P39" s="27">
        <v>37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119</v>
      </c>
      <c r="D40" s="26">
        <f t="shared" si="0"/>
        <v>852</v>
      </c>
      <c r="E40" s="27">
        <f t="shared" si="1"/>
        <v>428</v>
      </c>
      <c r="F40" s="27">
        <f t="shared" si="2"/>
        <v>424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398</v>
      </c>
      <c r="N40" s="27">
        <v>333</v>
      </c>
      <c r="O40" s="27">
        <v>30</v>
      </c>
      <c r="P40" s="27">
        <v>91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120</v>
      </c>
      <c r="D41" s="26">
        <f t="shared" si="0"/>
        <v>5609</v>
      </c>
      <c r="E41" s="27">
        <f t="shared" si="1"/>
        <v>3206</v>
      </c>
      <c r="F41" s="27">
        <f t="shared" si="2"/>
        <v>2403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2852</v>
      </c>
      <c r="N41" s="27">
        <v>1842</v>
      </c>
      <c r="O41" s="27">
        <v>354</v>
      </c>
      <c r="P41" s="27">
        <v>561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1254</v>
      </c>
      <c r="E42" s="27">
        <f t="shared" si="1"/>
        <v>593</v>
      </c>
      <c r="F42" s="27">
        <f t="shared" si="2"/>
        <v>661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518</v>
      </c>
      <c r="N42" s="27">
        <v>555</v>
      </c>
      <c r="O42" s="27">
        <v>75</v>
      </c>
      <c r="P42" s="27">
        <v>106</v>
      </c>
      <c r="S42" s="29"/>
      <c r="T42" s="29"/>
    </row>
    <row r="43" spans="1:20" s="28" customFormat="1" ht="17.100000000000001" customHeight="1">
      <c r="A43" s="24">
        <v>23</v>
      </c>
      <c r="B43" s="38" t="s">
        <v>118</v>
      </c>
      <c r="C43" s="25" t="s">
        <v>117</v>
      </c>
      <c r="D43" s="26">
        <f t="shared" si="0"/>
        <v>3744</v>
      </c>
      <c r="E43" s="27">
        <f t="shared" si="1"/>
        <v>2950</v>
      </c>
      <c r="F43" s="27">
        <f t="shared" si="2"/>
        <v>794</v>
      </c>
      <c r="G43" s="27">
        <v>2</v>
      </c>
      <c r="H43" s="27">
        <v>6</v>
      </c>
      <c r="I43" s="27">
        <v>48</v>
      </c>
      <c r="J43" s="27">
        <v>39</v>
      </c>
      <c r="K43" s="27">
        <v>68</v>
      </c>
      <c r="L43" s="27">
        <v>100</v>
      </c>
      <c r="M43" s="27">
        <v>2802</v>
      </c>
      <c r="N43" s="27">
        <v>619</v>
      </c>
      <c r="O43" s="27">
        <v>30</v>
      </c>
      <c r="P43" s="27">
        <v>30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273657</v>
      </c>
      <c r="E44" s="21">
        <f t="shared" ref="E44:E51" si="5">G44+I44+K44+M44+O44</f>
        <v>125522</v>
      </c>
      <c r="F44" s="21">
        <f t="shared" ref="F44:F51" si="6">H44+J44+L44+N44+P44</f>
        <v>148135</v>
      </c>
      <c r="G44" s="21">
        <f>SUM(G45:G51)</f>
        <v>1037</v>
      </c>
      <c r="H44" s="21">
        <f t="shared" ref="H44:P44" si="7">SUM(H45:H51)</f>
        <v>985</v>
      </c>
      <c r="I44" s="21">
        <f t="shared" si="7"/>
        <v>5596</v>
      </c>
      <c r="J44" s="21">
        <f t="shared" si="7"/>
        <v>5174</v>
      </c>
      <c r="K44" s="21">
        <f t="shared" si="7"/>
        <v>23226</v>
      </c>
      <c r="L44" s="21">
        <f t="shared" si="7"/>
        <v>21986</v>
      </c>
      <c r="M44" s="21">
        <f t="shared" si="7"/>
        <v>84071</v>
      </c>
      <c r="N44" s="21">
        <f t="shared" si="7"/>
        <v>91384</v>
      </c>
      <c r="O44" s="21">
        <f t="shared" si="7"/>
        <v>11592</v>
      </c>
      <c r="P44" s="21">
        <f t="shared" si="7"/>
        <v>28606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0</v>
      </c>
      <c r="E45" s="27">
        <f t="shared" si="5"/>
        <v>0</v>
      </c>
      <c r="F45" s="27">
        <f t="shared" si="6"/>
        <v>0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0</v>
      </c>
      <c r="E46" s="27">
        <f t="shared" si="5"/>
        <v>0</v>
      </c>
      <c r="F46" s="27">
        <f t="shared" si="6"/>
        <v>0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241535</v>
      </c>
      <c r="E48" s="27">
        <f t="shared" si="5"/>
        <v>111040</v>
      </c>
      <c r="F48" s="27">
        <f t="shared" si="6"/>
        <v>130495</v>
      </c>
      <c r="G48" s="58">
        <f>'Прил. 11АЛЬФА 2020'!F20+'Прил. 11АЛЬФА 2020'!F22+'Прил. 11АЛЬФА 2020'!F28+'Прил. 11АЛЬФА 2020'!F40+'Прил. 11АЛЬФА 2020'!F42+'Прил. 11АЛЬФА 2020'!F25+'Прил. 11АЛЬФА 2020'!F27+'Прил. 11АЛЬФА 2020'!F39+'Прил. 11АЛЬФА 2020'!F41+'Прил. 11АЛЬФА 2020'!F33+'Прил. 11АЛЬФА 2020'!F34+'Прил. 11АЛЬФА 2020'!F35+'Прил. 11АЛЬФА 2020'!F38</f>
        <v>841</v>
      </c>
      <c r="H48" s="58">
        <f>'Прил. 11АЛЬФА 2020'!G20+'Прил. 11АЛЬФА 2020'!G22+'Прил. 11АЛЬФА 2020'!G28+'Прил. 11АЛЬФА 2020'!G40+'Прил. 11АЛЬФА 2020'!G42+'Прил. 11АЛЬФА 2020'!G25+'Прил. 11АЛЬФА 2020'!G27+'Прил. 11АЛЬФА 2020'!G39+'Прил. 11АЛЬФА 2020'!G41+'Прил. 11АЛЬФА 2020'!G33+'Прил. 11АЛЬФА 2020'!G34+'Прил. 11АЛЬФА 2020'!G35+'Прил. 11АЛЬФА 2020'!G38</f>
        <v>805</v>
      </c>
      <c r="I48" s="58">
        <f>'Прил. 11АЛЬФА 2020'!H20+'Прил. 11АЛЬФА 2020'!H22+'Прил. 11АЛЬФА 2020'!H28+'Прил. 11АЛЬФА 2020'!H40+'Прил. 11АЛЬФА 2020'!H42+'Прил. 11АЛЬФА 2020'!H25+'Прил. 11АЛЬФА 2020'!H27+'Прил. 11АЛЬФА 2020'!H39+'Прил. 11АЛЬФА 2020'!H41+'Прил. 11АЛЬФА 2020'!H33+'Прил. 11АЛЬФА 2020'!H34+'Прил. 11АЛЬФА 2020'!H35+'Прил. 11АЛЬФА 2020'!H38</f>
        <v>4705</v>
      </c>
      <c r="J48" s="58">
        <f>'Прил. 11АЛЬФА 2020'!I20+'Прил. 11АЛЬФА 2020'!I22+'Прил. 11АЛЬФА 2020'!I28+'Прил. 11АЛЬФА 2020'!I40+'Прил. 11АЛЬФА 2020'!I42+'Прил. 11АЛЬФА 2020'!I25+'Прил. 11АЛЬФА 2020'!I27+'Прил. 11АЛЬФА 2020'!I39+'Прил. 11АЛЬФА 2020'!I41+'Прил. 11АЛЬФА 2020'!I33+'Прил. 11АЛЬФА 2020'!I34+'Прил. 11АЛЬФА 2020'!I35+'Прил. 11АЛЬФА 2020'!I38</f>
        <v>4399</v>
      </c>
      <c r="K48" s="58">
        <f>'Прил. 11АЛЬФА 2020'!J20+'Прил. 11АЛЬФА 2020'!J22+'Прил. 11АЛЬФА 2020'!J28+'Прил. 11АЛЬФА 2020'!J40+'Прил. 11АЛЬФА 2020'!J42+'Прил. 11АЛЬФА 2020'!J25+'Прил. 11АЛЬФА 2020'!J27+'Прил. 11АЛЬФА 2020'!J39+'Прил. 11АЛЬФА 2020'!J41+'Прил. 11АЛЬФА 2020'!J33+'Прил. 11АЛЬФА 2020'!J34+'Прил. 11АЛЬФА 2020'!J35+'Прил. 11АЛЬФА 2020'!J38</f>
        <v>19456</v>
      </c>
      <c r="L48" s="58">
        <f>'Прил. 11АЛЬФА 2020'!K20+'Прил. 11АЛЬФА 2020'!K22+'Прил. 11АЛЬФА 2020'!K28+'Прил. 11АЛЬФА 2020'!K40+'Прил. 11АЛЬФА 2020'!K42+'Прил. 11АЛЬФА 2020'!K25+'Прил. 11АЛЬФА 2020'!K27+'Прил. 11АЛЬФА 2020'!K39+'Прил. 11АЛЬФА 2020'!K41+'Прил. 11АЛЬФА 2020'!K33+'Прил. 11АЛЬФА 2020'!K34+'Прил. 11АЛЬФА 2020'!K35+'Прил. 11АЛЬФА 2020'!K38</f>
        <v>18432</v>
      </c>
      <c r="M48" s="58">
        <f>'Прил. 11АЛЬФА 2020'!L20+'Прил. 11АЛЬФА 2020'!L22+'Прил. 11АЛЬФА 2020'!L28+'Прил. 11АЛЬФА 2020'!L40+'Прил. 11АЛЬФА 2020'!L42+'Прил. 11АЛЬФА 2020'!L25+'Прил. 11АЛЬФА 2020'!L27+'Прил. 11АЛЬФА 2020'!L39+'Прил. 11АЛЬФА 2020'!L41+'Прил. 11АЛЬФА 2020'!L33+'Прил. 11АЛЬФА 2020'!L34+'Прил. 11АЛЬФА 2020'!L35+'Прил. 11АЛЬФА 2020'!L38</f>
        <v>75233</v>
      </c>
      <c r="N48" s="58">
        <f>'Прил. 11АЛЬФА 2020'!M20+'Прил. 11АЛЬФА 2020'!M22+'Прил. 11АЛЬФА 2020'!M28+'Прил. 11АЛЬФА 2020'!M40+'Прил. 11АЛЬФА 2020'!M42+'Прил. 11АЛЬФА 2020'!M25+'Прил. 11АЛЬФА 2020'!M27+'Прил. 11АЛЬФА 2020'!M39+'Прил. 11АЛЬФА 2020'!M41+'Прил. 11АЛЬФА 2020'!M33+'Прил. 11АЛЬФА 2020'!M34+'Прил. 11АЛЬФА 2020'!M35+'Прил. 11АЛЬФА 2020'!M38</f>
        <v>79956</v>
      </c>
      <c r="O48" s="58">
        <f>'Прил. 11АЛЬФА 2020'!N20+'Прил. 11АЛЬФА 2020'!N22+'Прил. 11АЛЬФА 2020'!N28+'Прил. 11АЛЬФА 2020'!N40+'Прил. 11АЛЬФА 2020'!N42+'Прил. 11АЛЬФА 2020'!N25+'Прил. 11АЛЬФА 2020'!N27+'Прил. 11АЛЬФА 2020'!N39+'Прил. 11АЛЬФА 2020'!N41+'Прил. 11АЛЬФА 2020'!N33+'Прил. 11АЛЬФА 2020'!N34+'Прил. 11АЛЬФА 2020'!N35+'Прил. 11АЛЬФА 2020'!N38</f>
        <v>10805</v>
      </c>
      <c r="P48" s="58">
        <f>'Прил. 11АЛЬФА 2020'!O20+'Прил. 11АЛЬФА 2020'!O22+'Прил. 11АЛЬФА 2020'!O28+'Прил. 11АЛЬФА 2020'!O40+'Прил. 11АЛЬФА 2020'!O42+'Прил. 11АЛЬФА 2020'!O25+'Прил. 11АЛЬФА 2020'!O27+'Прил. 11АЛЬФА 2020'!O39+'Прил. 11АЛЬФА 2020'!O41+'Прил. 11АЛЬФА 2020'!O33+'Прил. 11АЛЬФА 2020'!O34+'Прил. 11АЛЬФА 2020'!O35+'Прил. 11АЛЬФА 2020'!O38</f>
        <v>26903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2642</v>
      </c>
      <c r="E49" s="27">
        <f t="shared" si="5"/>
        <v>1147</v>
      </c>
      <c r="F49" s="27">
        <f t="shared" si="6"/>
        <v>1495</v>
      </c>
      <c r="G49" s="26">
        <f>'Прил. 11АЛЬФА 2020'!F36</f>
        <v>2</v>
      </c>
      <c r="H49" s="26">
        <f>'Прил. 11АЛЬФА 2020'!G36</f>
        <v>0</v>
      </c>
      <c r="I49" s="26">
        <f>'Прил. 11АЛЬФА 2020'!H36</f>
        <v>7</v>
      </c>
      <c r="J49" s="26">
        <f>'Прил. 11АЛЬФА 2020'!I36</f>
        <v>4</v>
      </c>
      <c r="K49" s="26">
        <f>'Прил. 11АЛЬФА 2020'!J36</f>
        <v>278</v>
      </c>
      <c r="L49" s="26">
        <f>'Прил. 11АЛЬФА 2020'!K36</f>
        <v>228</v>
      </c>
      <c r="M49" s="26">
        <f>'Прил. 11АЛЬФА 2020'!L36</f>
        <v>720</v>
      </c>
      <c r="N49" s="26">
        <f>'Прил. 11АЛЬФА 2020'!M36</f>
        <v>901</v>
      </c>
      <c r="O49" s="26">
        <f>'Прил. 11АЛЬФА 2020'!N36</f>
        <v>140</v>
      </c>
      <c r="P49" s="26">
        <f>'Прил. 11АЛЬФА 2020'!O36</f>
        <v>362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29480</v>
      </c>
      <c r="E50" s="27">
        <f t="shared" si="5"/>
        <v>13335</v>
      </c>
      <c r="F50" s="27">
        <f t="shared" si="6"/>
        <v>16145</v>
      </c>
      <c r="G50" s="26">
        <f>'Прил. 11АЛЬФА 2020'!F29+'Прил. 11АЛЬФА 2020'!F30+'Прил. 11АЛЬФА 2020'!F31+'Прил. 11АЛЬФА 2020'!F32+'Прил. 11АЛЬФА 2020'!F24</f>
        <v>194</v>
      </c>
      <c r="H50" s="26">
        <f>'Прил. 11АЛЬФА 2020'!G29+'Прил. 11АЛЬФА 2020'!G30+'Прил. 11АЛЬФА 2020'!G31+'Прил. 11АЛЬФА 2020'!G32+'Прил. 11АЛЬФА 2020'!G24</f>
        <v>180</v>
      </c>
      <c r="I50" s="26">
        <f>'Прил. 11АЛЬФА 2020'!H29+'Прил. 11АЛЬФА 2020'!H30+'Прил. 11АЛЬФА 2020'!H31+'Прил. 11АЛЬФА 2020'!H32+'Прил. 11АЛЬФА 2020'!H24</f>
        <v>884</v>
      </c>
      <c r="J50" s="26">
        <f>'Прил. 11АЛЬФА 2020'!I29+'Прил. 11АЛЬФА 2020'!I30+'Прил. 11АЛЬФА 2020'!I31+'Прил. 11АЛЬФА 2020'!I32+'Прил. 11АЛЬФА 2020'!I24</f>
        <v>771</v>
      </c>
      <c r="K50" s="26">
        <f>'Прил. 11АЛЬФА 2020'!J29+'Прил. 11АЛЬФА 2020'!J30+'Прил. 11АЛЬФА 2020'!J31+'Прил. 11АЛЬФА 2020'!J32+'Прил. 11АЛЬФА 2020'!J24</f>
        <v>3492</v>
      </c>
      <c r="L50" s="26">
        <f>'Прил. 11АЛЬФА 2020'!K29+'Прил. 11АЛЬФА 2020'!K30+'Прил. 11АЛЬФА 2020'!K31+'Прил. 11АЛЬФА 2020'!K32+'Прил. 11АЛЬФА 2020'!K24</f>
        <v>3326</v>
      </c>
      <c r="M50" s="26">
        <f>'Прил. 11АЛЬФА 2020'!L29+'Прил. 11АЛЬФА 2020'!L30+'Прил. 11АЛЬФА 2020'!L31+'Прил. 11АЛЬФА 2020'!L32+'Прил. 11АЛЬФА 2020'!L24</f>
        <v>8118</v>
      </c>
      <c r="N50" s="26">
        <f>'Прил. 11АЛЬФА 2020'!M29+'Прил. 11АЛЬФА 2020'!M30+'Прил. 11АЛЬФА 2020'!M31+'Прил. 11АЛЬФА 2020'!M32+'Прил. 11АЛЬФА 2020'!M24</f>
        <v>10527</v>
      </c>
      <c r="O50" s="26">
        <f>'Прил. 11АЛЬФА 2020'!N29+'Прил. 11АЛЬФА 2020'!N30+'Прил. 11АЛЬФА 2020'!N31+'Прил. 11АЛЬФА 2020'!N32+'Прил. 11АЛЬФА 2020'!N24</f>
        <v>647</v>
      </c>
      <c r="P50" s="26">
        <f>'Прил. 11АЛЬФА 2020'!O29+'Прил. 11АЛЬФА 2020'!O30+'Прил. 11АЛЬФА 2020'!O31+'Прил. 11АЛЬФА 2020'!O32+'Прил. 11АЛЬФА 2020'!O24</f>
        <v>1341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A60:D60"/>
    <mergeCell ref="E60:F60"/>
    <mergeCell ref="G60:M60"/>
    <mergeCell ref="E57:F57"/>
    <mergeCell ref="E56:F56"/>
    <mergeCell ref="G56:M56"/>
    <mergeCell ref="G57:M57"/>
    <mergeCell ref="A59:D59"/>
    <mergeCell ref="E59:F59"/>
    <mergeCell ref="G59:M59"/>
    <mergeCell ref="A8:P8"/>
    <mergeCell ref="A9:P9"/>
    <mergeCell ref="D12:N12"/>
    <mergeCell ref="D13:N13"/>
    <mergeCell ref="G10:J10"/>
    <mergeCell ref="A15:A18"/>
    <mergeCell ref="D15:D18"/>
    <mergeCell ref="C15:C18"/>
    <mergeCell ref="G15:P15"/>
    <mergeCell ref="M16:N16"/>
    <mergeCell ref="E15:F17"/>
    <mergeCell ref="G16:L16"/>
    <mergeCell ref="O16:P16"/>
    <mergeCell ref="B15:B18"/>
    <mergeCell ref="G17:H17"/>
    <mergeCell ref="K17:L17"/>
    <mergeCell ref="I17:J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122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125</v>
      </c>
      <c r="J10" s="9" t="s">
        <v>123</v>
      </c>
      <c r="L10" s="11"/>
    </row>
    <row r="11" spans="1:15" s="9" customFormat="1" ht="20.25">
      <c r="L11" s="47"/>
    </row>
    <row r="12" spans="1:15" s="12" customFormat="1" ht="18.75">
      <c r="C12" s="81" t="s">
        <v>70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113</v>
      </c>
      <c r="M17" s="60" t="s">
        <v>114</v>
      </c>
      <c r="N17" s="60" t="s">
        <v>115</v>
      </c>
      <c r="O17" s="60" t="s">
        <v>116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286978</v>
      </c>
      <c r="D20" s="53">
        <f>'Прил. 11 СОГАЗ 2020'!D20+'Прил. 11АЛЬФА 2020'!D20</f>
        <v>132982</v>
      </c>
      <c r="E20" s="53">
        <f>'Прил. 11 СОГАЗ 2020'!E20+'Прил. 11АЛЬФА 2020'!E20</f>
        <v>153996</v>
      </c>
      <c r="F20" s="53">
        <f>'Прил. 11 СОГАЗ 2020'!F20+'Прил. 11АЛЬФА 2020'!F20</f>
        <v>1103</v>
      </c>
      <c r="G20" s="53">
        <f>'Прил. 11 СОГАЗ 2020'!G20+'Прил. 11АЛЬФА 2020'!G20</f>
        <v>1072</v>
      </c>
      <c r="H20" s="53">
        <f>'Прил. 11 СОГАЗ 2020'!H20+'Прил. 11АЛЬФА 2020'!H20</f>
        <v>5707</v>
      </c>
      <c r="I20" s="53">
        <f>'Прил. 11 СОГАЗ 2020'!I20+'Прил. 11АЛЬФА 2020'!I20</f>
        <v>5467</v>
      </c>
      <c r="J20" s="53">
        <f>'Прил. 11 СОГАЗ 2020'!J20+'Прил. 11АЛЬФА 2020'!J20</f>
        <v>21356</v>
      </c>
      <c r="K20" s="53">
        <f>'Прил. 11 СОГАЗ 2020'!K20+'Прил. 11АЛЬФА 2020'!K20</f>
        <v>19826</v>
      </c>
      <c r="L20" s="53">
        <f>'Прил. 11 СОГАЗ 2020'!L20+'Прил. 11АЛЬФА 2020'!L20</f>
        <v>91256</v>
      </c>
      <c r="M20" s="53">
        <f>'Прил. 11 СОГАЗ 2020'!M20+'Прил. 11АЛЬФА 2020'!M20</f>
        <v>96329</v>
      </c>
      <c r="N20" s="53">
        <f>'Прил. 11 СОГАЗ 2020'!N20+'Прил. 11АЛЬФА 2020'!N20</f>
        <v>13560</v>
      </c>
      <c r="O20" s="53">
        <f>'Прил. 11 СОГАЗ 2020'!O20+'Прил. 11АЛЬФА 2020'!O20</f>
        <v>31302</v>
      </c>
    </row>
    <row r="21" spans="1:15" s="35" customFormat="1" ht="18.75">
      <c r="A21" s="50" t="s">
        <v>81</v>
      </c>
      <c r="B21" s="51" t="s">
        <v>82</v>
      </c>
      <c r="C21" s="52">
        <f t="shared" si="0"/>
        <v>8174</v>
      </c>
      <c r="D21" s="53">
        <f>'Прил. 11 СОГАЗ 2020'!D21+'Прил. 11АЛЬФА 2020'!D21</f>
        <v>3899</v>
      </c>
      <c r="E21" s="53">
        <f>'Прил. 11 СОГАЗ 2020'!E21+'Прил. 11АЛЬФА 2020'!E21</f>
        <v>4275</v>
      </c>
      <c r="F21" s="53">
        <f>'Прил. 11 СОГАЗ 2020'!F21+'Прил. 11АЛЬФА 2020'!F21</f>
        <v>32</v>
      </c>
      <c r="G21" s="53">
        <f>'Прил. 11 СОГАЗ 2020'!G21+'Прил. 11АЛЬФА 2020'!G21</f>
        <v>29</v>
      </c>
      <c r="H21" s="53">
        <f>'Прил. 11 СОГАЗ 2020'!H21+'Прил. 11АЛЬФА 2020'!H21</f>
        <v>177</v>
      </c>
      <c r="I21" s="53">
        <f>'Прил. 11 СОГАЗ 2020'!I21+'Прил. 11АЛЬФА 2020'!I21</f>
        <v>160</v>
      </c>
      <c r="J21" s="53">
        <f>'Прил. 11 СОГАЗ 2020'!J21+'Прил. 11АЛЬФА 2020'!J21</f>
        <v>697</v>
      </c>
      <c r="K21" s="53">
        <f>'Прил. 11 СОГАЗ 2020'!K21+'Прил. 11АЛЬФА 2020'!K21</f>
        <v>581</v>
      </c>
      <c r="L21" s="53">
        <f>'Прил. 11 СОГАЗ 2020'!L21+'Прил. 11АЛЬФА 2020'!L21</f>
        <v>2684</v>
      </c>
      <c r="M21" s="53">
        <f>'Прил. 11 СОГАЗ 2020'!M21+'Прил. 11АЛЬФА 2020'!M21</f>
        <v>2824</v>
      </c>
      <c r="N21" s="53">
        <f>'Прил. 11 СОГАЗ 2020'!N21+'Прил. 11АЛЬФА 2020'!N21</f>
        <v>309</v>
      </c>
      <c r="O21" s="53">
        <f>'Прил. 11 СОГАЗ 2020'!O21+'Прил. 11АЛЬФА 2020'!O21</f>
        <v>681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48694</v>
      </c>
      <c r="D22" s="53">
        <f>'Прил. 11 СОГАЗ 2020'!D22+'Прил. 11АЛЬФА 2020'!D22</f>
        <v>21030</v>
      </c>
      <c r="E22" s="53">
        <f>'Прил. 11 СОГАЗ 2020'!E22+'Прил. 11АЛЬФА 2020'!E22</f>
        <v>27664</v>
      </c>
      <c r="F22" s="53">
        <f>'Прил. 11 СОГАЗ 2020'!F22+'Прил. 11АЛЬФА 2020'!F22</f>
        <v>301</v>
      </c>
      <c r="G22" s="53">
        <f>'Прил. 11 СОГАЗ 2020'!G22+'Прил. 11АЛЬФА 2020'!G22</f>
        <v>304</v>
      </c>
      <c r="H22" s="53">
        <f>'Прил. 11 СОГАЗ 2020'!H22+'Прил. 11АЛЬФА 2020'!H22</f>
        <v>1410</v>
      </c>
      <c r="I22" s="53">
        <f>'Прил. 11 СОГАЗ 2020'!I22+'Прил. 11АЛЬФА 2020'!I22</f>
        <v>1399</v>
      </c>
      <c r="J22" s="53">
        <f>'Прил. 11 СОГАЗ 2020'!J22+'Прил. 11АЛЬФА 2020'!J22</f>
        <v>5033</v>
      </c>
      <c r="K22" s="53">
        <f>'Прил. 11 СОГАЗ 2020'!K22+'Прил. 11АЛЬФА 2020'!K22</f>
        <v>4968</v>
      </c>
      <c r="L22" s="53">
        <f>'Прил. 11 СОГАЗ 2020'!L22+'Прил. 11АЛЬФА 2020'!L22</f>
        <v>12948</v>
      </c>
      <c r="M22" s="53">
        <f>'Прил. 11 СОГАЗ 2020'!M22+'Прил. 11АЛЬФА 2020'!M22</f>
        <v>18068</v>
      </c>
      <c r="N22" s="53">
        <f>'Прил. 11 СОГАЗ 2020'!N22+'Прил. 11АЛЬФА 2020'!N22</f>
        <v>1338</v>
      </c>
      <c r="O22" s="53">
        <f>'Прил. 11 СОГАЗ 2020'!O22+'Прил. 11АЛЬФА 2020'!O22</f>
        <v>2925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 2020'!D23+'Прил. 11АЛЬФА 2020'!D23</f>
        <v>0</v>
      </c>
      <c r="E23" s="53">
        <f>'Прил. 11 СОГАЗ 2020'!E23+'Прил. 11АЛЬФА 2020'!E23</f>
        <v>0</v>
      </c>
      <c r="F23" s="53">
        <f>'Прил. 11 СОГАЗ 2020'!F23+'Прил. 11АЛЬФА 2020'!F23</f>
        <v>0</v>
      </c>
      <c r="G23" s="53">
        <f>'Прил. 11 СОГАЗ 2020'!G23+'Прил. 11АЛЬФА 2020'!G23</f>
        <v>0</v>
      </c>
      <c r="H23" s="53">
        <f>'Прил. 11 СОГАЗ 2020'!H23+'Прил. 11АЛЬФА 2020'!H23</f>
        <v>0</v>
      </c>
      <c r="I23" s="53">
        <f>'Прил. 11 СОГАЗ 2020'!I23+'Прил. 11АЛЬФА 2020'!I23</f>
        <v>0</v>
      </c>
      <c r="J23" s="53">
        <f>'Прил. 11 СОГАЗ 2020'!J23+'Прил. 11АЛЬФА 2020'!J23</f>
        <v>0</v>
      </c>
      <c r="K23" s="53">
        <f>'Прил. 11 СОГАЗ 2020'!K23+'Прил. 11АЛЬФА 2020'!K23</f>
        <v>0</v>
      </c>
      <c r="L23" s="53">
        <f>'Прил. 11 СОГАЗ 2020'!L23+'Прил. 11АЛЬФА 2020'!L23</f>
        <v>0</v>
      </c>
      <c r="M23" s="53">
        <f>'Прил. 11 СОГАЗ 2020'!M23+'Прил. 11АЛЬФА 2020'!M23</f>
        <v>0</v>
      </c>
      <c r="N23" s="53">
        <f>'Прил. 11 СОГАЗ 2020'!N23+'Прил. 11АЛЬФА 2020'!N23</f>
        <v>0</v>
      </c>
      <c r="O23" s="53">
        <f>'Прил. 11 СОГАЗ 2020'!O23+'Прил. 11АЛЬФА 2020'!O23</f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1275</v>
      </c>
      <c r="D24" s="53">
        <f>'Прил. 11 СОГАЗ 2020'!D24+'Прил. 11АЛЬФА 2020'!D24</f>
        <v>636</v>
      </c>
      <c r="E24" s="53">
        <f>'Прил. 11 СОГАЗ 2020'!E24+'Прил. 11АЛЬФА 2020'!E24</f>
        <v>639</v>
      </c>
      <c r="F24" s="53">
        <f>'Прил. 11 СОГАЗ 2020'!F24+'Прил. 11АЛЬФА 2020'!F24</f>
        <v>0</v>
      </c>
      <c r="G24" s="53">
        <f>'Прил. 11 СОГАЗ 2020'!G24+'Прил. 11АЛЬФА 2020'!G24</f>
        <v>2</v>
      </c>
      <c r="H24" s="53">
        <f>'Прил. 11 СОГАЗ 2020'!H24+'Прил. 11АЛЬФА 2020'!H24</f>
        <v>23</v>
      </c>
      <c r="I24" s="53">
        <f>'Прил. 11 СОГАЗ 2020'!I24+'Прил. 11АЛЬФА 2020'!I24</f>
        <v>17</v>
      </c>
      <c r="J24" s="53">
        <f>'Прил. 11 СОГАЗ 2020'!J24+'Прил. 11АЛЬФА 2020'!J24</f>
        <v>93</v>
      </c>
      <c r="K24" s="53">
        <f>'Прил. 11 СОГАЗ 2020'!K24+'Прил. 11АЛЬФА 2020'!K24</f>
        <v>107</v>
      </c>
      <c r="L24" s="53">
        <f>'Прил. 11 СОГАЗ 2020'!L24+'Прил. 11АЛЬФА 2020'!L24</f>
        <v>482</v>
      </c>
      <c r="M24" s="53">
        <f>'Прил. 11 СОГАЗ 2020'!M24+'Прил. 11АЛЬФА 2020'!M24</f>
        <v>458</v>
      </c>
      <c r="N24" s="53">
        <f>'Прил. 11 СОГАЗ 2020'!N24+'Прил. 11АЛЬФА 2020'!N24</f>
        <v>38</v>
      </c>
      <c r="O24" s="53">
        <f>'Прил. 11 СОГАЗ 2020'!O24+'Прил. 11АЛЬФА 2020'!O24</f>
        <v>55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40538</v>
      </c>
      <c r="D25" s="53">
        <f>'Прил. 11 СОГАЗ 2020'!D25+'Прил. 11АЛЬФА 2020'!D25</f>
        <v>20240</v>
      </c>
      <c r="E25" s="53">
        <f>'Прил. 11 СОГАЗ 2020'!E25+'Прил. 11АЛЬФА 2020'!E25</f>
        <v>20298</v>
      </c>
      <c r="F25" s="53">
        <f>'Прил. 11 СОГАЗ 2020'!F25+'Прил. 11АЛЬФА 2020'!F25</f>
        <v>160</v>
      </c>
      <c r="G25" s="53">
        <f>'Прил. 11 СОГАЗ 2020'!G25+'Прил. 11АЛЬФА 2020'!G25</f>
        <v>133</v>
      </c>
      <c r="H25" s="53">
        <f>'Прил. 11 СОГАЗ 2020'!H25+'Прил. 11АЛЬФА 2020'!H25</f>
        <v>721</v>
      </c>
      <c r="I25" s="53">
        <f>'Прил. 11 СОГАЗ 2020'!I25+'Прил. 11АЛЬФА 2020'!I25</f>
        <v>657</v>
      </c>
      <c r="J25" s="53">
        <f>'Прил. 11 СОГАЗ 2020'!J25+'Прил. 11АЛЬФА 2020'!J25</f>
        <v>2937</v>
      </c>
      <c r="K25" s="53">
        <f>'Прил. 11 СОГАЗ 2020'!K25+'Прил. 11АЛЬФА 2020'!K25</f>
        <v>2795</v>
      </c>
      <c r="L25" s="53">
        <f>'Прил. 11 СОГАЗ 2020'!L25+'Прил. 11АЛЬФА 2020'!L25</f>
        <v>14620</v>
      </c>
      <c r="M25" s="53">
        <f>'Прил. 11 СОГАЗ 2020'!M25+'Прил. 11АЛЬФА 2020'!M25</f>
        <v>12644</v>
      </c>
      <c r="N25" s="53">
        <f>'Прил. 11 СОГАЗ 2020'!N25+'Прил. 11АЛЬФА 2020'!N25</f>
        <v>1802</v>
      </c>
      <c r="O25" s="53">
        <f>'Прил. 11 СОГАЗ 2020'!O25+'Прил. 11АЛЬФА 2020'!O25</f>
        <v>4069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554</v>
      </c>
      <c r="D26" s="53">
        <f>'Прил. 11 СОГАЗ 2020'!D26+'Прил. 11АЛЬФА 2020'!D26</f>
        <v>280</v>
      </c>
      <c r="E26" s="53">
        <f>'Прил. 11 СОГАЗ 2020'!E26+'Прил. 11АЛЬФА 2020'!E26</f>
        <v>274</v>
      </c>
      <c r="F26" s="53">
        <f>'Прил. 11 СОГАЗ 2020'!F26+'Прил. 11АЛЬФА 2020'!F26</f>
        <v>0</v>
      </c>
      <c r="G26" s="53">
        <f>'Прил. 11 СОГАЗ 2020'!G26+'Прил. 11АЛЬФА 2020'!G26</f>
        <v>1</v>
      </c>
      <c r="H26" s="53">
        <f>'Прил. 11 СОГАЗ 2020'!H26+'Прил. 11АЛЬФА 2020'!H26</f>
        <v>4</v>
      </c>
      <c r="I26" s="53">
        <f>'Прил. 11 СОГАЗ 2020'!I26+'Прил. 11АЛЬФА 2020'!I26</f>
        <v>5</v>
      </c>
      <c r="J26" s="53">
        <f>'Прил. 11 СОГАЗ 2020'!J26+'Прил. 11АЛЬФА 2020'!J26</f>
        <v>40</v>
      </c>
      <c r="K26" s="53">
        <f>'Прил. 11 СОГАЗ 2020'!K26+'Прил. 11АЛЬФА 2020'!K26</f>
        <v>24</v>
      </c>
      <c r="L26" s="53">
        <f>'Прил. 11 СОГАЗ 2020'!L26+'Прил. 11АЛЬФА 2020'!L26</f>
        <v>213</v>
      </c>
      <c r="M26" s="53">
        <f>'Прил. 11 СОГАЗ 2020'!M26+'Прил. 11АЛЬФА 2020'!M26</f>
        <v>179</v>
      </c>
      <c r="N26" s="53">
        <f>'Прил. 11 СОГАЗ 2020'!N26+'Прил. 11АЛЬФА 2020'!N26</f>
        <v>23</v>
      </c>
      <c r="O26" s="53">
        <f>'Прил. 11 СОГАЗ 2020'!O26+'Прил. 11АЛЬФА 2020'!O26</f>
        <v>65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4283</v>
      </c>
      <c r="D27" s="53">
        <f>'Прил. 11 СОГАЗ 2020'!D27+'Прил. 11АЛЬФА 2020'!D27</f>
        <v>1896</v>
      </c>
      <c r="E27" s="53">
        <f>'Прил. 11 СОГАЗ 2020'!E27+'Прил. 11АЛЬФА 2020'!E27</f>
        <v>2387</v>
      </c>
      <c r="F27" s="53">
        <f>'Прил. 11 СОГАЗ 2020'!F27+'Прил. 11АЛЬФА 2020'!F27</f>
        <v>18</v>
      </c>
      <c r="G27" s="53">
        <f>'Прил. 11 СОГАЗ 2020'!G27+'Прил. 11АЛЬФА 2020'!G27</f>
        <v>13</v>
      </c>
      <c r="H27" s="53">
        <f>'Прил. 11 СОГАЗ 2020'!H27+'Прил. 11АЛЬФА 2020'!H27</f>
        <v>148</v>
      </c>
      <c r="I27" s="53">
        <f>'Прил. 11 СОГАЗ 2020'!I27+'Прил. 11АЛЬФА 2020'!I27</f>
        <v>137</v>
      </c>
      <c r="J27" s="53">
        <f>'Прил. 11 СОГАЗ 2020'!J27+'Прил. 11АЛЬФА 2020'!J27</f>
        <v>538</v>
      </c>
      <c r="K27" s="53">
        <f>'Прил. 11 СОГАЗ 2020'!K27+'Прил. 11АЛЬФА 2020'!K27</f>
        <v>514</v>
      </c>
      <c r="L27" s="53">
        <f>'Прил. 11 СОГАЗ 2020'!L27+'Прил. 11АЛЬФА 2020'!L27</f>
        <v>1135</v>
      </c>
      <c r="M27" s="53">
        <f>'Прил. 11 СОГАЗ 2020'!M27+'Прил. 11АЛЬФА 2020'!M27</f>
        <v>1582</v>
      </c>
      <c r="N27" s="53">
        <f>'Прил. 11 СОГАЗ 2020'!N27+'Прил. 11АЛЬФА 2020'!N27</f>
        <v>57</v>
      </c>
      <c r="O27" s="53">
        <f>'Прил. 11 СОГАЗ 2020'!O27+'Прил. 11АЛЬФА 2020'!O27</f>
        <v>141</v>
      </c>
    </row>
    <row r="28" spans="1:15" s="35" customFormat="1" ht="18.75">
      <c r="A28" s="50">
        <f t="shared" ref="A28:A36" si="1">A27+1</f>
        <v>6</v>
      </c>
      <c r="B28" s="51" t="s">
        <v>91</v>
      </c>
      <c r="C28" s="52">
        <f t="shared" si="0"/>
        <v>31941</v>
      </c>
      <c r="D28" s="53">
        <f>'Прил. 11 СОГАЗ 2020'!D28+'Прил. 11АЛЬФА 2020'!D28</f>
        <v>14656</v>
      </c>
      <c r="E28" s="53">
        <f>'Прил. 11 СОГАЗ 2020'!E28+'Прил. 11АЛЬФА 2020'!E28</f>
        <v>17285</v>
      </c>
      <c r="F28" s="53">
        <f>'Прил. 11 СОГАЗ 2020'!F28+'Прил. 11АЛЬФА 2020'!F28</f>
        <v>179</v>
      </c>
      <c r="G28" s="53">
        <f>'Прил. 11 СОГАЗ 2020'!G28+'Прил. 11АЛЬФА 2020'!G28</f>
        <v>153</v>
      </c>
      <c r="H28" s="53">
        <f>'Прил. 11 СОГАЗ 2020'!H28+'Прил. 11АЛЬФА 2020'!H28</f>
        <v>836</v>
      </c>
      <c r="I28" s="53">
        <f>'Прил. 11 СОГАЗ 2020'!I28+'Прил. 11АЛЬФА 2020'!I28</f>
        <v>842</v>
      </c>
      <c r="J28" s="53">
        <f>'Прил. 11 СОГАЗ 2020'!J28+'Прил. 11АЛЬФА 2020'!J28</f>
        <v>2988</v>
      </c>
      <c r="K28" s="53">
        <f>'Прил. 11 СОГАЗ 2020'!K28+'Прил. 11АЛЬФА 2020'!K28</f>
        <v>2841</v>
      </c>
      <c r="L28" s="53">
        <f>'Прил. 11 СОГАЗ 2020'!L28+'Прил. 11АЛЬФА 2020'!L28</f>
        <v>9734</v>
      </c>
      <c r="M28" s="53">
        <f>'Прил. 11 СОГАЗ 2020'!M28+'Прил. 11АЛЬФА 2020'!M28</f>
        <v>10995</v>
      </c>
      <c r="N28" s="53">
        <f>'Прил. 11 СОГАЗ 2020'!N28+'Прил. 11АЛЬФА 2020'!N28</f>
        <v>919</v>
      </c>
      <c r="O28" s="53">
        <f>'Прил. 11 СОГАЗ 2020'!O28+'Прил. 11АЛЬФА 2020'!O28</f>
        <v>2454</v>
      </c>
    </row>
    <row r="29" spans="1:15" s="35" customFormat="1" ht="18.75">
      <c r="A29" s="50">
        <f t="shared" si="1"/>
        <v>7</v>
      </c>
      <c r="B29" s="51" t="s">
        <v>92</v>
      </c>
      <c r="C29" s="52">
        <f t="shared" si="0"/>
        <v>14089</v>
      </c>
      <c r="D29" s="53">
        <f>'Прил. 11 СОГАЗ 2020'!D29+'Прил. 11АЛЬФА 2020'!D29</f>
        <v>6278</v>
      </c>
      <c r="E29" s="53">
        <f>'Прил. 11 СОГАЗ 2020'!E29+'Прил. 11АЛЬФА 2020'!E29</f>
        <v>7811</v>
      </c>
      <c r="F29" s="53">
        <f>'Прил. 11 СОГАЗ 2020'!F29+'Прил. 11АЛЬФА 2020'!F29</f>
        <v>76</v>
      </c>
      <c r="G29" s="53">
        <f>'Прил. 11 СОГАЗ 2020'!G29+'Прил. 11АЛЬФА 2020'!G29</f>
        <v>79</v>
      </c>
      <c r="H29" s="53">
        <f>'Прил. 11 СОГАЗ 2020'!H29+'Прил. 11АЛЬФА 2020'!H29</f>
        <v>400</v>
      </c>
      <c r="I29" s="53">
        <f>'Прил. 11 СОГАЗ 2020'!I29+'Прил. 11АЛЬФА 2020'!I29</f>
        <v>366</v>
      </c>
      <c r="J29" s="53">
        <f>'Прил. 11 СОГАЗ 2020'!J29+'Прил. 11АЛЬФА 2020'!J29</f>
        <v>1515</v>
      </c>
      <c r="K29" s="53">
        <f>'Прил. 11 СОГАЗ 2020'!K29+'Прил. 11АЛЬФА 2020'!K29</f>
        <v>1400</v>
      </c>
      <c r="L29" s="53">
        <f>'Прил. 11 СОГАЗ 2020'!L29+'Прил. 11АЛЬФА 2020'!L29</f>
        <v>3920</v>
      </c>
      <c r="M29" s="53">
        <f>'Прил. 11 СОГАЗ 2020'!M29+'Прил. 11АЛЬФА 2020'!M29</f>
        <v>5104</v>
      </c>
      <c r="N29" s="53">
        <f>'Прил. 11 СОГАЗ 2020'!N29+'Прил. 11АЛЬФА 2020'!N29</f>
        <v>367</v>
      </c>
      <c r="O29" s="53">
        <f>'Прил. 11 СОГАЗ 2020'!O29+'Прил. 11АЛЬФА 2020'!O29</f>
        <v>862</v>
      </c>
    </row>
    <row r="30" spans="1:15" s="35" customFormat="1" ht="18.75">
      <c r="A30" s="50">
        <f t="shared" si="1"/>
        <v>8</v>
      </c>
      <c r="B30" s="51" t="s">
        <v>93</v>
      </c>
      <c r="C30" s="52">
        <f t="shared" si="0"/>
        <v>8412</v>
      </c>
      <c r="D30" s="53">
        <f>'Прил. 11 СОГАЗ 2020'!D30+'Прил. 11АЛЬФА 2020'!D30</f>
        <v>3527</v>
      </c>
      <c r="E30" s="53">
        <f>'Прил. 11 СОГАЗ 2020'!E30+'Прил. 11АЛЬФА 2020'!E30</f>
        <v>4885</v>
      </c>
      <c r="F30" s="53">
        <f>'Прил. 11 СОГАЗ 2020'!F30+'Прил. 11АЛЬФА 2020'!F30</f>
        <v>60</v>
      </c>
      <c r="G30" s="53">
        <f>'Прил. 11 СОГАЗ 2020'!G30+'Прил. 11АЛЬФА 2020'!G30</f>
        <v>67</v>
      </c>
      <c r="H30" s="53">
        <f>'Прил. 11 СОГАЗ 2020'!H30+'Прил. 11АЛЬФА 2020'!H30</f>
        <v>386</v>
      </c>
      <c r="I30" s="53">
        <f>'Прил. 11 СОГАЗ 2020'!I30+'Прил. 11АЛЬФА 2020'!I30</f>
        <v>344</v>
      </c>
      <c r="J30" s="53">
        <f>'Прил. 11 СОГАЗ 2020'!J30+'Прил. 11АЛЬФА 2020'!J30</f>
        <v>1143</v>
      </c>
      <c r="K30" s="53">
        <f>'Прил. 11 СОГАЗ 2020'!K30+'Прил. 11АЛЬФА 2020'!K30</f>
        <v>1124</v>
      </c>
      <c r="L30" s="53">
        <f>'Прил. 11 СОГАЗ 2020'!L30+'Прил. 11АЛЬФА 2020'!L30</f>
        <v>1858</v>
      </c>
      <c r="M30" s="53">
        <f>'Прил. 11 СОГАЗ 2020'!M30+'Прил. 11АЛЬФА 2020'!M30</f>
        <v>3197</v>
      </c>
      <c r="N30" s="53">
        <f>'Прил. 11 СОГАЗ 2020'!N30+'Прил. 11АЛЬФА 2020'!N30</f>
        <v>80</v>
      </c>
      <c r="O30" s="53">
        <f>'Прил. 11 СОГАЗ 2020'!O30+'Прил. 11АЛЬФА 2020'!O30</f>
        <v>153</v>
      </c>
    </row>
    <row r="31" spans="1:15" s="35" customFormat="1" ht="18.75">
      <c r="A31" s="50">
        <f t="shared" si="1"/>
        <v>9</v>
      </c>
      <c r="B31" s="51" t="s">
        <v>94</v>
      </c>
      <c r="C31" s="52">
        <f t="shared" si="0"/>
        <v>12518</v>
      </c>
      <c r="D31" s="53">
        <f>'Прил. 11 СОГАЗ 2020'!D31+'Прил. 11АЛЬФА 2020'!D31</f>
        <v>5820</v>
      </c>
      <c r="E31" s="53">
        <f>'Прил. 11 СОГАЗ 2020'!E31+'Прил. 11АЛЬФА 2020'!E31</f>
        <v>6698</v>
      </c>
      <c r="F31" s="53">
        <f>'Прил. 11 СОГАЗ 2020'!F31+'Прил. 11АЛЬФА 2020'!F31</f>
        <v>72</v>
      </c>
      <c r="G31" s="53">
        <f>'Прил. 11 СОГАЗ 2020'!G31+'Прил. 11АЛЬФА 2020'!G31</f>
        <v>41</v>
      </c>
      <c r="H31" s="53">
        <f>'Прил. 11 СОГАЗ 2020'!H31+'Прил. 11АЛЬФА 2020'!H31</f>
        <v>338</v>
      </c>
      <c r="I31" s="53">
        <f>'Прил. 11 СОГАЗ 2020'!I31+'Прил. 11АЛЬФА 2020'!I31</f>
        <v>302</v>
      </c>
      <c r="J31" s="53">
        <f>'Прил. 11 СОГАЗ 2020'!J31+'Прил. 11АЛЬФА 2020'!J31</f>
        <v>1285</v>
      </c>
      <c r="K31" s="53">
        <f>'Прил. 11 СОГАЗ 2020'!K31+'Прил. 11АЛЬФА 2020'!K31</f>
        <v>1278</v>
      </c>
      <c r="L31" s="53">
        <f>'Прил. 11 СОГАЗ 2020'!L31+'Прил. 11АЛЬФА 2020'!L31</f>
        <v>3814</v>
      </c>
      <c r="M31" s="53">
        <f>'Прил. 11 СОГАЗ 2020'!M31+'Прил. 11АЛЬФА 2020'!M31</f>
        <v>4439</v>
      </c>
      <c r="N31" s="53">
        <f>'Прил. 11 СОГАЗ 2020'!N31+'Прил. 11АЛЬФА 2020'!N31</f>
        <v>311</v>
      </c>
      <c r="O31" s="53">
        <f>'Прил. 11 СОГАЗ 2020'!O31+'Прил. 11АЛЬФА 2020'!O31</f>
        <v>638</v>
      </c>
    </row>
    <row r="32" spans="1:15" s="35" customFormat="1" ht="18.75">
      <c r="A32" s="50">
        <f t="shared" si="1"/>
        <v>10</v>
      </c>
      <c r="B32" s="51" t="s">
        <v>95</v>
      </c>
      <c r="C32" s="52">
        <f t="shared" si="0"/>
        <v>6854</v>
      </c>
      <c r="D32" s="53">
        <f>'Прил. 11 СОГАЗ 2020'!D32+'Прил. 11АЛЬФА 2020'!D32</f>
        <v>3044</v>
      </c>
      <c r="E32" s="53">
        <f>'Прил. 11 СОГАЗ 2020'!E32+'Прил. 11АЛЬФА 2020'!E32</f>
        <v>3810</v>
      </c>
      <c r="F32" s="53">
        <f>'Прил. 11 СОГАЗ 2020'!F32+'Прил. 11АЛЬФА 2020'!F32</f>
        <v>34</v>
      </c>
      <c r="G32" s="53">
        <f>'Прил. 11 СОГАЗ 2020'!G32+'Прил. 11АЛЬФА 2020'!G32</f>
        <v>45</v>
      </c>
      <c r="H32" s="53">
        <f>'Прил. 11 СОГАЗ 2020'!H32+'Прил. 11АЛЬФА 2020'!H32</f>
        <v>210</v>
      </c>
      <c r="I32" s="53">
        <f>'Прил. 11 СОГАЗ 2020'!I32+'Прил. 11АЛЬФА 2020'!I32</f>
        <v>168</v>
      </c>
      <c r="J32" s="53">
        <f>'Прил. 11 СОГАЗ 2020'!J32+'Прил. 11АЛЬФА 2020'!J32</f>
        <v>794</v>
      </c>
      <c r="K32" s="53">
        <f>'Прил. 11 СОГАЗ 2020'!K32+'Прил. 11АЛЬФА 2020'!K32</f>
        <v>741</v>
      </c>
      <c r="L32" s="53">
        <f>'Прил. 11 СОГАЗ 2020'!L32+'Прил. 11АЛЬФА 2020'!L32</f>
        <v>1870</v>
      </c>
      <c r="M32" s="53">
        <f>'Прил. 11 СОГАЗ 2020'!M32+'Прил. 11АЛЬФА 2020'!M32</f>
        <v>2653</v>
      </c>
      <c r="N32" s="53">
        <f>'Прил. 11 СОГАЗ 2020'!N32+'Прил. 11АЛЬФА 2020'!N32</f>
        <v>136</v>
      </c>
      <c r="O32" s="53">
        <f>'Прил. 11 СОГАЗ 2020'!O32+'Прил. 11АЛЬФА 2020'!O32</f>
        <v>203</v>
      </c>
    </row>
    <row r="33" spans="1:15" s="35" customFormat="1" ht="18.75">
      <c r="A33" s="50">
        <f t="shared" si="1"/>
        <v>11</v>
      </c>
      <c r="B33" s="51" t="s">
        <v>96</v>
      </c>
      <c r="C33" s="52">
        <f t="shared" si="0"/>
        <v>53933</v>
      </c>
      <c r="D33" s="53">
        <f>'Прил. 11 СОГАЗ 2020'!D33+'Прил. 11АЛЬФА 2020'!D33</f>
        <v>24721</v>
      </c>
      <c r="E33" s="53">
        <f>'Прил. 11 СОГАЗ 2020'!E33+'Прил. 11АЛЬФА 2020'!E33</f>
        <v>29212</v>
      </c>
      <c r="F33" s="53">
        <f>'Прил. 11 СОГАЗ 2020'!F33+'Прил. 11АЛЬФА 2020'!F33</f>
        <v>186</v>
      </c>
      <c r="G33" s="53">
        <f>'Прил. 11 СОГАЗ 2020'!G33+'Прил. 11АЛЬФА 2020'!G33</f>
        <v>186</v>
      </c>
      <c r="H33" s="53">
        <f>'Прил. 11 СОГАЗ 2020'!H33+'Прил. 11АЛЬФА 2020'!H33</f>
        <v>1033</v>
      </c>
      <c r="I33" s="53">
        <f>'Прил. 11 СОГАЗ 2020'!I33+'Прил. 11АЛЬФА 2020'!I33</f>
        <v>942</v>
      </c>
      <c r="J33" s="53">
        <f>'Прил. 11 СОГАЗ 2020'!J33+'Прил. 11АЛЬФА 2020'!J33</f>
        <v>4046</v>
      </c>
      <c r="K33" s="53">
        <f>'Прил. 11 СОГАЗ 2020'!K33+'Прил. 11АЛЬФА 2020'!K33</f>
        <v>3810</v>
      </c>
      <c r="L33" s="53">
        <f>'Прил. 11 СОГАЗ 2020'!L33+'Прил. 11АЛЬФА 2020'!L33</f>
        <v>16851</v>
      </c>
      <c r="M33" s="53">
        <f>'Прил. 11 СОГАЗ 2020'!M33+'Прил. 11АЛЬФА 2020'!M33</f>
        <v>17898</v>
      </c>
      <c r="N33" s="53">
        <f>'Прил. 11 СОГАЗ 2020'!N33+'Прил. 11АЛЬФА 2020'!N33</f>
        <v>2605</v>
      </c>
      <c r="O33" s="53">
        <f>'Прил. 11 СОГАЗ 2020'!O33+'Прил. 11АЛЬФА 2020'!O33</f>
        <v>6376</v>
      </c>
    </row>
    <row r="34" spans="1:15" s="35" customFormat="1" ht="18.75">
      <c r="A34" s="50">
        <f t="shared" si="1"/>
        <v>12</v>
      </c>
      <c r="B34" s="51" t="s">
        <v>97</v>
      </c>
      <c r="C34" s="52">
        <f t="shared" si="0"/>
        <v>30720</v>
      </c>
      <c r="D34" s="53">
        <f>'Прил. 11 СОГАЗ 2020'!D34+'Прил. 11АЛЬФА 2020'!D34</f>
        <v>14493</v>
      </c>
      <c r="E34" s="53">
        <f>'Прил. 11 СОГАЗ 2020'!E34+'Прил. 11АЛЬФА 2020'!E34</f>
        <v>16227</v>
      </c>
      <c r="F34" s="53">
        <f>'Прил. 11 СОГАЗ 2020'!F34+'Прил. 11АЛЬФА 2020'!F34</f>
        <v>104</v>
      </c>
      <c r="G34" s="53">
        <f>'Прил. 11 СОГАЗ 2020'!G34+'Прил. 11АЛЬФА 2020'!G34</f>
        <v>97</v>
      </c>
      <c r="H34" s="53">
        <f>'Прил. 11 СОГАЗ 2020'!H34+'Прил. 11АЛЬФА 2020'!H34</f>
        <v>586</v>
      </c>
      <c r="I34" s="53">
        <f>'Прил. 11 СОГАЗ 2020'!I34+'Прил. 11АЛЬФА 2020'!I34</f>
        <v>585</v>
      </c>
      <c r="J34" s="53">
        <f>'Прил. 11 СОГАЗ 2020'!J34+'Прил. 11АЛЬФА 2020'!J34</f>
        <v>2412</v>
      </c>
      <c r="K34" s="53">
        <f>'Прил. 11 СОГАЗ 2020'!K34+'Прил. 11АЛЬФА 2020'!K34</f>
        <v>2280</v>
      </c>
      <c r="L34" s="53">
        <f>'Прил. 11 СОГАЗ 2020'!L34+'Прил. 11АЛЬФА 2020'!L34</f>
        <v>10100</v>
      </c>
      <c r="M34" s="53">
        <f>'Прил. 11 СОГАЗ 2020'!M34+'Прил. 11АЛЬФА 2020'!M34</f>
        <v>9941</v>
      </c>
      <c r="N34" s="53">
        <f>'Прил. 11 СОГАЗ 2020'!N34+'Прил. 11АЛЬФА 2020'!N34</f>
        <v>1291</v>
      </c>
      <c r="O34" s="53">
        <f>'Прил. 11 СОГАЗ 2020'!O34+'Прил. 11АЛЬФА 2020'!O34</f>
        <v>3324</v>
      </c>
    </row>
    <row r="35" spans="1:15" s="35" customFormat="1" ht="18.75">
      <c r="A35" s="50">
        <f t="shared" si="1"/>
        <v>13</v>
      </c>
      <c r="B35" s="51" t="s">
        <v>98</v>
      </c>
      <c r="C35" s="52">
        <f t="shared" si="0"/>
        <v>44641</v>
      </c>
      <c r="D35" s="53">
        <f>'Прил. 11 СОГАЗ 2020'!D35+'Прил. 11АЛЬФА 2020'!D35</f>
        <v>20542</v>
      </c>
      <c r="E35" s="53">
        <f>'Прил. 11 СОГАЗ 2020'!E35+'Прил. 11АЛЬФА 2020'!E35</f>
        <v>24099</v>
      </c>
      <c r="F35" s="53">
        <f>'Прил. 11 СОГАЗ 2020'!F35+'Прил. 11АЛЬФА 2020'!F35</f>
        <v>168</v>
      </c>
      <c r="G35" s="53">
        <f>'Прил. 11 СОГАЗ 2020'!G35+'Прил. 11АЛЬФА 2020'!G35</f>
        <v>158</v>
      </c>
      <c r="H35" s="53">
        <f>'Прил. 11 СОГАЗ 2020'!H35+'Прил. 11АЛЬФА 2020'!H35</f>
        <v>824</v>
      </c>
      <c r="I35" s="53">
        <f>'Прил. 11 СОГАЗ 2020'!I35+'Прил. 11АЛЬФА 2020'!I35</f>
        <v>798</v>
      </c>
      <c r="J35" s="53">
        <f>'Прил. 11 СОГАЗ 2020'!J35+'Прил. 11АЛЬФА 2020'!J35</f>
        <v>3469</v>
      </c>
      <c r="K35" s="53">
        <f>'Прил. 11 СОГАЗ 2020'!K35+'Прил. 11АЛЬФА 2020'!K35</f>
        <v>3218</v>
      </c>
      <c r="L35" s="53">
        <f>'Прил. 11 СОГАЗ 2020'!L35+'Прил. 11АЛЬФА 2020'!L35</f>
        <v>13720</v>
      </c>
      <c r="M35" s="53">
        <f>'Прил. 11 СОГАЗ 2020'!M35+'Прил. 11АЛЬФА 2020'!M35</f>
        <v>14457</v>
      </c>
      <c r="N35" s="53">
        <f>'Прил. 11 СОГАЗ 2020'!N35+'Прил. 11АЛЬФА 2020'!N35</f>
        <v>2361</v>
      </c>
      <c r="O35" s="53">
        <f>'Прил. 11 СОГАЗ 2020'!O35+'Прил. 11АЛЬФА 2020'!O35</f>
        <v>5468</v>
      </c>
    </row>
    <row r="36" spans="1:15" s="35" customFormat="1" ht="18.75">
      <c r="A36" s="50">
        <f t="shared" si="1"/>
        <v>14</v>
      </c>
      <c r="B36" s="51" t="s">
        <v>99</v>
      </c>
      <c r="C36" s="52">
        <f t="shared" si="0"/>
        <v>16658</v>
      </c>
      <c r="D36" s="53">
        <f>'Прил. 11 СОГАЗ 2020'!D36+'Прил. 11АЛЬФА 2020'!D36</f>
        <v>7850</v>
      </c>
      <c r="E36" s="53">
        <f>'Прил. 11 СОГАЗ 2020'!E36+'Прил. 11АЛЬФА 2020'!E36</f>
        <v>8808</v>
      </c>
      <c r="F36" s="53">
        <f>'Прил. 11 СОГАЗ 2020'!F36+'Прил. 11АЛЬФА 2020'!F36</f>
        <v>70</v>
      </c>
      <c r="G36" s="53">
        <f>'Прил. 11 СОГАЗ 2020'!G36+'Прил. 11АЛЬФА 2020'!G36</f>
        <v>61</v>
      </c>
      <c r="H36" s="53">
        <f>'Прил. 11 СОГАЗ 2020'!H36+'Прил. 11АЛЬФА 2020'!H36</f>
        <v>326</v>
      </c>
      <c r="I36" s="53">
        <f>'Прил. 11 СОГАЗ 2020'!I36+'Прил. 11АЛЬФА 2020'!I36</f>
        <v>278</v>
      </c>
      <c r="J36" s="53">
        <f>'Прил. 11 СОГАЗ 2020'!J36+'Прил. 11АЛЬФА 2020'!J36</f>
        <v>1408</v>
      </c>
      <c r="K36" s="53">
        <f>'Прил. 11 СОГАЗ 2020'!K36+'Прил. 11АЛЬФА 2020'!K36</f>
        <v>1306</v>
      </c>
      <c r="L36" s="53">
        <f>'Прил. 11 СОГАЗ 2020'!L36+'Прил. 11АЛЬФА 2020'!L36</f>
        <v>5237</v>
      </c>
      <c r="M36" s="53">
        <f>'Прил. 11 СОГАЗ 2020'!M36+'Прил. 11АЛЬФА 2020'!M36</f>
        <v>5386</v>
      </c>
      <c r="N36" s="53">
        <f>'Прил. 11 СОГАЗ 2020'!N36+'Прил. 11АЛЬФА 2020'!N36</f>
        <v>809</v>
      </c>
      <c r="O36" s="53">
        <f>'Прил. 11 СОГАЗ 2020'!O36+'Прил. 11АЛЬФА 2020'!O36</f>
        <v>1777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2108</v>
      </c>
      <c r="D37" s="53">
        <f>'Прил. 11 СОГАЗ 2020'!D37+'Прил. 11АЛЬФА 2020'!D37</f>
        <v>1003</v>
      </c>
      <c r="E37" s="53">
        <f>'Прил. 11 СОГАЗ 2020'!E37+'Прил. 11АЛЬФА 2020'!E37</f>
        <v>1105</v>
      </c>
      <c r="F37" s="53">
        <f>'Прил. 11 СОГАЗ 2020'!F37+'Прил. 11АЛЬФА 2020'!F37</f>
        <v>7</v>
      </c>
      <c r="G37" s="53">
        <f>'Прил. 11 СОГАЗ 2020'!G37+'Прил. 11АЛЬФА 2020'!G37</f>
        <v>10</v>
      </c>
      <c r="H37" s="53">
        <f>'Прил. 11 СОГАЗ 2020'!H37+'Прил. 11АЛЬФА 2020'!H37</f>
        <v>34</v>
      </c>
      <c r="I37" s="53">
        <f>'Прил. 11 СОГАЗ 2020'!I37+'Прил. 11АЛЬФА 2020'!I37</f>
        <v>35</v>
      </c>
      <c r="J37" s="53">
        <f>'Прил. 11 СОГАЗ 2020'!J37+'Прил. 11АЛЬФА 2020'!J37</f>
        <v>194</v>
      </c>
      <c r="K37" s="53">
        <f>'Прил. 11 СОГАЗ 2020'!K37+'Прил. 11АЛЬФА 2020'!K37</f>
        <v>177</v>
      </c>
      <c r="L37" s="53">
        <f>'Прил. 11 СОГАЗ 2020'!L37+'Прил. 11АЛЬФА 2020'!L37</f>
        <v>674</v>
      </c>
      <c r="M37" s="53">
        <f>'Прил. 11 СОГАЗ 2020'!M37+'Прил. 11АЛЬФА 2020'!M37</f>
        <v>653</v>
      </c>
      <c r="N37" s="53">
        <f>'Прил. 11 СОГАЗ 2020'!N37+'Прил. 11АЛЬФА 2020'!N37</f>
        <v>94</v>
      </c>
      <c r="O37" s="53">
        <f>'Прил. 11 СОГАЗ 2020'!O37+'Прил. 11АЛЬФА 2020'!O37</f>
        <v>230</v>
      </c>
    </row>
    <row r="38" spans="1:15" s="35" customFormat="1" ht="18.75">
      <c r="A38" s="50">
        <v>15</v>
      </c>
      <c r="B38" s="51" t="s">
        <v>102</v>
      </c>
      <c r="C38" s="52">
        <f t="shared" si="0"/>
        <v>5246</v>
      </c>
      <c r="D38" s="53">
        <f>'Прил. 11 СОГАЗ 2020'!D38+'Прил. 11АЛЬФА 2020'!D38</f>
        <v>2485</v>
      </c>
      <c r="E38" s="53">
        <f>'Прил. 11 СОГАЗ 2020'!E38+'Прил. 11АЛЬФА 2020'!E38</f>
        <v>2761</v>
      </c>
      <c r="F38" s="53">
        <f>'Прил. 11 СОГАЗ 2020'!F38+'Прил. 11АЛЬФА 2020'!F38</f>
        <v>6</v>
      </c>
      <c r="G38" s="53">
        <f>'Прил. 11 СОГАЗ 2020'!G38+'Прил. 11АЛЬФА 2020'!G38</f>
        <v>16</v>
      </c>
      <c r="H38" s="53">
        <f>'Прил. 11 СОГАЗ 2020'!H38+'Прил. 11АЛЬФА 2020'!H38</f>
        <v>74</v>
      </c>
      <c r="I38" s="53">
        <f>'Прил. 11 СОГАЗ 2020'!I38+'Прил. 11АЛЬФА 2020'!I38</f>
        <v>64</v>
      </c>
      <c r="J38" s="53">
        <f>'Прил. 11 СОГАЗ 2020'!J38+'Прил. 11АЛЬФА 2020'!J38</f>
        <v>327</v>
      </c>
      <c r="K38" s="53">
        <f>'Прил. 11 СОГАЗ 2020'!K38+'Прил. 11АЛЬФА 2020'!K38</f>
        <v>359</v>
      </c>
      <c r="L38" s="53">
        <f>'Прил. 11 СОГАЗ 2020'!L38+'Прил. 11АЛЬФА 2020'!L38</f>
        <v>1685</v>
      </c>
      <c r="M38" s="53">
        <f>'Прил. 11 СОГАЗ 2020'!M38+'Прил. 11АЛЬФА 2020'!M38</f>
        <v>1570</v>
      </c>
      <c r="N38" s="53">
        <f>'Прил. 11 СОГАЗ 2020'!N38+'Прил. 11АЛЬФА 2020'!N38</f>
        <v>393</v>
      </c>
      <c r="O38" s="53">
        <f>'Прил. 11 СОГАЗ 2020'!O38+'Прил. 11АЛЬФА 2020'!O38</f>
        <v>752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43652</v>
      </c>
      <c r="D39" s="53">
        <f>'Прил. 11 СОГАЗ 2020'!D39+'Прил. 11АЛЬФА 2020'!D39</f>
        <v>19916</v>
      </c>
      <c r="E39" s="53">
        <f>'Прил. 11 СОГАЗ 2020'!E39+'Прил. 11АЛЬФА 2020'!E39</f>
        <v>23736</v>
      </c>
      <c r="F39" s="53">
        <f>'Прил. 11 СОГАЗ 2020'!F39+'Прил. 11АЛЬФА 2020'!F39</f>
        <v>184</v>
      </c>
      <c r="G39" s="53">
        <f>'Прил. 11 СОГАЗ 2020'!G39+'Прил. 11АЛЬФА 2020'!G39</f>
        <v>144</v>
      </c>
      <c r="H39" s="53">
        <f>'Прил. 11 СОГАЗ 2020'!H39+'Прил. 11АЛЬФА 2020'!H39</f>
        <v>885</v>
      </c>
      <c r="I39" s="53">
        <f>'Прил. 11 СОГАЗ 2020'!I39+'Прил. 11АЛЬФА 2020'!I39</f>
        <v>764</v>
      </c>
      <c r="J39" s="53">
        <f>'Прил. 11 СОГАЗ 2020'!J39+'Прил. 11АЛЬФА 2020'!J39</f>
        <v>3479</v>
      </c>
      <c r="K39" s="53">
        <f>'Прил. 11 СОГАЗ 2020'!K39+'Прил. 11АЛЬФА 2020'!K39</f>
        <v>3267</v>
      </c>
      <c r="L39" s="53">
        <f>'Прил. 11 СОГАЗ 2020'!L39+'Прил. 11АЛЬФА 2020'!L39</f>
        <v>13429</v>
      </c>
      <c r="M39" s="53">
        <f>'Прил. 11 СОГАЗ 2020'!M39+'Прил. 11АЛЬФА 2020'!M39</f>
        <v>14631</v>
      </c>
      <c r="N39" s="53">
        <f>'Прил. 11 СОГАЗ 2020'!N39+'Прил. 11АЛЬФА 2020'!N39</f>
        <v>1939</v>
      </c>
      <c r="O39" s="53">
        <f>'Прил. 11 СОГАЗ 2020'!O39+'Прил. 11АЛЬФА 2020'!O39</f>
        <v>4930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27221</v>
      </c>
      <c r="D40" s="53">
        <f>'Прил. 11 СОГАЗ 2020'!D40+'Прил. 11АЛЬФА 2020'!D40</f>
        <v>12316</v>
      </c>
      <c r="E40" s="53">
        <f>'Прил. 11 СОГАЗ 2020'!E40+'Прил. 11АЛЬФА 2020'!E40</f>
        <v>14905</v>
      </c>
      <c r="F40" s="53">
        <f>'Прил. 11 СОГАЗ 2020'!F40+'Прил. 11АЛЬФА 2020'!F40</f>
        <v>126</v>
      </c>
      <c r="G40" s="53">
        <f>'Прил. 11 СОГАЗ 2020'!G40+'Прил. 11АЛЬФА 2020'!G40</f>
        <v>107</v>
      </c>
      <c r="H40" s="53">
        <f>'Прил. 11 СОГАЗ 2020'!H40+'Прил. 11АЛЬФА 2020'!H40</f>
        <v>590</v>
      </c>
      <c r="I40" s="53">
        <f>'Прил. 11 СОГАЗ 2020'!I40+'Прил. 11АЛЬФА 2020'!I40</f>
        <v>540</v>
      </c>
      <c r="J40" s="53">
        <f>'Прил. 11 СОГАЗ 2020'!J40+'Прил. 11АЛЬФА 2020'!J40</f>
        <v>2372</v>
      </c>
      <c r="K40" s="53">
        <f>'Прил. 11 СОГАЗ 2020'!K40+'Прил. 11АЛЬФА 2020'!K40</f>
        <v>2305</v>
      </c>
      <c r="L40" s="53">
        <f>'Прил. 11 СОГАЗ 2020'!L40+'Прил. 11АЛЬФА 2020'!L40</f>
        <v>8181</v>
      </c>
      <c r="M40" s="53">
        <f>'Прил. 11 СОГАЗ 2020'!M40+'Прил. 11АЛЬФА 2020'!M40</f>
        <v>9286</v>
      </c>
      <c r="N40" s="53">
        <f>'Прил. 11 СОГАЗ 2020'!N40+'Прил. 11АЛЬФА 2020'!N40</f>
        <v>1047</v>
      </c>
      <c r="O40" s="53">
        <f>'Прил. 11 СОГАЗ 2020'!O40+'Прил. 11АЛЬФА 2020'!O40</f>
        <v>2667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18756</v>
      </c>
      <c r="D41" s="53">
        <f>'Прил. 11 СОГАЗ 2020'!D41+'Прил. 11АЛЬФА 2020'!D41</f>
        <v>8822</v>
      </c>
      <c r="E41" s="53">
        <f>'Прил. 11 СОГАЗ 2020'!E41+'Прил. 11АЛЬФА 2020'!E41</f>
        <v>9934</v>
      </c>
      <c r="F41" s="53">
        <f>'Прил. 11 СОГАЗ 2020'!F41+'Прил. 11АЛЬФА 2020'!F41</f>
        <v>59</v>
      </c>
      <c r="G41" s="53">
        <f>'Прил. 11 СОГАЗ 2020'!G41+'Прил. 11АЛЬФА 2020'!G41</f>
        <v>61</v>
      </c>
      <c r="H41" s="53">
        <f>'Прил. 11 СОГАЗ 2020'!H41+'Прил. 11АЛЬФА 2020'!H41</f>
        <v>344</v>
      </c>
      <c r="I41" s="53">
        <f>'Прил. 11 СОГАЗ 2020'!I41+'Прил. 11АЛЬФА 2020'!I41</f>
        <v>307</v>
      </c>
      <c r="J41" s="53">
        <f>'Прил. 11 СОГАЗ 2020'!J41+'Прил. 11АЛЬФА 2020'!J41</f>
        <v>1433</v>
      </c>
      <c r="K41" s="53">
        <f>'Прил. 11 СОГАЗ 2020'!K41+'Прил. 11АЛЬФА 2020'!K41</f>
        <v>1367</v>
      </c>
      <c r="L41" s="53">
        <f>'Прил. 11 СОГАЗ 2020'!L41+'Прил. 11АЛЬФА 2020'!L41</f>
        <v>6044</v>
      </c>
      <c r="M41" s="53">
        <f>'Прил. 11 СОГАЗ 2020'!M41+'Прил. 11АЛЬФА 2020'!M41</f>
        <v>6045</v>
      </c>
      <c r="N41" s="53">
        <f>'Прил. 11 СОГАЗ 2020'!N41+'Прил. 11АЛЬФА 2020'!N41</f>
        <v>942</v>
      </c>
      <c r="O41" s="53">
        <f>'Прил. 11 СОГАЗ 2020'!O41+'Прил. 11АЛЬФА 2020'!O41</f>
        <v>2154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10239</v>
      </c>
      <c r="D42" s="53">
        <f>'Прил. 11 СОГАЗ 2020'!D42+'Прил. 11АЛЬФА 2020'!D42</f>
        <v>5070</v>
      </c>
      <c r="E42" s="53">
        <f>'Прил. 11 СОГАЗ 2020'!E42+'Прил. 11АЛЬФА 2020'!E42</f>
        <v>5169</v>
      </c>
      <c r="F42" s="53">
        <f>'Прил. 11 СОГАЗ 2020'!F42+'Прил. 11АЛЬФА 2020'!F42</f>
        <v>30</v>
      </c>
      <c r="G42" s="53">
        <f>'Прил. 11 СОГАЗ 2020'!G42+'Прил. 11АЛЬФА 2020'!G42</f>
        <v>33</v>
      </c>
      <c r="H42" s="53">
        <f>'Прил. 11 СОГАЗ 2020'!H42+'Прил. 11АЛЬФА 2020'!H42</f>
        <v>163</v>
      </c>
      <c r="I42" s="53">
        <f>'Прил. 11 СОГАЗ 2020'!I42+'Прил. 11АЛЬФА 2020'!I42</f>
        <v>177</v>
      </c>
      <c r="J42" s="53">
        <f>'Прил. 11 СОГАЗ 2020'!J42+'Прил. 11АЛЬФА 2020'!J42</f>
        <v>803</v>
      </c>
      <c r="K42" s="53">
        <f>'Прил. 11 СОГАЗ 2020'!K42+'Прил. 11АЛЬФА 2020'!K42</f>
        <v>716</v>
      </c>
      <c r="L42" s="53">
        <f>'Прил. 11 СОГАЗ 2020'!L42+'Прил. 11АЛЬФА 2020'!L42</f>
        <v>3583</v>
      </c>
      <c r="M42" s="53">
        <f>'Прил. 11 СОГАЗ 2020'!M42+'Прил. 11АЛЬФА 2020'!M42</f>
        <v>3064</v>
      </c>
      <c r="N42" s="53">
        <f>'Прил. 11 СОГАЗ 2020'!N42+'Прил. 11АЛЬФА 2020'!N42</f>
        <v>491</v>
      </c>
      <c r="O42" s="53">
        <f>'Прил. 11 СОГАЗ 2020'!O42+'Прил. 11АЛЬФА 2020'!O42</f>
        <v>1179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2">SUM(C20:C42)-C21-C23-C26-C37</f>
        <v>706648</v>
      </c>
      <c r="D43" s="52">
        <f t="shared" si="2"/>
        <v>326324</v>
      </c>
      <c r="E43" s="52">
        <f t="shared" si="2"/>
        <v>380324</v>
      </c>
      <c r="F43" s="52">
        <f t="shared" si="2"/>
        <v>2936</v>
      </c>
      <c r="G43" s="52">
        <f t="shared" si="2"/>
        <v>2772</v>
      </c>
      <c r="H43" s="52">
        <f t="shared" si="2"/>
        <v>15004</v>
      </c>
      <c r="I43" s="52">
        <f t="shared" si="2"/>
        <v>14154</v>
      </c>
      <c r="J43" s="52">
        <f t="shared" si="2"/>
        <v>57431</v>
      </c>
      <c r="K43" s="52">
        <f t="shared" si="2"/>
        <v>54222</v>
      </c>
      <c r="L43" s="52">
        <f t="shared" si="2"/>
        <v>220467</v>
      </c>
      <c r="M43" s="52">
        <f t="shared" si="2"/>
        <v>237747</v>
      </c>
      <c r="N43" s="52">
        <f t="shared" si="2"/>
        <v>30486</v>
      </c>
      <c r="O43" s="52">
        <f t="shared" si="2"/>
        <v>71429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topLeftCell="A10" zoomScale="61" zoomScaleNormal="61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122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125</v>
      </c>
      <c r="J10" s="9" t="s">
        <v>123</v>
      </c>
      <c r="L10" s="11"/>
    </row>
    <row r="11" spans="1:15" s="9" customFormat="1" ht="20.25">
      <c r="L11" s="47"/>
    </row>
    <row r="12" spans="1:15" s="12" customFormat="1" ht="18.75">
      <c r="C12" s="81" t="s">
        <v>71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113</v>
      </c>
      <c r="M17" s="60" t="s">
        <v>114</v>
      </c>
      <c r="N17" s="60" t="s">
        <v>115</v>
      </c>
      <c r="O17" s="60" t="s">
        <v>116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227059</v>
      </c>
      <c r="D20" s="53">
        <f t="shared" ref="D20:D42" si="1">F20+H20+J20+L20+N20</f>
        <v>104314</v>
      </c>
      <c r="E20" s="53">
        <f t="shared" ref="E20:E42" si="2">G20+I20+K20+M20+O20</f>
        <v>122745</v>
      </c>
      <c r="F20" s="53">
        <v>901</v>
      </c>
      <c r="G20" s="53">
        <v>837</v>
      </c>
      <c r="H20" s="53">
        <v>4490</v>
      </c>
      <c r="I20" s="53">
        <v>4361</v>
      </c>
      <c r="J20" s="53">
        <v>17740</v>
      </c>
      <c r="K20" s="53">
        <v>16340</v>
      </c>
      <c r="L20" s="53">
        <v>70120</v>
      </c>
      <c r="M20" s="53">
        <v>75392</v>
      </c>
      <c r="N20" s="53">
        <v>11063</v>
      </c>
      <c r="O20" s="53">
        <v>25815</v>
      </c>
    </row>
    <row r="21" spans="1:15" s="35" customFormat="1" ht="18.75">
      <c r="A21" s="50" t="s">
        <v>81</v>
      </c>
      <c r="B21" s="51" t="s">
        <v>82</v>
      </c>
      <c r="C21" s="52">
        <f t="shared" si="0"/>
        <v>4673</v>
      </c>
      <c r="D21" s="53">
        <f t="shared" si="1"/>
        <v>2193</v>
      </c>
      <c r="E21" s="53">
        <f t="shared" si="2"/>
        <v>2480</v>
      </c>
      <c r="F21" s="53">
        <v>21</v>
      </c>
      <c r="G21" s="53">
        <v>24</v>
      </c>
      <c r="H21" s="53">
        <v>124</v>
      </c>
      <c r="I21" s="53">
        <v>111</v>
      </c>
      <c r="J21" s="53">
        <v>370</v>
      </c>
      <c r="K21" s="53">
        <v>293</v>
      </c>
      <c r="L21" s="53">
        <v>1490</v>
      </c>
      <c r="M21" s="53">
        <v>1683</v>
      </c>
      <c r="N21" s="53">
        <v>188</v>
      </c>
      <c r="O21" s="53">
        <v>369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26251</v>
      </c>
      <c r="D22" s="53">
        <f t="shared" si="1"/>
        <v>11218</v>
      </c>
      <c r="E22" s="53">
        <f t="shared" si="2"/>
        <v>15033</v>
      </c>
      <c r="F22" s="53">
        <v>244</v>
      </c>
      <c r="G22" s="53">
        <v>251</v>
      </c>
      <c r="H22" s="53">
        <v>861</v>
      </c>
      <c r="I22" s="53">
        <v>847</v>
      </c>
      <c r="J22" s="53">
        <v>2534</v>
      </c>
      <c r="K22" s="53">
        <v>2509</v>
      </c>
      <c r="L22" s="53">
        <v>6853</v>
      </c>
      <c r="M22" s="53">
        <v>10060</v>
      </c>
      <c r="N22" s="53">
        <v>726</v>
      </c>
      <c r="O22" s="53">
        <v>1366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71</v>
      </c>
      <c r="D24" s="53">
        <f t="shared" si="1"/>
        <v>39</v>
      </c>
      <c r="E24" s="53">
        <f t="shared" si="2"/>
        <v>32</v>
      </c>
      <c r="F24" s="53">
        <v>0</v>
      </c>
      <c r="G24" s="53">
        <v>1</v>
      </c>
      <c r="H24" s="53">
        <v>1</v>
      </c>
      <c r="I24" s="53">
        <v>1</v>
      </c>
      <c r="J24" s="53">
        <v>2</v>
      </c>
      <c r="K24" s="53">
        <v>4</v>
      </c>
      <c r="L24" s="53">
        <v>35</v>
      </c>
      <c r="M24" s="53">
        <v>23</v>
      </c>
      <c r="N24" s="53">
        <v>1</v>
      </c>
      <c r="O24" s="53">
        <v>3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37421</v>
      </c>
      <c r="D25" s="53">
        <f t="shared" si="1"/>
        <v>18247</v>
      </c>
      <c r="E25" s="53">
        <f t="shared" si="2"/>
        <v>19174</v>
      </c>
      <c r="F25" s="53">
        <v>155</v>
      </c>
      <c r="G25" s="53">
        <v>127</v>
      </c>
      <c r="H25" s="53">
        <v>703</v>
      </c>
      <c r="I25" s="53">
        <v>637</v>
      </c>
      <c r="J25" s="53">
        <v>2829</v>
      </c>
      <c r="K25" s="53">
        <v>2701</v>
      </c>
      <c r="L25" s="53">
        <v>12848</v>
      </c>
      <c r="M25" s="53">
        <v>11784</v>
      </c>
      <c r="N25" s="53">
        <v>1712</v>
      </c>
      <c r="O25" s="53">
        <v>3925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536</v>
      </c>
      <c r="D26" s="53">
        <f t="shared" si="1"/>
        <v>270</v>
      </c>
      <c r="E26" s="53">
        <f t="shared" si="2"/>
        <v>266</v>
      </c>
      <c r="F26" s="53">
        <v>0</v>
      </c>
      <c r="G26" s="53">
        <v>1</v>
      </c>
      <c r="H26" s="53">
        <v>4</v>
      </c>
      <c r="I26" s="53">
        <v>5</v>
      </c>
      <c r="J26" s="53">
        <v>39</v>
      </c>
      <c r="K26" s="53">
        <v>24</v>
      </c>
      <c r="L26" s="53">
        <v>204</v>
      </c>
      <c r="M26" s="53">
        <v>171</v>
      </c>
      <c r="N26" s="53">
        <v>23</v>
      </c>
      <c r="O26" s="53">
        <v>65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509</v>
      </c>
      <c r="D27" s="53">
        <f t="shared" si="1"/>
        <v>220</v>
      </c>
      <c r="E27" s="53">
        <f t="shared" si="2"/>
        <v>289</v>
      </c>
      <c r="F27" s="53">
        <v>0</v>
      </c>
      <c r="G27" s="53">
        <v>0</v>
      </c>
      <c r="H27" s="53">
        <v>3</v>
      </c>
      <c r="I27" s="53">
        <v>5</v>
      </c>
      <c r="J27" s="53">
        <v>47</v>
      </c>
      <c r="K27" s="53">
        <v>42</v>
      </c>
      <c r="L27" s="53">
        <v>152</v>
      </c>
      <c r="M27" s="53">
        <v>216</v>
      </c>
      <c r="N27" s="53">
        <v>18</v>
      </c>
      <c r="O27" s="53">
        <v>26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31610</v>
      </c>
      <c r="D28" s="53">
        <f t="shared" si="1"/>
        <v>14416</v>
      </c>
      <c r="E28" s="53">
        <f t="shared" si="2"/>
        <v>17194</v>
      </c>
      <c r="F28" s="53">
        <v>178</v>
      </c>
      <c r="G28" s="53">
        <v>151</v>
      </c>
      <c r="H28" s="53">
        <v>835</v>
      </c>
      <c r="I28" s="53">
        <v>840</v>
      </c>
      <c r="J28" s="53">
        <v>2981</v>
      </c>
      <c r="K28" s="53">
        <v>2826</v>
      </c>
      <c r="L28" s="53">
        <v>9508</v>
      </c>
      <c r="M28" s="53">
        <v>10927</v>
      </c>
      <c r="N28" s="53">
        <v>914</v>
      </c>
      <c r="O28" s="53">
        <v>2450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5087</v>
      </c>
      <c r="D29" s="53">
        <f t="shared" si="1"/>
        <v>2185</v>
      </c>
      <c r="E29" s="53">
        <f t="shared" si="2"/>
        <v>2902</v>
      </c>
      <c r="F29" s="53">
        <v>12</v>
      </c>
      <c r="G29" s="53">
        <v>22</v>
      </c>
      <c r="H29" s="53">
        <v>193</v>
      </c>
      <c r="I29" s="53">
        <v>171</v>
      </c>
      <c r="J29" s="53">
        <v>469</v>
      </c>
      <c r="K29" s="53">
        <v>488</v>
      </c>
      <c r="L29" s="53">
        <v>1401</v>
      </c>
      <c r="M29" s="53">
        <v>1960</v>
      </c>
      <c r="N29" s="53">
        <v>110</v>
      </c>
      <c r="O29" s="53">
        <v>261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4129</v>
      </c>
      <c r="D30" s="53">
        <f t="shared" si="1"/>
        <v>1687</v>
      </c>
      <c r="E30" s="53">
        <f t="shared" si="2"/>
        <v>2442</v>
      </c>
      <c r="F30" s="53">
        <v>28</v>
      </c>
      <c r="G30" s="53">
        <v>28</v>
      </c>
      <c r="H30" s="53">
        <v>250</v>
      </c>
      <c r="I30" s="53">
        <v>224</v>
      </c>
      <c r="J30" s="53">
        <v>484</v>
      </c>
      <c r="K30" s="53">
        <v>456</v>
      </c>
      <c r="L30" s="53">
        <v>887</v>
      </c>
      <c r="M30" s="53">
        <v>1666</v>
      </c>
      <c r="N30" s="53">
        <v>38</v>
      </c>
      <c r="O30" s="53">
        <v>68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3381</v>
      </c>
      <c r="D31" s="53">
        <f t="shared" si="1"/>
        <v>1604</v>
      </c>
      <c r="E31" s="53">
        <f t="shared" si="2"/>
        <v>1777</v>
      </c>
      <c r="F31" s="53">
        <v>5</v>
      </c>
      <c r="G31" s="53">
        <v>3</v>
      </c>
      <c r="H31" s="53">
        <v>26</v>
      </c>
      <c r="I31" s="53">
        <v>27</v>
      </c>
      <c r="J31" s="53">
        <v>302</v>
      </c>
      <c r="K31" s="53">
        <v>296</v>
      </c>
      <c r="L31" s="53">
        <v>1162</v>
      </c>
      <c r="M31" s="53">
        <v>1248</v>
      </c>
      <c r="N31" s="53">
        <v>109</v>
      </c>
      <c r="O31" s="53">
        <v>203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1000</v>
      </c>
      <c r="D32" s="53">
        <f t="shared" si="1"/>
        <v>455</v>
      </c>
      <c r="E32" s="53">
        <f t="shared" si="2"/>
        <v>545</v>
      </c>
      <c r="F32" s="53">
        <v>3</v>
      </c>
      <c r="G32" s="53">
        <v>0</v>
      </c>
      <c r="H32" s="53">
        <v>3</v>
      </c>
      <c r="I32" s="53">
        <v>3</v>
      </c>
      <c r="J32" s="53">
        <v>81</v>
      </c>
      <c r="K32" s="53">
        <v>80</v>
      </c>
      <c r="L32" s="53">
        <v>341</v>
      </c>
      <c r="M32" s="53">
        <v>427</v>
      </c>
      <c r="N32" s="53">
        <v>27</v>
      </c>
      <c r="O32" s="53">
        <v>35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28703</v>
      </c>
      <c r="D33" s="53">
        <f t="shared" si="1"/>
        <v>13524</v>
      </c>
      <c r="E33" s="53">
        <f t="shared" si="2"/>
        <v>15179</v>
      </c>
      <c r="F33" s="53">
        <v>164</v>
      </c>
      <c r="G33" s="53">
        <v>168</v>
      </c>
      <c r="H33" s="53">
        <v>632</v>
      </c>
      <c r="I33" s="53">
        <v>551</v>
      </c>
      <c r="J33" s="53">
        <v>1835</v>
      </c>
      <c r="K33" s="53">
        <v>1778</v>
      </c>
      <c r="L33" s="53">
        <v>9590</v>
      </c>
      <c r="M33" s="53">
        <v>9958</v>
      </c>
      <c r="N33" s="53">
        <v>1303</v>
      </c>
      <c r="O33" s="53">
        <v>2724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20381</v>
      </c>
      <c r="D34" s="53">
        <f t="shared" si="1"/>
        <v>10020</v>
      </c>
      <c r="E34" s="53">
        <f t="shared" si="2"/>
        <v>10361</v>
      </c>
      <c r="F34" s="53">
        <v>91</v>
      </c>
      <c r="G34" s="53">
        <v>90</v>
      </c>
      <c r="H34" s="53">
        <v>408</v>
      </c>
      <c r="I34" s="53">
        <v>397</v>
      </c>
      <c r="J34" s="53">
        <v>1529</v>
      </c>
      <c r="K34" s="53">
        <v>1446</v>
      </c>
      <c r="L34" s="53">
        <v>7204</v>
      </c>
      <c r="M34" s="53">
        <v>6679</v>
      </c>
      <c r="N34" s="53">
        <v>788</v>
      </c>
      <c r="O34" s="53">
        <v>1749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2566</v>
      </c>
      <c r="D35" s="53">
        <f t="shared" si="1"/>
        <v>1333</v>
      </c>
      <c r="E35" s="53">
        <f t="shared" si="2"/>
        <v>1233</v>
      </c>
      <c r="F35" s="53">
        <v>2</v>
      </c>
      <c r="G35" s="53">
        <v>1</v>
      </c>
      <c r="H35" s="53">
        <v>12</v>
      </c>
      <c r="I35" s="53">
        <v>4</v>
      </c>
      <c r="J35" s="53">
        <v>114</v>
      </c>
      <c r="K35" s="53">
        <v>100</v>
      </c>
      <c r="L35" s="53">
        <v>1074</v>
      </c>
      <c r="M35" s="53">
        <v>935</v>
      </c>
      <c r="N35" s="53">
        <v>131</v>
      </c>
      <c r="O35" s="53">
        <v>193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14016</v>
      </c>
      <c r="D36" s="53">
        <f t="shared" si="1"/>
        <v>6703</v>
      </c>
      <c r="E36" s="53">
        <f t="shared" si="2"/>
        <v>7313</v>
      </c>
      <c r="F36" s="53">
        <v>68</v>
      </c>
      <c r="G36" s="53">
        <v>61</v>
      </c>
      <c r="H36" s="53">
        <v>319</v>
      </c>
      <c r="I36" s="53">
        <v>274</v>
      </c>
      <c r="J36" s="53">
        <v>1130</v>
      </c>
      <c r="K36" s="53">
        <v>1078</v>
      </c>
      <c r="L36" s="53">
        <v>4517</v>
      </c>
      <c r="M36" s="53">
        <v>4485</v>
      </c>
      <c r="N36" s="53">
        <v>669</v>
      </c>
      <c r="O36" s="53">
        <v>1415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1632</v>
      </c>
      <c r="D37" s="53">
        <f t="shared" si="1"/>
        <v>763</v>
      </c>
      <c r="E37" s="53">
        <f t="shared" si="2"/>
        <v>869</v>
      </c>
      <c r="F37" s="53">
        <v>7</v>
      </c>
      <c r="G37" s="53">
        <v>10</v>
      </c>
      <c r="H37" s="53">
        <v>33</v>
      </c>
      <c r="I37" s="53">
        <v>34</v>
      </c>
      <c r="J37" s="53">
        <v>138</v>
      </c>
      <c r="K37" s="53">
        <v>136</v>
      </c>
      <c r="L37" s="53">
        <v>517</v>
      </c>
      <c r="M37" s="53">
        <v>521</v>
      </c>
      <c r="N37" s="53">
        <v>68</v>
      </c>
      <c r="O37" s="53">
        <v>168</v>
      </c>
    </row>
    <row r="38" spans="1:15" s="35" customFormat="1" ht="18.75">
      <c r="A38" s="50">
        <v>15</v>
      </c>
      <c r="B38" s="51" t="s">
        <v>102</v>
      </c>
      <c r="C38" s="52">
        <f t="shared" si="0"/>
        <v>135</v>
      </c>
      <c r="D38" s="53">
        <f t="shared" si="1"/>
        <v>82</v>
      </c>
      <c r="E38" s="53">
        <f t="shared" si="2"/>
        <v>53</v>
      </c>
      <c r="F38" s="53">
        <v>0</v>
      </c>
      <c r="G38" s="53">
        <v>1</v>
      </c>
      <c r="H38" s="53">
        <v>2</v>
      </c>
      <c r="I38" s="53">
        <v>0</v>
      </c>
      <c r="J38" s="53">
        <v>5</v>
      </c>
      <c r="K38" s="53">
        <v>8</v>
      </c>
      <c r="L38" s="53">
        <v>69</v>
      </c>
      <c r="M38" s="53">
        <v>40</v>
      </c>
      <c r="N38" s="53">
        <v>6</v>
      </c>
      <c r="O38" s="53">
        <v>4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18536</v>
      </c>
      <c r="D39" s="53">
        <f t="shared" si="1"/>
        <v>8866</v>
      </c>
      <c r="E39" s="53">
        <f t="shared" si="2"/>
        <v>9670</v>
      </c>
      <c r="F39" s="53">
        <v>24</v>
      </c>
      <c r="G39" s="53">
        <v>22</v>
      </c>
      <c r="H39" s="53">
        <v>416</v>
      </c>
      <c r="I39" s="53">
        <v>378</v>
      </c>
      <c r="J39" s="53">
        <v>1248</v>
      </c>
      <c r="K39" s="53">
        <v>1188</v>
      </c>
      <c r="L39" s="53">
        <v>6368</v>
      </c>
      <c r="M39" s="53">
        <v>6340</v>
      </c>
      <c r="N39" s="53">
        <v>810</v>
      </c>
      <c r="O39" s="53">
        <v>1742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10904</v>
      </c>
      <c r="D40" s="53">
        <f t="shared" si="1"/>
        <v>5176</v>
      </c>
      <c r="E40" s="53">
        <f t="shared" si="2"/>
        <v>5728</v>
      </c>
      <c r="F40" s="53">
        <v>23</v>
      </c>
      <c r="G40" s="53">
        <v>20</v>
      </c>
      <c r="H40" s="53">
        <v>253</v>
      </c>
      <c r="I40" s="53">
        <v>254</v>
      </c>
      <c r="J40" s="53">
        <v>827</v>
      </c>
      <c r="K40" s="53">
        <v>856</v>
      </c>
      <c r="L40" s="53">
        <v>3661</v>
      </c>
      <c r="M40" s="53">
        <v>3837</v>
      </c>
      <c r="N40" s="53">
        <v>412</v>
      </c>
      <c r="O40" s="53">
        <v>761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423</v>
      </c>
      <c r="D41" s="53">
        <f t="shared" si="1"/>
        <v>242</v>
      </c>
      <c r="E41" s="53">
        <f t="shared" si="2"/>
        <v>181</v>
      </c>
      <c r="F41" s="53">
        <v>0</v>
      </c>
      <c r="G41" s="53">
        <v>1</v>
      </c>
      <c r="H41" s="53">
        <v>0</v>
      </c>
      <c r="I41" s="53">
        <v>1</v>
      </c>
      <c r="J41" s="53">
        <v>17</v>
      </c>
      <c r="K41" s="53">
        <v>16</v>
      </c>
      <c r="L41" s="53">
        <v>211</v>
      </c>
      <c r="M41" s="53">
        <v>142</v>
      </c>
      <c r="N41" s="53">
        <v>14</v>
      </c>
      <c r="O41" s="53">
        <v>21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809</v>
      </c>
      <c r="D42" s="53">
        <f t="shared" si="1"/>
        <v>471</v>
      </c>
      <c r="E42" s="53">
        <f t="shared" si="2"/>
        <v>338</v>
      </c>
      <c r="F42" s="53">
        <v>1</v>
      </c>
      <c r="G42" s="53">
        <v>3</v>
      </c>
      <c r="H42" s="53">
        <v>1</v>
      </c>
      <c r="I42" s="53">
        <v>5</v>
      </c>
      <c r="J42" s="53">
        <v>31</v>
      </c>
      <c r="K42" s="53">
        <v>24</v>
      </c>
      <c r="L42" s="53">
        <v>395</v>
      </c>
      <c r="M42" s="53">
        <v>244</v>
      </c>
      <c r="N42" s="53">
        <v>43</v>
      </c>
      <c r="O42" s="53">
        <v>62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4">SUM(C20:C42)-C21-C23-C26-C37</f>
        <v>432991</v>
      </c>
      <c r="D43" s="52">
        <f t="shared" si="4"/>
        <v>200802</v>
      </c>
      <c r="E43" s="52">
        <f t="shared" si="4"/>
        <v>232189</v>
      </c>
      <c r="F43" s="52">
        <f t="shared" si="4"/>
        <v>1899</v>
      </c>
      <c r="G43" s="52">
        <f t="shared" si="4"/>
        <v>1787</v>
      </c>
      <c r="H43" s="52">
        <f t="shared" si="4"/>
        <v>9408</v>
      </c>
      <c r="I43" s="52">
        <f t="shared" si="4"/>
        <v>8980</v>
      </c>
      <c r="J43" s="52">
        <f t="shared" si="4"/>
        <v>34205</v>
      </c>
      <c r="K43" s="52">
        <f t="shared" si="4"/>
        <v>32236</v>
      </c>
      <c r="L43" s="52">
        <f t="shared" si="4"/>
        <v>136396</v>
      </c>
      <c r="M43" s="52">
        <f t="shared" si="4"/>
        <v>146363</v>
      </c>
      <c r="N43" s="52">
        <f t="shared" si="4"/>
        <v>18894</v>
      </c>
      <c r="O43" s="52">
        <f t="shared" si="4"/>
        <v>42823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A8:O8"/>
    <mergeCell ref="A9:O9"/>
    <mergeCell ref="A15:A18"/>
    <mergeCell ref="B15:B18"/>
    <mergeCell ref="C15:C18"/>
    <mergeCell ref="C12:M12"/>
    <mergeCell ref="C13:M13"/>
    <mergeCell ref="L16:M16"/>
    <mergeCell ref="N16:O16"/>
    <mergeCell ref="H17:I17"/>
    <mergeCell ref="D15:E17"/>
    <mergeCell ref="F16:K16"/>
    <mergeCell ref="F17:G17"/>
    <mergeCell ref="F15:O15"/>
    <mergeCell ref="J17:K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topLeftCell="A13" zoomScale="50" zoomScaleNormal="75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122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125</v>
      </c>
      <c r="J10" s="9" t="s">
        <v>123</v>
      </c>
      <c r="L10" s="11"/>
    </row>
    <row r="11" spans="1:15" s="9" customFormat="1" ht="20.25">
      <c r="L11" s="47"/>
    </row>
    <row r="12" spans="1:15" s="12" customFormat="1" ht="18.75">
      <c r="C12" s="81" t="s">
        <v>72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113</v>
      </c>
      <c r="M17" s="60" t="s">
        <v>114</v>
      </c>
      <c r="N17" s="60" t="s">
        <v>115</v>
      </c>
      <c r="O17" s="60" t="s">
        <v>116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59919</v>
      </c>
      <c r="D20" s="53">
        <f t="shared" ref="D20:D42" si="1">F20+H20+J20+L20+N20</f>
        <v>28668</v>
      </c>
      <c r="E20" s="53">
        <f t="shared" ref="E20:E42" si="2">G20+I20+K20+M20+O20</f>
        <v>31251</v>
      </c>
      <c r="F20" s="53">
        <v>202</v>
      </c>
      <c r="G20" s="53">
        <v>235</v>
      </c>
      <c r="H20" s="53">
        <v>1217</v>
      </c>
      <c r="I20" s="53">
        <v>1106</v>
      </c>
      <c r="J20" s="53">
        <v>3616</v>
      </c>
      <c r="K20" s="53">
        <v>3486</v>
      </c>
      <c r="L20" s="53">
        <v>21136</v>
      </c>
      <c r="M20" s="53">
        <v>20937</v>
      </c>
      <c r="N20" s="53">
        <v>2497</v>
      </c>
      <c r="O20" s="53">
        <v>5487</v>
      </c>
    </row>
    <row r="21" spans="1:15" s="35" customFormat="1" ht="18.75">
      <c r="A21" s="50" t="s">
        <v>81</v>
      </c>
      <c r="B21" s="51" t="s">
        <v>82</v>
      </c>
      <c r="C21" s="52">
        <f t="shared" si="0"/>
        <v>3501</v>
      </c>
      <c r="D21" s="53">
        <f t="shared" si="1"/>
        <v>1706</v>
      </c>
      <c r="E21" s="53">
        <f t="shared" si="2"/>
        <v>1795</v>
      </c>
      <c r="F21" s="53">
        <v>11</v>
      </c>
      <c r="G21" s="53">
        <v>5</v>
      </c>
      <c r="H21" s="53">
        <v>53</v>
      </c>
      <c r="I21" s="53">
        <v>49</v>
      </c>
      <c r="J21" s="53">
        <v>327</v>
      </c>
      <c r="K21" s="53">
        <v>288</v>
      </c>
      <c r="L21" s="53">
        <v>1194</v>
      </c>
      <c r="M21" s="53">
        <v>1141</v>
      </c>
      <c r="N21" s="53">
        <v>121</v>
      </c>
      <c r="O21" s="53">
        <v>312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22443</v>
      </c>
      <c r="D22" s="53">
        <f t="shared" si="1"/>
        <v>9812</v>
      </c>
      <c r="E22" s="53">
        <f t="shared" si="2"/>
        <v>12631</v>
      </c>
      <c r="F22" s="53">
        <v>57</v>
      </c>
      <c r="G22" s="53">
        <v>53</v>
      </c>
      <c r="H22" s="53">
        <v>549</v>
      </c>
      <c r="I22" s="53">
        <v>552</v>
      </c>
      <c r="J22" s="53">
        <v>2499</v>
      </c>
      <c r="K22" s="53">
        <v>2459</v>
      </c>
      <c r="L22" s="53">
        <v>6095</v>
      </c>
      <c r="M22" s="53">
        <v>8008</v>
      </c>
      <c r="N22" s="53">
        <v>612</v>
      </c>
      <c r="O22" s="53">
        <v>1559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1204</v>
      </c>
      <c r="D24" s="53">
        <f t="shared" si="1"/>
        <v>597</v>
      </c>
      <c r="E24" s="53">
        <f t="shared" si="2"/>
        <v>607</v>
      </c>
      <c r="F24" s="53">
        <v>0</v>
      </c>
      <c r="G24" s="53">
        <v>1</v>
      </c>
      <c r="H24" s="53">
        <v>22</v>
      </c>
      <c r="I24" s="53">
        <v>16</v>
      </c>
      <c r="J24" s="53">
        <v>91</v>
      </c>
      <c r="K24" s="53">
        <v>103</v>
      </c>
      <c r="L24" s="53">
        <v>447</v>
      </c>
      <c r="M24" s="53">
        <v>435</v>
      </c>
      <c r="N24" s="53">
        <v>37</v>
      </c>
      <c r="O24" s="53">
        <v>52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3117</v>
      </c>
      <c r="D25" s="53">
        <f t="shared" si="1"/>
        <v>1993</v>
      </c>
      <c r="E25" s="53">
        <f t="shared" si="2"/>
        <v>1124</v>
      </c>
      <c r="F25" s="53">
        <v>5</v>
      </c>
      <c r="G25" s="53">
        <v>6</v>
      </c>
      <c r="H25" s="53">
        <v>18</v>
      </c>
      <c r="I25" s="53">
        <v>20</v>
      </c>
      <c r="J25" s="53">
        <v>108</v>
      </c>
      <c r="K25" s="53">
        <v>94</v>
      </c>
      <c r="L25" s="53">
        <v>1772</v>
      </c>
      <c r="M25" s="53">
        <v>860</v>
      </c>
      <c r="N25" s="53">
        <v>90</v>
      </c>
      <c r="O25" s="53">
        <v>144</v>
      </c>
    </row>
    <row r="26" spans="1:15" s="35" customFormat="1" ht="18.75">
      <c r="A26" s="50" t="s">
        <v>88</v>
      </c>
      <c r="B26" s="51" t="s">
        <v>89</v>
      </c>
      <c r="C26" s="52">
        <f t="shared" si="0"/>
        <v>18</v>
      </c>
      <c r="D26" s="53">
        <f t="shared" si="1"/>
        <v>10</v>
      </c>
      <c r="E26" s="53">
        <f t="shared" si="2"/>
        <v>8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9</v>
      </c>
      <c r="M26" s="53">
        <v>8</v>
      </c>
      <c r="N26" s="53">
        <v>0</v>
      </c>
      <c r="O26" s="53">
        <v>0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3774</v>
      </c>
      <c r="D27" s="53">
        <f t="shared" si="1"/>
        <v>1676</v>
      </c>
      <c r="E27" s="53">
        <f t="shared" si="2"/>
        <v>2098</v>
      </c>
      <c r="F27" s="53">
        <v>18</v>
      </c>
      <c r="G27" s="53">
        <v>13</v>
      </c>
      <c r="H27" s="53">
        <v>145</v>
      </c>
      <c r="I27" s="53">
        <v>132</v>
      </c>
      <c r="J27" s="53">
        <v>491</v>
      </c>
      <c r="K27" s="53">
        <v>472</v>
      </c>
      <c r="L27" s="53">
        <v>983</v>
      </c>
      <c r="M27" s="53">
        <v>1366</v>
      </c>
      <c r="N27" s="53">
        <v>39</v>
      </c>
      <c r="O27" s="53">
        <v>115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331</v>
      </c>
      <c r="D28" s="53">
        <f t="shared" si="1"/>
        <v>240</v>
      </c>
      <c r="E28" s="53">
        <f t="shared" si="2"/>
        <v>91</v>
      </c>
      <c r="F28" s="53">
        <v>1</v>
      </c>
      <c r="G28" s="53">
        <v>2</v>
      </c>
      <c r="H28" s="53">
        <v>1</v>
      </c>
      <c r="I28" s="53">
        <v>2</v>
      </c>
      <c r="J28" s="53">
        <v>7</v>
      </c>
      <c r="K28" s="53">
        <v>15</v>
      </c>
      <c r="L28" s="53">
        <v>226</v>
      </c>
      <c r="M28" s="53">
        <v>68</v>
      </c>
      <c r="N28" s="53">
        <v>5</v>
      </c>
      <c r="O28" s="53">
        <v>4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9002</v>
      </c>
      <c r="D29" s="53">
        <f t="shared" si="1"/>
        <v>4093</v>
      </c>
      <c r="E29" s="53">
        <f t="shared" si="2"/>
        <v>4909</v>
      </c>
      <c r="F29" s="53">
        <v>64</v>
      </c>
      <c r="G29" s="53">
        <v>57</v>
      </c>
      <c r="H29" s="53">
        <v>207</v>
      </c>
      <c r="I29" s="53">
        <v>195</v>
      </c>
      <c r="J29" s="53">
        <v>1046</v>
      </c>
      <c r="K29" s="53">
        <v>912</v>
      </c>
      <c r="L29" s="53">
        <v>2519</v>
      </c>
      <c r="M29" s="53">
        <v>3144</v>
      </c>
      <c r="N29" s="53">
        <v>257</v>
      </c>
      <c r="O29" s="53">
        <v>601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4283</v>
      </c>
      <c r="D30" s="53">
        <f t="shared" si="1"/>
        <v>1840</v>
      </c>
      <c r="E30" s="53">
        <f t="shared" si="2"/>
        <v>2443</v>
      </c>
      <c r="F30" s="53">
        <v>32</v>
      </c>
      <c r="G30" s="53">
        <v>39</v>
      </c>
      <c r="H30" s="53">
        <v>136</v>
      </c>
      <c r="I30" s="53">
        <v>120</v>
      </c>
      <c r="J30" s="53">
        <v>659</v>
      </c>
      <c r="K30" s="53">
        <v>668</v>
      </c>
      <c r="L30" s="53">
        <v>971</v>
      </c>
      <c r="M30" s="53">
        <v>1531</v>
      </c>
      <c r="N30" s="53">
        <v>42</v>
      </c>
      <c r="O30" s="53">
        <v>85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9137</v>
      </c>
      <c r="D31" s="53">
        <f t="shared" si="1"/>
        <v>4216</v>
      </c>
      <c r="E31" s="53">
        <f t="shared" si="2"/>
        <v>4921</v>
      </c>
      <c r="F31" s="53">
        <v>67</v>
      </c>
      <c r="G31" s="53">
        <v>38</v>
      </c>
      <c r="H31" s="53">
        <v>312</v>
      </c>
      <c r="I31" s="53">
        <v>275</v>
      </c>
      <c r="J31" s="53">
        <v>983</v>
      </c>
      <c r="K31" s="53">
        <v>982</v>
      </c>
      <c r="L31" s="53">
        <v>2652</v>
      </c>
      <c r="M31" s="53">
        <v>3191</v>
      </c>
      <c r="N31" s="53">
        <v>202</v>
      </c>
      <c r="O31" s="53">
        <v>435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5854</v>
      </c>
      <c r="D32" s="53">
        <f t="shared" si="1"/>
        <v>2589</v>
      </c>
      <c r="E32" s="53">
        <f t="shared" si="2"/>
        <v>3265</v>
      </c>
      <c r="F32" s="53">
        <v>31</v>
      </c>
      <c r="G32" s="53">
        <v>45</v>
      </c>
      <c r="H32" s="53">
        <v>207</v>
      </c>
      <c r="I32" s="53">
        <v>165</v>
      </c>
      <c r="J32" s="53">
        <v>713</v>
      </c>
      <c r="K32" s="53">
        <v>661</v>
      </c>
      <c r="L32" s="53">
        <v>1529</v>
      </c>
      <c r="M32" s="53">
        <v>2226</v>
      </c>
      <c r="N32" s="53">
        <v>109</v>
      </c>
      <c r="O32" s="53">
        <v>168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25230</v>
      </c>
      <c r="D33" s="53">
        <f t="shared" si="1"/>
        <v>11197</v>
      </c>
      <c r="E33" s="53">
        <f t="shared" si="2"/>
        <v>14033</v>
      </c>
      <c r="F33" s="53">
        <v>22</v>
      </c>
      <c r="G33" s="53">
        <v>18</v>
      </c>
      <c r="H33" s="53">
        <v>401</v>
      </c>
      <c r="I33" s="53">
        <v>391</v>
      </c>
      <c r="J33" s="53">
        <v>2211</v>
      </c>
      <c r="K33" s="53">
        <v>2032</v>
      </c>
      <c r="L33" s="53">
        <v>7261</v>
      </c>
      <c r="M33" s="53">
        <v>7940</v>
      </c>
      <c r="N33" s="53">
        <v>1302</v>
      </c>
      <c r="O33" s="53">
        <v>3652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10339</v>
      </c>
      <c r="D34" s="53">
        <f t="shared" si="1"/>
        <v>4473</v>
      </c>
      <c r="E34" s="53">
        <f t="shared" si="2"/>
        <v>5866</v>
      </c>
      <c r="F34" s="53">
        <v>13</v>
      </c>
      <c r="G34" s="53">
        <v>7</v>
      </c>
      <c r="H34" s="53">
        <v>178</v>
      </c>
      <c r="I34" s="53">
        <v>188</v>
      </c>
      <c r="J34" s="53">
        <v>883</v>
      </c>
      <c r="K34" s="53">
        <v>834</v>
      </c>
      <c r="L34" s="53">
        <v>2896</v>
      </c>
      <c r="M34" s="53">
        <v>3262</v>
      </c>
      <c r="N34" s="53">
        <v>503</v>
      </c>
      <c r="O34" s="53">
        <v>1575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42075</v>
      </c>
      <c r="D35" s="53">
        <f t="shared" si="1"/>
        <v>19209</v>
      </c>
      <c r="E35" s="53">
        <f t="shared" si="2"/>
        <v>22866</v>
      </c>
      <c r="F35" s="53">
        <v>166</v>
      </c>
      <c r="G35" s="53">
        <v>157</v>
      </c>
      <c r="H35" s="53">
        <v>812</v>
      </c>
      <c r="I35" s="53">
        <v>794</v>
      </c>
      <c r="J35" s="53">
        <v>3355</v>
      </c>
      <c r="K35" s="53">
        <v>3118</v>
      </c>
      <c r="L35" s="53">
        <v>12646</v>
      </c>
      <c r="M35" s="53">
        <v>13522</v>
      </c>
      <c r="N35" s="53">
        <v>2230</v>
      </c>
      <c r="O35" s="53">
        <v>5275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2642</v>
      </c>
      <c r="D36" s="53">
        <f t="shared" si="1"/>
        <v>1147</v>
      </c>
      <c r="E36" s="53">
        <f t="shared" si="2"/>
        <v>1495</v>
      </c>
      <c r="F36" s="53">
        <v>2</v>
      </c>
      <c r="G36" s="53">
        <v>0</v>
      </c>
      <c r="H36" s="53">
        <v>7</v>
      </c>
      <c r="I36" s="53">
        <v>4</v>
      </c>
      <c r="J36" s="53">
        <v>278</v>
      </c>
      <c r="K36" s="53">
        <v>228</v>
      </c>
      <c r="L36" s="53">
        <v>720</v>
      </c>
      <c r="M36" s="53">
        <v>901</v>
      </c>
      <c r="N36" s="53">
        <v>140</v>
      </c>
      <c r="O36" s="53">
        <v>362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476</v>
      </c>
      <c r="D37" s="53">
        <f t="shared" si="1"/>
        <v>240</v>
      </c>
      <c r="E37" s="53">
        <f t="shared" si="2"/>
        <v>236</v>
      </c>
      <c r="F37" s="53">
        <v>0</v>
      </c>
      <c r="G37" s="53">
        <v>0</v>
      </c>
      <c r="H37" s="53">
        <v>1</v>
      </c>
      <c r="I37" s="53">
        <v>1</v>
      </c>
      <c r="J37" s="53">
        <v>56</v>
      </c>
      <c r="K37" s="53">
        <v>41</v>
      </c>
      <c r="L37" s="53">
        <v>157</v>
      </c>
      <c r="M37" s="53">
        <v>132</v>
      </c>
      <c r="N37" s="53">
        <v>26</v>
      </c>
      <c r="O37" s="53">
        <v>62</v>
      </c>
    </row>
    <row r="38" spans="1:15" s="35" customFormat="1" ht="18.75">
      <c r="A38" s="50">
        <v>15</v>
      </c>
      <c r="B38" s="51" t="s">
        <v>102</v>
      </c>
      <c r="C38" s="52">
        <f t="shared" si="0"/>
        <v>5111</v>
      </c>
      <c r="D38" s="53">
        <f t="shared" si="1"/>
        <v>2403</v>
      </c>
      <c r="E38" s="53">
        <f t="shared" si="2"/>
        <v>2708</v>
      </c>
      <c r="F38" s="53">
        <v>6</v>
      </c>
      <c r="G38" s="53">
        <v>15</v>
      </c>
      <c r="H38" s="53">
        <v>72</v>
      </c>
      <c r="I38" s="53">
        <v>64</v>
      </c>
      <c r="J38" s="53">
        <v>322</v>
      </c>
      <c r="K38" s="53">
        <v>351</v>
      </c>
      <c r="L38" s="53">
        <v>1616</v>
      </c>
      <c r="M38" s="53">
        <v>1530</v>
      </c>
      <c r="N38" s="53">
        <v>387</v>
      </c>
      <c r="O38" s="53">
        <v>748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25116</v>
      </c>
      <c r="D39" s="53">
        <f t="shared" si="1"/>
        <v>11050</v>
      </c>
      <c r="E39" s="53">
        <f t="shared" si="2"/>
        <v>14066</v>
      </c>
      <c r="F39" s="53">
        <v>160</v>
      </c>
      <c r="G39" s="53">
        <v>122</v>
      </c>
      <c r="H39" s="53">
        <v>469</v>
      </c>
      <c r="I39" s="53">
        <v>386</v>
      </c>
      <c r="J39" s="53">
        <v>2231</v>
      </c>
      <c r="K39" s="53">
        <v>2079</v>
      </c>
      <c r="L39" s="53">
        <v>7061</v>
      </c>
      <c r="M39" s="53">
        <v>8291</v>
      </c>
      <c r="N39" s="53">
        <v>1129</v>
      </c>
      <c r="O39" s="53">
        <v>3188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16317</v>
      </c>
      <c r="D40" s="53">
        <f t="shared" si="1"/>
        <v>7140</v>
      </c>
      <c r="E40" s="53">
        <f t="shared" si="2"/>
        <v>9177</v>
      </c>
      <c r="F40" s="53">
        <v>103</v>
      </c>
      <c r="G40" s="53">
        <v>87</v>
      </c>
      <c r="H40" s="53">
        <v>337</v>
      </c>
      <c r="I40" s="53">
        <v>286</v>
      </c>
      <c r="J40" s="53">
        <v>1545</v>
      </c>
      <c r="K40" s="53">
        <v>1449</v>
      </c>
      <c r="L40" s="53">
        <v>4520</v>
      </c>
      <c r="M40" s="53">
        <v>5449</v>
      </c>
      <c r="N40" s="53">
        <v>635</v>
      </c>
      <c r="O40" s="53">
        <v>1906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18333</v>
      </c>
      <c r="D41" s="53">
        <f t="shared" si="1"/>
        <v>8580</v>
      </c>
      <c r="E41" s="53">
        <f t="shared" si="2"/>
        <v>9753</v>
      </c>
      <c r="F41" s="53">
        <v>59</v>
      </c>
      <c r="G41" s="53">
        <v>60</v>
      </c>
      <c r="H41" s="53">
        <v>344</v>
      </c>
      <c r="I41" s="53">
        <v>306</v>
      </c>
      <c r="J41" s="53">
        <v>1416</v>
      </c>
      <c r="K41" s="53">
        <v>1351</v>
      </c>
      <c r="L41" s="53">
        <v>5833</v>
      </c>
      <c r="M41" s="53">
        <v>5903</v>
      </c>
      <c r="N41" s="53">
        <v>928</v>
      </c>
      <c r="O41" s="53">
        <v>2133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9430</v>
      </c>
      <c r="D42" s="53">
        <f t="shared" si="1"/>
        <v>4599</v>
      </c>
      <c r="E42" s="53">
        <f t="shared" si="2"/>
        <v>4831</v>
      </c>
      <c r="F42" s="53">
        <v>29</v>
      </c>
      <c r="G42" s="53">
        <v>30</v>
      </c>
      <c r="H42" s="53">
        <v>162</v>
      </c>
      <c r="I42" s="53">
        <v>172</v>
      </c>
      <c r="J42" s="53">
        <v>772</v>
      </c>
      <c r="K42" s="53">
        <v>692</v>
      </c>
      <c r="L42" s="53">
        <v>3188</v>
      </c>
      <c r="M42" s="53">
        <v>2820</v>
      </c>
      <c r="N42" s="53">
        <v>448</v>
      </c>
      <c r="O42" s="53">
        <v>1117</v>
      </c>
    </row>
    <row r="43" spans="1:15" s="12" customFormat="1" ht="18.75">
      <c r="A43" s="55">
        <f>A42+1</f>
        <v>20</v>
      </c>
      <c r="B43" s="56" t="s">
        <v>107</v>
      </c>
      <c r="C43" s="52">
        <f>SUM(C20:C42)-C21-C23-C26-C37</f>
        <v>273657</v>
      </c>
      <c r="D43" s="52">
        <f>SUM(D20:D42)-D21-D23-D26-D37</f>
        <v>125522</v>
      </c>
      <c r="E43" s="52">
        <f>SUM(E20:E42)-E21-E23-E26-E37</f>
        <v>148135</v>
      </c>
      <c r="F43" s="52">
        <f t="shared" ref="F43:O43" si="4">SUM(F20:F42)-F21-F23-F26-F37</f>
        <v>1037</v>
      </c>
      <c r="G43" s="52">
        <f t="shared" si="4"/>
        <v>985</v>
      </c>
      <c r="H43" s="52">
        <f t="shared" si="4"/>
        <v>5596</v>
      </c>
      <c r="I43" s="52">
        <f t="shared" si="4"/>
        <v>5174</v>
      </c>
      <c r="J43" s="52">
        <f t="shared" si="4"/>
        <v>23226</v>
      </c>
      <c r="K43" s="52">
        <f t="shared" si="4"/>
        <v>21986</v>
      </c>
      <c r="L43" s="52">
        <f t="shared" si="4"/>
        <v>84071</v>
      </c>
      <c r="M43" s="52">
        <f t="shared" si="4"/>
        <v>91384</v>
      </c>
      <c r="N43" s="52">
        <f t="shared" si="4"/>
        <v>11592</v>
      </c>
      <c r="O43" s="52">
        <f t="shared" si="4"/>
        <v>28606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 2020</vt:lpstr>
      <vt:lpstr>Прил. 11АЛЬФА 2020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2021-08-12T06:01:34Z</dcterms:modified>
</cp:coreProperties>
</file>