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20" windowHeight="9900" tabRatio="702"/>
  </bookViews>
  <sheets>
    <sheet name="Прил.12 " sheetId="3" r:id="rId1"/>
    <sheet name="Прил.12 согаз" sheetId="2" r:id="rId2"/>
    <sheet name="Прил.12 альфа" sheetId="4" r:id="rId3"/>
    <sheet name="Прил. 11" sheetId="5" r:id="rId4"/>
    <sheet name="Прил. 11 СОГАЗ" sheetId="6" r:id="rId5"/>
    <sheet name="Прил. 11 АЛЬФА" sheetId="7" r:id="rId6"/>
  </sheets>
  <definedNames>
    <definedName name="_xlnm.Database">#REF!</definedName>
    <definedName name="_xlnm.Print_Titles" localSheetId="0">'Прил.12 '!$A:$A,'Прил.12 '!$15:$19</definedName>
    <definedName name="_xlnm.Print_Titles" localSheetId="2">'Прил.12 альфа'!$A:$A,'Прил.12 альфа'!$15:$19</definedName>
    <definedName name="_xlnm.Print_Titles" localSheetId="1">'Прил.12 согаз'!$A:$A,'Прил.12 согаз'!$15:$19</definedName>
  </definedNames>
  <calcPr calcId="125725"/>
</workbook>
</file>

<file path=xl/calcChain.xml><?xml version="1.0" encoding="utf-8"?>
<calcChain xmlns="http://schemas.openxmlformats.org/spreadsheetml/2006/main">
  <c r="G21" i="3"/>
  <c r="H21"/>
  <c r="I21"/>
  <c r="J21"/>
  <c r="K21"/>
  <c r="L21"/>
  <c r="M21"/>
  <c r="N21"/>
  <c r="O21"/>
  <c r="P21"/>
  <c r="Q21"/>
  <c r="R21"/>
  <c r="G22"/>
  <c r="H22"/>
  <c r="I22"/>
  <c r="J22"/>
  <c r="K22"/>
  <c r="L22"/>
  <c r="M22"/>
  <c r="N22"/>
  <c r="O22"/>
  <c r="P22"/>
  <c r="Q22"/>
  <c r="R22"/>
  <c r="G23"/>
  <c r="H23"/>
  <c r="I23"/>
  <c r="J23"/>
  <c r="K23"/>
  <c r="L23"/>
  <c r="M23"/>
  <c r="N23"/>
  <c r="O23"/>
  <c r="P23"/>
  <c r="Q23"/>
  <c r="R23"/>
  <c r="G24"/>
  <c r="H24"/>
  <c r="I24"/>
  <c r="J24"/>
  <c r="K24"/>
  <c r="L24"/>
  <c r="M24"/>
  <c r="N24"/>
  <c r="O24"/>
  <c r="P24"/>
  <c r="Q24"/>
  <c r="R24"/>
  <c r="G25"/>
  <c r="H25"/>
  <c r="I25"/>
  <c r="J25"/>
  <c r="K25"/>
  <c r="L25"/>
  <c r="M25"/>
  <c r="N25"/>
  <c r="O25"/>
  <c r="P25"/>
  <c r="Q25"/>
  <c r="R25"/>
  <c r="G26"/>
  <c r="H26"/>
  <c r="I26"/>
  <c r="J26"/>
  <c r="K26"/>
  <c r="L26"/>
  <c r="M26"/>
  <c r="N26"/>
  <c r="O26"/>
  <c r="P26"/>
  <c r="Q26"/>
  <c r="R26"/>
  <c r="G27"/>
  <c r="H27"/>
  <c r="I27"/>
  <c r="J27"/>
  <c r="K27"/>
  <c r="L27"/>
  <c r="M27"/>
  <c r="N27"/>
  <c r="O27"/>
  <c r="P27"/>
  <c r="Q27"/>
  <c r="R27"/>
  <c r="G28"/>
  <c r="H28"/>
  <c r="I28"/>
  <c r="J28"/>
  <c r="K28"/>
  <c r="L28"/>
  <c r="M28"/>
  <c r="N28"/>
  <c r="O28"/>
  <c r="P28"/>
  <c r="Q28"/>
  <c r="R28"/>
  <c r="G29"/>
  <c r="H29"/>
  <c r="I29"/>
  <c r="J29"/>
  <c r="K29"/>
  <c r="L29"/>
  <c r="M29"/>
  <c r="N29"/>
  <c r="O29"/>
  <c r="P29"/>
  <c r="Q29"/>
  <c r="R29"/>
  <c r="G30"/>
  <c r="H30"/>
  <c r="I30"/>
  <c r="J30"/>
  <c r="K30"/>
  <c r="L30"/>
  <c r="M30"/>
  <c r="N30"/>
  <c r="O30"/>
  <c r="P30"/>
  <c r="Q30"/>
  <c r="R30"/>
  <c r="G31"/>
  <c r="H31"/>
  <c r="I31"/>
  <c r="J31"/>
  <c r="K31"/>
  <c r="L31"/>
  <c r="M31"/>
  <c r="N31"/>
  <c r="O31"/>
  <c r="P31"/>
  <c r="Q31"/>
  <c r="R31"/>
  <c r="G32"/>
  <c r="H32"/>
  <c r="I32"/>
  <c r="J32"/>
  <c r="K32"/>
  <c r="L32"/>
  <c r="M32"/>
  <c r="N32"/>
  <c r="O32"/>
  <c r="P32"/>
  <c r="Q32"/>
  <c r="R32"/>
  <c r="G33"/>
  <c r="H33"/>
  <c r="I33"/>
  <c r="J33"/>
  <c r="K33"/>
  <c r="L33"/>
  <c r="M33"/>
  <c r="N33"/>
  <c r="O33"/>
  <c r="P33"/>
  <c r="Q33"/>
  <c r="R33"/>
  <c r="G34"/>
  <c r="H34"/>
  <c r="I34"/>
  <c r="J34"/>
  <c r="K34"/>
  <c r="L34"/>
  <c r="M34"/>
  <c r="N34"/>
  <c r="O34"/>
  <c r="P34"/>
  <c r="Q34"/>
  <c r="R34"/>
  <c r="G35"/>
  <c r="H35"/>
  <c r="I35"/>
  <c r="J35"/>
  <c r="K35"/>
  <c r="L35"/>
  <c r="M35"/>
  <c r="N35"/>
  <c r="O35"/>
  <c r="P35"/>
  <c r="Q35"/>
  <c r="R35"/>
  <c r="G36"/>
  <c r="H36"/>
  <c r="I36"/>
  <c r="J36"/>
  <c r="K36"/>
  <c r="L36"/>
  <c r="M36"/>
  <c r="N36"/>
  <c r="O36"/>
  <c r="P36"/>
  <c r="Q36"/>
  <c r="R36"/>
  <c r="G37"/>
  <c r="H37"/>
  <c r="I37"/>
  <c r="J37"/>
  <c r="K37"/>
  <c r="L37"/>
  <c r="M37"/>
  <c r="N37"/>
  <c r="O37"/>
  <c r="P37"/>
  <c r="Q37"/>
  <c r="R37"/>
  <c r="G38"/>
  <c r="H38"/>
  <c r="I38"/>
  <c r="J38"/>
  <c r="K38"/>
  <c r="L38"/>
  <c r="M38"/>
  <c r="N38"/>
  <c r="O38"/>
  <c r="P38"/>
  <c r="Q38"/>
  <c r="R38"/>
  <c r="G39"/>
  <c r="H39"/>
  <c r="I39"/>
  <c r="J39"/>
  <c r="K39"/>
  <c r="L39"/>
  <c r="M39"/>
  <c r="N39"/>
  <c r="O39"/>
  <c r="P39"/>
  <c r="Q39"/>
  <c r="R39"/>
  <c r="G40"/>
  <c r="H40"/>
  <c r="I40"/>
  <c r="J40"/>
  <c r="K40"/>
  <c r="L40"/>
  <c r="M40"/>
  <c r="N40"/>
  <c r="O40"/>
  <c r="P40"/>
  <c r="Q40"/>
  <c r="R40"/>
  <c r="G41"/>
  <c r="H41"/>
  <c r="I41"/>
  <c r="J41"/>
  <c r="K41"/>
  <c r="L41"/>
  <c r="M41"/>
  <c r="N41"/>
  <c r="O41"/>
  <c r="P41"/>
  <c r="Q41"/>
  <c r="R41"/>
  <c r="G42"/>
  <c r="H42"/>
  <c r="I42"/>
  <c r="J42"/>
  <c r="K42"/>
  <c r="L42"/>
  <c r="M42"/>
  <c r="N42"/>
  <c r="O42"/>
  <c r="P42"/>
  <c r="Q42"/>
  <c r="R42"/>
  <c r="G43"/>
  <c r="H43"/>
  <c r="I43"/>
  <c r="J43"/>
  <c r="K43"/>
  <c r="L43"/>
  <c r="M43"/>
  <c r="N43"/>
  <c r="O43"/>
  <c r="P43"/>
  <c r="Q43"/>
  <c r="R43"/>
  <c r="F20" i="5"/>
  <c r="G20"/>
  <c r="H20"/>
  <c r="I20"/>
  <c r="J20"/>
  <c r="K20"/>
  <c r="L20"/>
  <c r="M20"/>
  <c r="N20"/>
  <c r="O20"/>
  <c r="P20"/>
  <c r="Q20"/>
  <c r="F21"/>
  <c r="G21"/>
  <c r="H21"/>
  <c r="I21"/>
  <c r="J21"/>
  <c r="K21"/>
  <c r="L21"/>
  <c r="M21"/>
  <c r="N21"/>
  <c r="O21"/>
  <c r="P21"/>
  <c r="Q21"/>
  <c r="F22"/>
  <c r="G22"/>
  <c r="H22"/>
  <c r="I22"/>
  <c r="J22"/>
  <c r="K22"/>
  <c r="L22"/>
  <c r="M22"/>
  <c r="N22"/>
  <c r="O22"/>
  <c r="P22"/>
  <c r="Q22"/>
  <c r="F23"/>
  <c r="G23"/>
  <c r="H23"/>
  <c r="I23"/>
  <c r="J23"/>
  <c r="K23"/>
  <c r="L23"/>
  <c r="M23"/>
  <c r="N23"/>
  <c r="O23"/>
  <c r="P23"/>
  <c r="Q23"/>
  <c r="F24"/>
  <c r="G24"/>
  <c r="H24"/>
  <c r="I24"/>
  <c r="J24"/>
  <c r="K24"/>
  <c r="L24"/>
  <c r="M24"/>
  <c r="N24"/>
  <c r="O24"/>
  <c r="P24"/>
  <c r="Q24"/>
  <c r="F25"/>
  <c r="G25"/>
  <c r="H25"/>
  <c r="I25"/>
  <c r="J25"/>
  <c r="K25"/>
  <c r="L25"/>
  <c r="M25"/>
  <c r="N25"/>
  <c r="O25"/>
  <c r="P25"/>
  <c r="Q25"/>
  <c r="F26"/>
  <c r="G26"/>
  <c r="H26"/>
  <c r="I26"/>
  <c r="J26"/>
  <c r="K26"/>
  <c r="L26"/>
  <c r="M26"/>
  <c r="N26"/>
  <c r="O26"/>
  <c r="P26"/>
  <c r="Q26"/>
  <c r="F27"/>
  <c r="G27"/>
  <c r="H27"/>
  <c r="I27"/>
  <c r="J27"/>
  <c r="K27"/>
  <c r="L27"/>
  <c r="M27"/>
  <c r="N27"/>
  <c r="O27"/>
  <c r="P27"/>
  <c r="Q27"/>
  <c r="F28"/>
  <c r="G28"/>
  <c r="H28"/>
  <c r="I28"/>
  <c r="J28"/>
  <c r="K28"/>
  <c r="L28"/>
  <c r="M28"/>
  <c r="N28"/>
  <c r="O28"/>
  <c r="P28"/>
  <c r="Q28"/>
  <c r="F29"/>
  <c r="G29"/>
  <c r="H29"/>
  <c r="I29"/>
  <c r="J29"/>
  <c r="K29"/>
  <c r="L29"/>
  <c r="M29"/>
  <c r="N29"/>
  <c r="O29"/>
  <c r="P29"/>
  <c r="Q29"/>
  <c r="F30"/>
  <c r="G30"/>
  <c r="H30"/>
  <c r="I30"/>
  <c r="J30"/>
  <c r="K30"/>
  <c r="L30"/>
  <c r="M30"/>
  <c r="N30"/>
  <c r="O30"/>
  <c r="P30"/>
  <c r="Q30"/>
  <c r="F31"/>
  <c r="G31"/>
  <c r="H31"/>
  <c r="I31"/>
  <c r="J31"/>
  <c r="K31"/>
  <c r="L31"/>
  <c r="M31"/>
  <c r="N31"/>
  <c r="O31"/>
  <c r="P31"/>
  <c r="Q31"/>
  <c r="F32"/>
  <c r="G32"/>
  <c r="H32"/>
  <c r="I32"/>
  <c r="J32"/>
  <c r="K32"/>
  <c r="L32"/>
  <c r="M32"/>
  <c r="N32"/>
  <c r="O32"/>
  <c r="P32"/>
  <c r="Q32"/>
  <c r="F33"/>
  <c r="G33"/>
  <c r="H33"/>
  <c r="I33"/>
  <c r="J33"/>
  <c r="K33"/>
  <c r="L33"/>
  <c r="M33"/>
  <c r="N33"/>
  <c r="O33"/>
  <c r="P33"/>
  <c r="Q33"/>
  <c r="F34"/>
  <c r="G34"/>
  <c r="H34"/>
  <c r="I34"/>
  <c r="J34"/>
  <c r="K34"/>
  <c r="L34"/>
  <c r="M34"/>
  <c r="N34"/>
  <c r="O34"/>
  <c r="P34"/>
  <c r="Q34"/>
  <c r="F35"/>
  <c r="G35"/>
  <c r="H35"/>
  <c r="I35"/>
  <c r="J35"/>
  <c r="K35"/>
  <c r="L35"/>
  <c r="M35"/>
  <c r="N35"/>
  <c r="O35"/>
  <c r="P35"/>
  <c r="Q35"/>
  <c r="F36"/>
  <c r="G36"/>
  <c r="H36"/>
  <c r="I36"/>
  <c r="J36"/>
  <c r="K36"/>
  <c r="L36"/>
  <c r="M36"/>
  <c r="N36"/>
  <c r="O36"/>
  <c r="P36"/>
  <c r="Q36"/>
  <c r="F37"/>
  <c r="G37"/>
  <c r="H37"/>
  <c r="I37"/>
  <c r="J37"/>
  <c r="K37"/>
  <c r="L37"/>
  <c r="M37"/>
  <c r="N37"/>
  <c r="O37"/>
  <c r="P37"/>
  <c r="Q37"/>
  <c r="F38"/>
  <c r="G38"/>
  <c r="H38"/>
  <c r="I38"/>
  <c r="J38"/>
  <c r="K38"/>
  <c r="L38"/>
  <c r="M38"/>
  <c r="N38"/>
  <c r="O38"/>
  <c r="P38"/>
  <c r="Q38"/>
  <c r="F39"/>
  <c r="G39"/>
  <c r="H39"/>
  <c r="I39"/>
  <c r="J39"/>
  <c r="K39"/>
  <c r="L39"/>
  <c r="M39"/>
  <c r="N39"/>
  <c r="O39"/>
  <c r="P39"/>
  <c r="Q39"/>
  <c r="F40"/>
  <c r="G40"/>
  <c r="H40"/>
  <c r="I40"/>
  <c r="J40"/>
  <c r="K40"/>
  <c r="L40"/>
  <c r="M40"/>
  <c r="N40"/>
  <c r="O40"/>
  <c r="P40"/>
  <c r="Q40"/>
  <c r="F41"/>
  <c r="G41"/>
  <c r="H41"/>
  <c r="I41"/>
  <c r="J41"/>
  <c r="K41"/>
  <c r="L41"/>
  <c r="M41"/>
  <c r="N41"/>
  <c r="O41"/>
  <c r="P41"/>
  <c r="Q41"/>
  <c r="F42"/>
  <c r="G42"/>
  <c r="H42"/>
  <c r="I42"/>
  <c r="J42"/>
  <c r="K42"/>
  <c r="L42"/>
  <c r="M42"/>
  <c r="N42"/>
  <c r="O42"/>
  <c r="P42"/>
  <c r="Q42"/>
  <c r="G45" i="4"/>
  <c r="H45"/>
  <c r="I45"/>
  <c r="J45"/>
  <c r="K45"/>
  <c r="L45"/>
  <c r="M45"/>
  <c r="N45"/>
  <c r="O45"/>
  <c r="P45"/>
  <c r="Q45"/>
  <c r="R45"/>
  <c r="H45" i="2"/>
  <c r="I45"/>
  <c r="J45"/>
  <c r="K45"/>
  <c r="L45"/>
  <c r="M45"/>
  <c r="N45"/>
  <c r="O45"/>
  <c r="P45"/>
  <c r="Q45"/>
  <c r="R45"/>
  <c r="G45"/>
  <c r="F22" i="4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M20" l="1"/>
  <c r="N20"/>
  <c r="M20" i="2"/>
  <c r="N20"/>
  <c r="N20" i="3"/>
  <c r="F22" i="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21"/>
  <c r="F48" i="3"/>
  <c r="E48"/>
  <c r="F48" i="4"/>
  <c r="E48"/>
  <c r="F48" i="2"/>
  <c r="E48"/>
  <c r="N47"/>
  <c r="M47"/>
  <c r="N46"/>
  <c r="M46"/>
  <c r="N44"/>
  <c r="M44" l="1"/>
  <c r="M20" i="3"/>
  <c r="E21" i="7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E21" i="6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20"/>
  <c r="N47" i="4" l="1"/>
  <c r="N47" i="3" s="1"/>
  <c r="M47" i="4"/>
  <c r="M47" i="3" s="1"/>
  <c r="N46" i="4"/>
  <c r="M46"/>
  <c r="N45" i="3"/>
  <c r="M45"/>
  <c r="M43" i="5"/>
  <c r="L43"/>
  <c r="L43" i="7"/>
  <c r="M43"/>
  <c r="L43" i="6"/>
  <c r="M43"/>
  <c r="E45" i="2"/>
  <c r="E45" i="4"/>
  <c r="L45" i="3"/>
  <c r="F43" i="7"/>
  <c r="G43"/>
  <c r="H43"/>
  <c r="I43"/>
  <c r="J43"/>
  <c r="K43"/>
  <c r="N43"/>
  <c r="O43"/>
  <c r="P43"/>
  <c r="Q43"/>
  <c r="G46" i="2"/>
  <c r="G47"/>
  <c r="H46"/>
  <c r="H47"/>
  <c r="I46"/>
  <c r="I47"/>
  <c r="J46"/>
  <c r="J47"/>
  <c r="K46"/>
  <c r="K47"/>
  <c r="L46"/>
  <c r="L47"/>
  <c r="O46"/>
  <c r="O47"/>
  <c r="P46"/>
  <c r="P47"/>
  <c r="Q46"/>
  <c r="Q47"/>
  <c r="R46"/>
  <c r="R47"/>
  <c r="G46" i="4"/>
  <c r="H46"/>
  <c r="I46"/>
  <c r="J46"/>
  <c r="K46"/>
  <c r="L46"/>
  <c r="O46"/>
  <c r="P46"/>
  <c r="Q46"/>
  <c r="R46"/>
  <c r="G47"/>
  <c r="H47"/>
  <c r="I47"/>
  <c r="J47"/>
  <c r="K47"/>
  <c r="L47"/>
  <c r="O47"/>
  <c r="P47"/>
  <c r="Q47"/>
  <c r="R47"/>
  <c r="A22" i="5"/>
  <c r="A24" s="1"/>
  <c r="A25" s="1"/>
  <c r="A27" s="1"/>
  <c r="A28" s="1"/>
  <c r="A29" s="1"/>
  <c r="A30" s="1"/>
  <c r="A31" s="1"/>
  <c r="A32" s="1"/>
  <c r="A33" s="1"/>
  <c r="A34" s="1"/>
  <c r="A35" s="1"/>
  <c r="A36" s="1"/>
  <c r="C24" i="7"/>
  <c r="C25" i="6"/>
  <c r="C30"/>
  <c r="C31" i="7"/>
  <c r="C36" i="6"/>
  <c r="A39" i="5"/>
  <c r="A40" s="1"/>
  <c r="A41" s="1"/>
  <c r="A42" s="1"/>
  <c r="A43" s="1"/>
  <c r="C39" i="7"/>
  <c r="C40" i="6"/>
  <c r="A22"/>
  <c r="A24" s="1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F43"/>
  <c r="G43"/>
  <c r="H43"/>
  <c r="I43"/>
  <c r="J43"/>
  <c r="K43"/>
  <c r="N43"/>
  <c r="O43"/>
  <c r="P43"/>
  <c r="Q43"/>
  <c r="A22" i="7"/>
  <c r="A24"/>
  <c r="A25" s="1"/>
  <c r="A27" s="1"/>
  <c r="A28" s="1"/>
  <c r="A29" s="1"/>
  <c r="A30" s="1"/>
  <c r="A31" s="1"/>
  <c r="A32" s="1"/>
  <c r="A33" s="1"/>
  <c r="A34" s="1"/>
  <c r="A35" s="1"/>
  <c r="A36" s="1"/>
  <c r="A39"/>
  <c r="A40" s="1"/>
  <c r="A41" s="1"/>
  <c r="A42" s="1"/>
  <c r="A43" s="1"/>
  <c r="D48" i="3"/>
  <c r="G20" i="4"/>
  <c r="I20"/>
  <c r="K20"/>
  <c r="O20"/>
  <c r="Q20"/>
  <c r="H20"/>
  <c r="J20"/>
  <c r="L20"/>
  <c r="P20"/>
  <c r="R20"/>
  <c r="G20" i="2"/>
  <c r="I20"/>
  <c r="K20"/>
  <c r="O20"/>
  <c r="Q20"/>
  <c r="H20"/>
  <c r="J20"/>
  <c r="L20"/>
  <c r="P20"/>
  <c r="R20"/>
  <c r="C22" i="7"/>
  <c r="N46" i="3" l="1"/>
  <c r="N44" s="1"/>
  <c r="N44" i="4"/>
  <c r="R44"/>
  <c r="L44"/>
  <c r="J44"/>
  <c r="Q44"/>
  <c r="O44"/>
  <c r="K44"/>
  <c r="I44"/>
  <c r="G44"/>
  <c r="M46" i="3"/>
  <c r="M44" i="4"/>
  <c r="P44"/>
  <c r="H44"/>
  <c r="I20" i="3"/>
  <c r="F20" i="4"/>
  <c r="E20"/>
  <c r="E20" i="2"/>
  <c r="F20"/>
  <c r="F47" i="4"/>
  <c r="F46"/>
  <c r="F46" i="2"/>
  <c r="E47"/>
  <c r="H44"/>
  <c r="H45" i="3"/>
  <c r="F45" i="4"/>
  <c r="D45" s="1"/>
  <c r="M44" i="3"/>
  <c r="E47" i="4"/>
  <c r="E46"/>
  <c r="R44" i="2"/>
  <c r="F47"/>
  <c r="E46"/>
  <c r="F45"/>
  <c r="D23" i="4"/>
  <c r="E42" i="3"/>
  <c r="E39"/>
  <c r="E37"/>
  <c r="E36"/>
  <c r="E33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E43"/>
  <c r="E41"/>
  <c r="E40"/>
  <c r="E38"/>
  <c r="E35"/>
  <c r="E34"/>
  <c r="E32"/>
  <c r="E31"/>
  <c r="D31" s="1"/>
  <c r="E30"/>
  <c r="E29"/>
  <c r="D29" s="1"/>
  <c r="E28"/>
  <c r="D28" s="1"/>
  <c r="E27"/>
  <c r="D27" s="1"/>
  <c r="E26"/>
  <c r="E25"/>
  <c r="E24"/>
  <c r="E23"/>
  <c r="E22"/>
  <c r="D22" s="1"/>
  <c r="E21"/>
  <c r="P44" i="2"/>
  <c r="L44"/>
  <c r="J44"/>
  <c r="Q44"/>
  <c r="O44"/>
  <c r="K44"/>
  <c r="I44"/>
  <c r="G44"/>
  <c r="D48" i="4"/>
  <c r="I47" i="3"/>
  <c r="C20" i="6"/>
  <c r="Q47" i="3"/>
  <c r="K47"/>
  <c r="R45"/>
  <c r="P47"/>
  <c r="D40" i="4"/>
  <c r="D25"/>
  <c r="C42" i="7"/>
  <c r="C21"/>
  <c r="G45" i="3"/>
  <c r="E20" i="5"/>
  <c r="P45" i="3"/>
  <c r="J45"/>
  <c r="D31" i="2"/>
  <c r="L47" i="3"/>
  <c r="J47"/>
  <c r="Q45"/>
  <c r="O45"/>
  <c r="K45"/>
  <c r="I45"/>
  <c r="D39" i="4"/>
  <c r="C30" i="7"/>
  <c r="H46" i="3"/>
  <c r="C37" i="7"/>
  <c r="C32"/>
  <c r="C28"/>
  <c r="C25"/>
  <c r="D35" i="5"/>
  <c r="D22"/>
  <c r="I43"/>
  <c r="C23" i="6"/>
  <c r="C35" i="7"/>
  <c r="C34"/>
  <c r="C33"/>
  <c r="C29"/>
  <c r="C23"/>
  <c r="D20" i="5"/>
  <c r="H47" i="3"/>
  <c r="Q43" i="5"/>
  <c r="O43"/>
  <c r="G43"/>
  <c r="C39" i="6"/>
  <c r="E38" i="5"/>
  <c r="E32"/>
  <c r="E26"/>
  <c r="E25"/>
  <c r="C21" i="6"/>
  <c r="P43" i="5"/>
  <c r="G47" i="3"/>
  <c r="C40" i="7"/>
  <c r="D43"/>
  <c r="E37" i="5"/>
  <c r="E34"/>
  <c r="D24"/>
  <c r="E23"/>
  <c r="D23"/>
  <c r="C20" i="7"/>
  <c r="E40" i="5"/>
  <c r="E43" i="6"/>
  <c r="E21" i="5"/>
  <c r="Q20" i="3"/>
  <c r="L20"/>
  <c r="R20"/>
  <c r="D42" i="2"/>
  <c r="D41"/>
  <c r="D40"/>
  <c r="D39"/>
  <c r="D37"/>
  <c r="D33"/>
  <c r="D30"/>
  <c r="D29"/>
  <c r="D27"/>
  <c r="D23"/>
  <c r="D22"/>
  <c r="D21"/>
  <c r="E43" i="7"/>
  <c r="E36" i="5"/>
  <c r="D38"/>
  <c r="C37" i="6"/>
  <c r="E22" i="5"/>
  <c r="E42"/>
  <c r="D42"/>
  <c r="D41"/>
  <c r="D39"/>
  <c r="C34" i="6"/>
  <c r="D33" i="5"/>
  <c r="E31"/>
  <c r="D31"/>
  <c r="D30"/>
  <c r="E29"/>
  <c r="E27"/>
  <c r="D27"/>
  <c r="D26"/>
  <c r="E24"/>
  <c r="R47" i="3"/>
  <c r="K43" i="5"/>
  <c r="C26" i="6"/>
  <c r="E41" i="5"/>
  <c r="D40"/>
  <c r="E39"/>
  <c r="D34"/>
  <c r="D36"/>
  <c r="E35"/>
  <c r="D29"/>
  <c r="C32" i="6"/>
  <c r="C28"/>
  <c r="D21" i="5"/>
  <c r="C41" i="7"/>
  <c r="D43" i="6"/>
  <c r="C38"/>
  <c r="E33" i="5"/>
  <c r="E28"/>
  <c r="D28"/>
  <c r="D25"/>
  <c r="O46" i="3"/>
  <c r="C31" i="6"/>
  <c r="C24"/>
  <c r="C38" i="7"/>
  <c r="C36"/>
  <c r="C27"/>
  <c r="C26"/>
  <c r="C42" i="6"/>
  <c r="C41"/>
  <c r="D37" i="5"/>
  <c r="D32"/>
  <c r="C29" i="6"/>
  <c r="C22"/>
  <c r="C35"/>
  <c r="C33"/>
  <c r="E30" i="5"/>
  <c r="C27" i="6"/>
  <c r="O20" i="3"/>
  <c r="K20"/>
  <c r="G20"/>
  <c r="O47"/>
  <c r="J43" i="5"/>
  <c r="F43"/>
  <c r="D35" i="4"/>
  <c r="D32"/>
  <c r="D31"/>
  <c r="N43" i="5"/>
  <c r="H43"/>
  <c r="D48" i="2"/>
  <c r="R46" i="3"/>
  <c r="P46"/>
  <c r="L46"/>
  <c r="J46"/>
  <c r="P20"/>
  <c r="J20"/>
  <c r="H20"/>
  <c r="G46"/>
  <c r="Q46"/>
  <c r="K46"/>
  <c r="I46"/>
  <c r="D37" i="4"/>
  <c r="D34"/>
  <c r="D29"/>
  <c r="D28"/>
  <c r="D27"/>
  <c r="D38" i="2"/>
  <c r="D43"/>
  <c r="D34"/>
  <c r="D28"/>
  <c r="D24"/>
  <c r="D24" i="4"/>
  <c r="D35" i="2"/>
  <c r="D41" i="4"/>
  <c r="D38"/>
  <c r="D26"/>
  <c r="D32" i="2"/>
  <c r="D25"/>
  <c r="D42" i="4"/>
  <c r="D30"/>
  <c r="D36" i="2"/>
  <c r="D26"/>
  <c r="D43" i="4"/>
  <c r="D21"/>
  <c r="D36"/>
  <c r="D33"/>
  <c r="D22"/>
  <c r="D21" i="3" l="1"/>
  <c r="C30" i="5"/>
  <c r="D47" i="2"/>
  <c r="D39" i="3"/>
  <c r="C20" i="5"/>
  <c r="F44" i="2"/>
  <c r="D43" i="3"/>
  <c r="F20"/>
  <c r="E44" i="2"/>
  <c r="E46" i="3"/>
  <c r="E20"/>
  <c r="F47"/>
  <c r="D37"/>
  <c r="E47"/>
  <c r="F46"/>
  <c r="E45"/>
  <c r="F45"/>
  <c r="D35"/>
  <c r="E44" i="4"/>
  <c r="F44"/>
  <c r="D33" i="3"/>
  <c r="D32"/>
  <c r="C36" i="5"/>
  <c r="C41"/>
  <c r="D30" i="3"/>
  <c r="D46" i="4"/>
  <c r="D23" i="3"/>
  <c r="D45" i="2"/>
  <c r="D46"/>
  <c r="C35" i="5"/>
  <c r="C38"/>
  <c r="C23"/>
  <c r="C40"/>
  <c r="C37"/>
  <c r="C25"/>
  <c r="H44" i="3"/>
  <c r="C32" i="5"/>
  <c r="C21"/>
  <c r="C24"/>
  <c r="C22"/>
  <c r="C34"/>
  <c r="C26"/>
  <c r="D41" i="3"/>
  <c r="D20" i="2"/>
  <c r="D24" i="3"/>
  <c r="D26"/>
  <c r="D42"/>
  <c r="C27" i="5"/>
  <c r="C42"/>
  <c r="D20" i="4"/>
  <c r="C33" i="5"/>
  <c r="C31"/>
  <c r="C29"/>
  <c r="C39"/>
  <c r="C43" i="6"/>
  <c r="Q44" i="3"/>
  <c r="I44"/>
  <c r="O44"/>
  <c r="L44"/>
  <c r="C28" i="5"/>
  <c r="D40" i="3"/>
  <c r="J44"/>
  <c r="D43" i="5"/>
  <c r="D25" i="3"/>
  <c r="D34"/>
  <c r="D38"/>
  <c r="D36"/>
  <c r="C43" i="7"/>
  <c r="R44" i="3"/>
  <c r="E43" i="5"/>
  <c r="D47" i="4"/>
  <c r="K44" i="3"/>
  <c r="G44"/>
  <c r="P44"/>
  <c r="E44" l="1"/>
  <c r="F44"/>
  <c r="D45"/>
  <c r="D47"/>
  <c r="D20"/>
  <c r="C43" i="5"/>
  <c r="D44" i="4"/>
  <c r="D46" i="3"/>
  <c r="D44" i="2"/>
  <c r="D44" i="3" l="1"/>
</calcChain>
</file>

<file path=xl/sharedStrings.xml><?xml version="1.0" encoding="utf-8"?>
<sst xmlns="http://schemas.openxmlformats.org/spreadsheetml/2006/main" count="564" uniqueCount="127">
  <si>
    <t>Приложение № 12</t>
  </si>
  <si>
    <t xml:space="preserve">к Порядку представления отчетных данных </t>
  </si>
  <si>
    <t>участниками обязательного медицинского страхования</t>
  </si>
  <si>
    <t>на территории Мурманской области,</t>
  </si>
  <si>
    <t>утвержденному приказом ТФОМС Мурманской области</t>
  </si>
  <si>
    <t>ОТЧЕТ</t>
  </si>
  <si>
    <t xml:space="preserve">о численности застрахованных лиц, закрепленных за медицинской организацией 
для получения первичной медико-санитарной помощи </t>
  </si>
  <si>
    <t xml:space="preserve">по состоянию на </t>
  </si>
  <si>
    <t>наименование страховой медицинской органиазции, свод</t>
  </si>
  <si>
    <t>№ п/п</t>
  </si>
  <si>
    <t>Муниципальное образование</t>
  </si>
  <si>
    <t>Численность застрахо-ванных всего,
человек</t>
  </si>
  <si>
    <t>в том числе:</t>
  </si>
  <si>
    <t>в том числе по половозрастным группам застрахованных лиц</t>
  </si>
  <si>
    <t>моложе трудоспособного возраста</t>
  </si>
  <si>
    <t>трудоспособного возраста</t>
  </si>
  <si>
    <t>старше трудоспособного возраста</t>
  </si>
  <si>
    <t>0-11 месяцев</t>
  </si>
  <si>
    <t>1-4 года</t>
  </si>
  <si>
    <t>5-17 лет</t>
  </si>
  <si>
    <t>мужчины</t>
  </si>
  <si>
    <t>женщины</t>
  </si>
  <si>
    <t>I</t>
  </si>
  <si>
    <t>Амбулаторно-поликлинические подразделения:</t>
  </si>
  <si>
    <t>ГОБУЗ "МОКБ"</t>
  </si>
  <si>
    <t>ГОБУЗ "Апатитско-Кировская ЦГБ"</t>
  </si>
  <si>
    <t>ГОБУЗ "Кандалакшская ЦРБ"</t>
  </si>
  <si>
    <t>ГОБУЗ "Кольская ЦРБ"</t>
  </si>
  <si>
    <t>ГОБУЗ "Ловозерская ЦРБ"</t>
  </si>
  <si>
    <t>ГОАУЗ "Мончегорская ЦРБ"</t>
  </si>
  <si>
    <t>ГОБУЗ "Оленегорская ЦГБ"</t>
  </si>
  <si>
    <t>ГОБУЗ "Печенгская ЦРБ"</t>
  </si>
  <si>
    <t>ГОБУЗ "ЦРБ ЗАТО г.Североморск"</t>
  </si>
  <si>
    <t>ГОБУЗ "ГП № 1"</t>
  </si>
  <si>
    <t>ГОБУЗ "ДКДП"</t>
  </si>
  <si>
    <t>ГОБУЗ "ДП № 4"</t>
  </si>
  <si>
    <t>ГОБУЗ "ДП № 5"</t>
  </si>
  <si>
    <t>ФГБУ "ММЦ" ФМБА России</t>
  </si>
  <si>
    <t>ФГБУЗ "МСЧ № 118" ФМБА России</t>
  </si>
  <si>
    <t>ФГБУЗ "ЦМСЧ № 120" ФМБА России</t>
  </si>
  <si>
    <t>ФГБУЗ "Больница КНЦ РАН"</t>
  </si>
  <si>
    <t>ФКУЗ "МСЧ МВД России по МО"</t>
  </si>
  <si>
    <t>ООО "АСД МС"</t>
  </si>
  <si>
    <t>Начальник отдела информационного обеспечения</t>
  </si>
  <si>
    <t>подпись</t>
  </si>
  <si>
    <t>расшифровка подписи</t>
  </si>
  <si>
    <t>Исполнитель:</t>
  </si>
  <si>
    <t>должность</t>
  </si>
  <si>
    <t>код МО</t>
  </si>
  <si>
    <t>041</t>
  </si>
  <si>
    <t>007</t>
  </si>
  <si>
    <t>009</t>
  </si>
  <si>
    <t>013</t>
  </si>
  <si>
    <t>014</t>
  </si>
  <si>
    <t>045</t>
  </si>
  <si>
    <t>046</t>
  </si>
  <si>
    <t>010</t>
  </si>
  <si>
    <t>008</t>
  </si>
  <si>
    <t>101</t>
  </si>
  <si>
    <t>098</t>
  </si>
  <si>
    <t>109</t>
  </si>
  <si>
    <t>152</t>
  </si>
  <si>
    <t>030</t>
  </si>
  <si>
    <t>037</t>
  </si>
  <si>
    <t>038</t>
  </si>
  <si>
    <t>050</t>
  </si>
  <si>
    <t>168</t>
  </si>
  <si>
    <t>051</t>
  </si>
  <si>
    <t>052</t>
  </si>
  <si>
    <t>410</t>
  </si>
  <si>
    <t>МУРМАНСКАЯ ОБЛАСТЬ</t>
  </si>
  <si>
    <t>АО "СК "СОГАЗ-МЕД"</t>
  </si>
  <si>
    <t>ООО "АльфаСтрахование-ОМС"</t>
  </si>
  <si>
    <t>IV</t>
  </si>
  <si>
    <t>Скорая медицинская помощь</t>
  </si>
  <si>
    <t>Приложение № 11</t>
  </si>
  <si>
    <t>численность застрахованных лиц в разрезе половозрастных групп, СМО и муниципальных образований</t>
  </si>
  <si>
    <t>на</t>
  </si>
  <si>
    <t>Численность застрахованных всего,
человек</t>
  </si>
  <si>
    <t>до 1 года</t>
  </si>
  <si>
    <t>г. Мурманск</t>
  </si>
  <si>
    <t>1.1</t>
  </si>
  <si>
    <t>в т.ч. Росляково (с 01.06.2015)</t>
  </si>
  <si>
    <t>ЗАТО г.Североморск</t>
  </si>
  <si>
    <t>2.1</t>
  </si>
  <si>
    <t>в т.ч. Росляково (до 31.05.2015)</t>
  </si>
  <si>
    <t>ЗАТО г.Островной</t>
  </si>
  <si>
    <t>Кольский район</t>
  </si>
  <si>
    <t>4.1</t>
  </si>
  <si>
    <t>в т.ч. Туманный</t>
  </si>
  <si>
    <t>ЗАТО п.Видяево</t>
  </si>
  <si>
    <t>Печенгский район</t>
  </si>
  <si>
    <t>ЗАТО Александровск т.о.Полярный</t>
  </si>
  <si>
    <t>ЗАТО Александровск т.о Гаджиево</t>
  </si>
  <si>
    <t>ЗАТО Александровск т.о.Снежногорск</t>
  </si>
  <si>
    <t>ЗАТО г.Заозерск</t>
  </si>
  <si>
    <t>г. Апатиты</t>
  </si>
  <si>
    <t>г. Кировск</t>
  </si>
  <si>
    <t>Кандалакшский район</t>
  </si>
  <si>
    <t>г. Полярные Зори</t>
  </si>
  <si>
    <t>14.1</t>
  </si>
  <si>
    <t>в т.ч. Африканда, Зашеек</t>
  </si>
  <si>
    <t>Терский район</t>
  </si>
  <si>
    <t>г. Мончегорск</t>
  </si>
  <si>
    <t>г. Оленегорск</t>
  </si>
  <si>
    <t>Ковдорский район</t>
  </si>
  <si>
    <t>Ловозерский район</t>
  </si>
  <si>
    <t xml:space="preserve">ВСЕГО </t>
  </si>
  <si>
    <t>Сироткин Д.А.</t>
  </si>
  <si>
    <t>ГОБУЗ "МОССМП"</t>
  </si>
  <si>
    <t>419</t>
  </si>
  <si>
    <t>ГОБУЗ "ГП № 2"</t>
  </si>
  <si>
    <t>102</t>
  </si>
  <si>
    <t xml:space="preserve"> 18-64 лет</t>
  </si>
  <si>
    <t>65лет и старше</t>
  </si>
  <si>
    <t>65 лет и старше</t>
  </si>
  <si>
    <t>Лица, не имеющие прикрепления</t>
  </si>
  <si>
    <t>000</t>
  </si>
  <si>
    <t>ЧУЗ "ПК РЖД" г.Мурманск</t>
  </si>
  <si>
    <t>ЧУЗ "ПК РЖД" г.Кандалакша</t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</si>
  <si>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>20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</si>
  <si>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r>
      <t>от "30"</t>
    </r>
    <r>
      <rPr>
        <b/>
        <i/>
        <u/>
        <sz val="12"/>
        <rFont val="Times New Roman"/>
        <family val="1"/>
        <charset val="204"/>
      </rPr>
      <t xml:space="preserve">     января      </t>
    </r>
    <r>
      <rPr>
        <sz val="12"/>
        <rFont val="Times New Roman"/>
        <family val="1"/>
        <charset val="204"/>
      </rPr>
      <t>20</t>
    </r>
    <r>
      <rPr>
        <b/>
        <i/>
        <u/>
        <sz val="12"/>
        <rFont val="Times New Roman"/>
        <family val="1"/>
        <charset val="204"/>
      </rPr>
      <t xml:space="preserve">19 </t>
    </r>
    <r>
      <rPr>
        <sz val="12"/>
        <rFont val="Times New Roman"/>
        <family val="1"/>
        <charset val="204"/>
      </rPr>
      <t>г.  №</t>
    </r>
    <r>
      <rPr>
        <b/>
        <i/>
        <u/>
        <sz val="12"/>
        <rFont val="Times New Roman"/>
        <family val="1"/>
        <charset val="204"/>
      </rPr>
      <t xml:space="preserve">  23</t>
    </r>
  </si>
  <si>
    <t>46-64 лет</t>
  </si>
  <si>
    <t>18-45 лет</t>
  </si>
  <si>
    <t xml:space="preserve"> 2022  года</t>
  </si>
  <si>
    <t>01 декабря 2022 года</t>
  </si>
  <si>
    <t>01 декабря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</si>
</sst>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3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Verdana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i/>
      <u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" fillId="0" borderId="0"/>
    <xf numFmtId="0" fontId="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7" fillId="0" borderId="0"/>
    <xf numFmtId="0" fontId="15" fillId="0" borderId="0"/>
    <xf numFmtId="0" fontId="15" fillId="0" borderId="0"/>
    <xf numFmtId="0" fontId="1" fillId="0" borderId="0"/>
    <xf numFmtId="0" fontId="7" fillId="0" borderId="0">
      <alignment vertical="top"/>
    </xf>
    <xf numFmtId="0" fontId="7" fillId="0" borderId="0">
      <alignment vertical="top"/>
    </xf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18" fillId="0" borderId="9" applyNumberFormat="0" applyFill="0" applyAlignment="0" applyProtection="0"/>
    <xf numFmtId="0" fontId="3" fillId="0" borderId="0">
      <alignment vertical="top"/>
    </xf>
    <xf numFmtId="0" fontId="19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0" fillId="4" borderId="0" applyNumberFormat="0" applyBorder="0" applyAlignment="0" applyProtection="0"/>
  </cellStyleXfs>
  <cellXfs count="108">
    <xf numFmtId="0" fontId="0" fillId="0" borderId="0" xfId="0" applyAlignment="1"/>
    <xf numFmtId="1" fontId="21" fillId="0" borderId="0" xfId="0" applyNumberFormat="1" applyFont="1" applyAlignment="1">
      <alignment horizontal="center"/>
    </xf>
    <xf numFmtId="0" fontId="22" fillId="0" borderId="0" xfId="0" applyFont="1"/>
    <xf numFmtId="1" fontId="21" fillId="0" borderId="0" xfId="0" applyNumberFormat="1" applyFont="1"/>
    <xf numFmtId="0" fontId="23" fillId="0" borderId="0" xfId="0" applyFont="1" applyFill="1" applyAlignment="1"/>
    <xf numFmtId="49" fontId="21" fillId="0" borderId="0" xfId="0" applyNumberFormat="1" applyFont="1"/>
    <xf numFmtId="1" fontId="22" fillId="0" borderId="0" xfId="0" applyNumberFormat="1" applyFont="1"/>
    <xf numFmtId="0" fontId="22" fillId="0" borderId="0" xfId="0" applyFont="1" applyFill="1"/>
    <xf numFmtId="0" fontId="21" fillId="0" borderId="0" xfId="0" applyFont="1" applyFill="1" applyAlignment="1">
      <alignment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24" fillId="0" borderId="0" xfId="0" applyFont="1" applyFill="1" applyAlignment="1"/>
    <xf numFmtId="0" fontId="22" fillId="0" borderId="0" xfId="0" applyFont="1" applyAlignment="1"/>
    <xf numFmtId="0" fontId="23" fillId="0" borderId="0" xfId="0" applyFont="1" applyAlignment="1"/>
    <xf numFmtId="0" fontId="21" fillId="0" borderId="0" xfId="0" applyFont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0" xfId="0" applyFont="1" applyAlignment="1"/>
    <xf numFmtId="1" fontId="26" fillId="25" borderId="10" xfId="0" applyNumberFormat="1" applyFont="1" applyFill="1" applyBorder="1" applyAlignment="1">
      <alignment horizontal="center" vertical="center"/>
    </xf>
    <xf numFmtId="1" fontId="26" fillId="25" borderId="10" xfId="0" applyNumberFormat="1" applyFont="1" applyFill="1" applyBorder="1" applyAlignment="1">
      <alignment vertical="center"/>
    </xf>
    <xf numFmtId="3" fontId="27" fillId="25" borderId="10" xfId="0" applyNumberFormat="1" applyFont="1" applyFill="1" applyBorder="1" applyAlignment="1">
      <alignment vertical="center"/>
    </xf>
    <xf numFmtId="1" fontId="26" fillId="0" borderId="0" xfId="0" applyNumberFormat="1" applyFont="1" applyAlignment="1">
      <alignment vertical="center"/>
    </xf>
    <xf numFmtId="49" fontId="26" fillId="0" borderId="0" xfId="0" applyNumberFormat="1" applyFont="1" applyAlignment="1">
      <alignment vertical="center"/>
    </xf>
    <xf numFmtId="1" fontId="23" fillId="0" borderId="10" xfId="0" applyNumberFormat="1" applyFont="1" applyFill="1" applyBorder="1" applyAlignment="1">
      <alignment horizontal="center" vertical="center"/>
    </xf>
    <xf numFmtId="1" fontId="23" fillId="0" borderId="10" xfId="0" applyNumberFormat="1" applyFont="1" applyFill="1" applyBorder="1" applyAlignment="1">
      <alignment vertical="center"/>
    </xf>
    <xf numFmtId="3" fontId="27" fillId="0" borderId="10" xfId="0" applyNumberFormat="1" applyFont="1" applyFill="1" applyBorder="1" applyAlignment="1">
      <alignment vertical="center"/>
    </xf>
    <xf numFmtId="3" fontId="28" fillId="0" borderId="10" xfId="0" applyNumberFormat="1" applyFont="1" applyFill="1" applyBorder="1" applyAlignment="1">
      <alignment vertical="center"/>
    </xf>
    <xf numFmtId="1" fontId="23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Border="1" applyAlignment="1"/>
    <xf numFmtId="0" fontId="29" fillId="0" borderId="0" xfId="0" applyFont="1" applyBorder="1" applyAlignment="1"/>
    <xf numFmtId="0" fontId="25" fillId="0" borderId="0" xfId="0" applyFont="1" applyFill="1" applyBorder="1" applyAlignment="1"/>
    <xf numFmtId="0" fontId="21" fillId="0" borderId="0" xfId="0" applyFont="1" applyFill="1" applyBorder="1" applyAlignment="1">
      <alignment horizontal="left"/>
    </xf>
    <xf numFmtId="0" fontId="21" fillId="0" borderId="0" xfId="0" applyFont="1" applyAlignment="1"/>
    <xf numFmtId="0" fontId="30" fillId="0" borderId="0" xfId="0" applyFont="1" applyAlignment="1">
      <alignment horizontal="center"/>
    </xf>
    <xf numFmtId="49" fontId="26" fillId="25" borderId="10" xfId="0" applyNumberFormat="1" applyFont="1" applyFill="1" applyBorder="1" applyAlignment="1">
      <alignment horizontal="center" vertical="center"/>
    </xf>
    <xf numFmtId="49" fontId="23" fillId="0" borderId="1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horizontal="center" vertical="center"/>
    </xf>
    <xf numFmtId="49" fontId="23" fillId="0" borderId="0" xfId="0" applyNumberFormat="1" applyFont="1" applyFill="1" applyBorder="1" applyAlignment="1">
      <alignment horizontal="center" vertical="center"/>
    </xf>
    <xf numFmtId="1" fontId="23" fillId="0" borderId="0" xfId="0" applyNumberFormat="1" applyFont="1" applyFill="1" applyBorder="1" applyAlignment="1">
      <alignment vertical="center"/>
    </xf>
    <xf numFmtId="3" fontId="27" fillId="0" borderId="0" xfId="0" applyNumberFormat="1" applyFont="1" applyFill="1" applyBorder="1" applyAlignment="1">
      <alignment vertical="center"/>
    </xf>
    <xf numFmtId="3" fontId="28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4" fillId="0" borderId="0" xfId="0" applyFont="1" applyFill="1" applyAlignment="1">
      <alignment vertical="top"/>
    </xf>
    <xf numFmtId="0" fontId="21" fillId="0" borderId="10" xfId="0" applyFont="1" applyBorder="1" applyAlignment="1">
      <alignment horizontal="center"/>
    </xf>
    <xf numFmtId="0" fontId="21" fillId="24" borderId="10" xfId="0" applyFont="1" applyFill="1" applyBorder="1" applyAlignment="1">
      <alignment horizontal="center" vertical="center"/>
    </xf>
    <xf numFmtId="49" fontId="21" fillId="0" borderId="10" xfId="0" applyNumberFormat="1" applyFont="1" applyBorder="1" applyAlignment="1">
      <alignment horizontal="right"/>
    </xf>
    <xf numFmtId="0" fontId="21" fillId="0" borderId="10" xfId="0" applyFont="1" applyFill="1" applyBorder="1" applyAlignment="1"/>
    <xf numFmtId="3" fontId="22" fillId="0" borderId="10" xfId="0" applyNumberFormat="1" applyFont="1" applyBorder="1" applyAlignment="1"/>
    <xf numFmtId="3" fontId="21" fillId="0" borderId="10" xfId="0" applyNumberFormat="1" applyFont="1" applyBorder="1" applyAlignment="1"/>
    <xf numFmtId="0" fontId="21" fillId="0" borderId="10" xfId="0" applyFont="1" applyBorder="1" applyAlignment="1"/>
    <xf numFmtId="0" fontId="22" fillId="0" borderId="10" xfId="0" applyFont="1" applyBorder="1" applyAlignment="1">
      <alignment horizontal="right"/>
    </xf>
    <xf numFmtId="0" fontId="22" fillId="0" borderId="10" xfId="0" applyFont="1" applyBorder="1" applyAlignment="1"/>
    <xf numFmtId="14" fontId="26" fillId="0" borderId="11" xfId="0" applyNumberFormat="1" applyFont="1" applyBorder="1" applyAlignment="1">
      <alignment horizontal="center"/>
    </xf>
    <xf numFmtId="3" fontId="27" fillId="26" borderId="10" xfId="0" applyNumberFormat="1" applyFont="1" applyFill="1" applyBorder="1" applyAlignment="1">
      <alignment vertical="center"/>
    </xf>
    <xf numFmtId="0" fontId="21" fillId="27" borderId="1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22" fillId="0" borderId="1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1" fillId="24" borderId="12" xfId="0" applyFont="1" applyFill="1" applyBorder="1" applyAlignment="1">
      <alignment horizontal="center" vertical="center" wrapText="1"/>
    </xf>
    <xf numFmtId="0" fontId="21" fillId="24" borderId="13" xfId="0" applyFont="1" applyFill="1" applyBorder="1" applyAlignment="1">
      <alignment horizontal="center" vertical="center" wrapText="1"/>
    </xf>
    <xf numFmtId="0" fontId="21" fillId="24" borderId="14" xfId="0" applyFont="1" applyFill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14" fontId="24" fillId="0" borderId="11" xfId="0" applyNumberFormat="1" applyFont="1" applyBorder="1" applyAlignment="1">
      <alignment horizontal="center"/>
    </xf>
    <xf numFmtId="0" fontId="23" fillId="24" borderId="15" xfId="0" applyFont="1" applyFill="1" applyBorder="1" applyAlignment="1">
      <alignment horizontal="center" vertical="center" wrapText="1"/>
    </xf>
    <xf numFmtId="0" fontId="23" fillId="24" borderId="18" xfId="0" applyFont="1" applyFill="1" applyBorder="1" applyAlignment="1">
      <alignment horizontal="center" vertical="center" wrapText="1"/>
    </xf>
    <xf numFmtId="0" fontId="23" fillId="24" borderId="16" xfId="0" applyFont="1" applyFill="1" applyBorder="1" applyAlignment="1">
      <alignment horizontal="center" vertical="center" wrapText="1"/>
    </xf>
    <xf numFmtId="0" fontId="23" fillId="28" borderId="15" xfId="0" applyFont="1" applyFill="1" applyBorder="1" applyAlignment="1">
      <alignment horizontal="center" vertical="center" wrapText="1"/>
    </xf>
    <xf numFmtId="0" fontId="23" fillId="28" borderId="1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2" fontId="21" fillId="24" borderId="19" xfId="0" applyNumberFormat="1" applyFont="1" applyFill="1" applyBorder="1" applyAlignment="1">
      <alignment horizontal="center" vertical="center" wrapText="1"/>
    </xf>
    <xf numFmtId="2" fontId="21" fillId="24" borderId="20" xfId="0" applyNumberFormat="1" applyFont="1" applyFill="1" applyBorder="1" applyAlignment="1">
      <alignment horizontal="center" vertical="center" wrapText="1"/>
    </xf>
    <xf numFmtId="2" fontId="21" fillId="24" borderId="21" xfId="0" applyNumberFormat="1" applyFont="1" applyFill="1" applyBorder="1" applyAlignment="1">
      <alignment horizontal="center" vertical="center" wrapText="1"/>
    </xf>
    <xf numFmtId="2" fontId="21" fillId="24" borderId="22" xfId="0" applyNumberFormat="1" applyFont="1" applyFill="1" applyBorder="1" applyAlignment="1">
      <alignment horizontal="center" vertical="center" wrapText="1"/>
    </xf>
    <xf numFmtId="2" fontId="21" fillId="24" borderId="23" xfId="0" applyNumberFormat="1" applyFont="1" applyFill="1" applyBorder="1" applyAlignment="1">
      <alignment horizontal="center" vertical="center" wrapText="1"/>
    </xf>
    <xf numFmtId="2" fontId="21" fillId="24" borderId="2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3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2" fontId="21" fillId="24" borderId="15" xfId="0" applyNumberFormat="1" applyFont="1" applyFill="1" applyBorder="1" applyAlignment="1">
      <alignment horizontal="center" vertical="center" wrapText="1"/>
    </xf>
    <xf numFmtId="2" fontId="21" fillId="24" borderId="18" xfId="0" applyNumberFormat="1" applyFont="1" applyFill="1" applyBorder="1" applyAlignment="1">
      <alignment horizontal="center" vertical="center" wrapText="1"/>
    </xf>
    <xf numFmtId="2" fontId="21" fillId="24" borderId="16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2" fontId="21" fillId="24" borderId="17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24" borderId="15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16" xfId="0" applyFont="1" applyFill="1" applyBorder="1" applyAlignment="1">
      <alignment horizontal="center" vertical="center" wrapText="1"/>
    </xf>
    <xf numFmtId="0" fontId="21" fillId="28" borderId="15" xfId="0" applyFont="1" applyFill="1" applyBorder="1" applyAlignment="1">
      <alignment horizontal="center"/>
    </xf>
    <xf numFmtId="0" fontId="21" fillId="28" borderId="16" xfId="0" applyFont="1" applyFill="1" applyBorder="1" applyAlignment="1">
      <alignment horizontal="center"/>
    </xf>
  </cellXfs>
  <cellStyles count="5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Normal 2" xfId="19"/>
    <cellStyle name="Normal_ICD10" xfId="20"/>
    <cellStyle name="Акцент1" xfId="21" builtinId="29" customBuiltin="1"/>
    <cellStyle name="Акцент2" xfId="22" builtinId="33" customBuiltin="1"/>
    <cellStyle name="Акцент3" xfId="23" builtinId="37" customBuiltin="1"/>
    <cellStyle name="Акцент4" xfId="24" builtinId="41" customBuiltin="1"/>
    <cellStyle name="Акцент5" xfId="25" builtinId="45" customBuiltin="1"/>
    <cellStyle name="Акцент6" xfId="26" builtinId="49" customBuiltin="1"/>
    <cellStyle name="Ввод " xfId="27" builtinId="20" customBuiltin="1"/>
    <cellStyle name="Вывод" xfId="28" builtinId="21" customBuiltin="1"/>
    <cellStyle name="Вычисление" xfId="29" builtinId="22" customBuiltin="1"/>
    <cellStyle name="Заголовок 1" xfId="30" builtinId="16" customBuiltin="1"/>
    <cellStyle name="Заголовок 2" xfId="31" builtinId="17" customBuiltin="1"/>
    <cellStyle name="Заголовок 3" xfId="32" builtinId="18" customBuiltin="1"/>
    <cellStyle name="Заголовок 4" xfId="33" builtinId="19" customBuiltin="1"/>
    <cellStyle name="Итог" xfId="34" builtinId="25" customBuiltin="1"/>
    <cellStyle name="Контрольная ячейка" xfId="35" builtinId="23" customBuiltin="1"/>
    <cellStyle name="Название" xfId="36" builtinId="15" customBuiltin="1"/>
    <cellStyle name="Нейтральный" xfId="37" builtinId="28" customBuiltin="1"/>
    <cellStyle name="Обычный" xfId="0" builtinId="0"/>
    <cellStyle name="Обычный 2" xfId="38"/>
    <cellStyle name="Обычный 3" xfId="39"/>
    <cellStyle name="Обычный 4" xfId="40"/>
    <cellStyle name="Обычный 5" xfId="41"/>
    <cellStyle name="Обычный 6" xfId="42"/>
    <cellStyle name="Обычный 7" xfId="43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Стиль 1" xfId="48"/>
    <cellStyle name="Текст предупреждения" xfId="49" builtinId="11" customBuiltin="1"/>
    <cellStyle name="Финансовый 2" xfId="50"/>
    <cellStyle name="Хороший" xfId="5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tabSelected="1" zoomScale="60" zoomScaleNormal="60" workbookViewId="0">
      <pane xSplit="3" ySplit="19" topLeftCell="D20" activePane="bottomRight" state="frozen"/>
      <selection activeCell="G21" sqref="G21:R43"/>
      <selection pane="topRight" activeCell="G21" sqref="G21:R43"/>
      <selection pane="bottomLeft" activeCell="G21" sqref="G21:R43"/>
      <selection pane="bottomRight" activeCell="C21" sqref="C2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70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691119</v>
      </c>
      <c r="E20" s="21">
        <f>G20+I20+K20+O20+Q20+M20</f>
        <v>319744</v>
      </c>
      <c r="F20" s="21">
        <f>H20+J20+L20+P20+R20+N20</f>
        <v>371375</v>
      </c>
      <c r="G20" s="21">
        <f t="shared" ref="G20:R20" si="1">SUM(G21:G43)</f>
        <v>2703</v>
      </c>
      <c r="H20" s="21">
        <f t="shared" si="1"/>
        <v>2650</v>
      </c>
      <c r="I20" s="21">
        <f t="shared" si="1"/>
        <v>13847</v>
      </c>
      <c r="J20" s="21">
        <f t="shared" si="1"/>
        <v>13283</v>
      </c>
      <c r="K20" s="21">
        <f t="shared" si="1"/>
        <v>56930</v>
      </c>
      <c r="L20" s="21">
        <f t="shared" si="1"/>
        <v>53646</v>
      </c>
      <c r="M20" s="21">
        <f t="shared" si="1"/>
        <v>126670</v>
      </c>
      <c r="N20" s="21">
        <f t="shared" si="1"/>
        <v>130144</v>
      </c>
      <c r="O20" s="21">
        <f t="shared" si="1"/>
        <v>88081</v>
      </c>
      <c r="P20" s="21">
        <f t="shared" si="1"/>
        <v>99559</v>
      </c>
      <c r="Q20" s="21">
        <f t="shared" si="1"/>
        <v>31513</v>
      </c>
      <c r="R20" s="21">
        <f t="shared" si="1"/>
        <v>72093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1489</v>
      </c>
      <c r="E21" s="27">
        <f>G21+I21+K21+O21+Q21+M21</f>
        <v>410</v>
      </c>
      <c r="F21" s="27">
        <f>H21+J21+L21+P21+R21+N21</f>
        <v>1079</v>
      </c>
      <c r="G21" s="27">
        <f>'Прил.12 согаз'!G21+'Прил.12 альфа'!G21</f>
        <v>0</v>
      </c>
      <c r="H21" s="27">
        <f>'Прил.12 согаз'!H21+'Прил.12 альфа'!H21</f>
        <v>0</v>
      </c>
      <c r="I21" s="27">
        <f>'Прил.12 согаз'!I21+'Прил.12 альфа'!I21</f>
        <v>0</v>
      </c>
      <c r="J21" s="27">
        <f>'Прил.12 согаз'!J21+'Прил.12 альфа'!J21</f>
        <v>0</v>
      </c>
      <c r="K21" s="27">
        <f>'Прил.12 согаз'!K21+'Прил.12 альфа'!K21</f>
        <v>0</v>
      </c>
      <c r="L21" s="27">
        <f>'Прил.12 согаз'!L21+'Прил.12 альфа'!L21</f>
        <v>0</v>
      </c>
      <c r="M21" s="27">
        <f>'Прил.12 согаз'!M21+'Прил.12 альфа'!M21</f>
        <v>184</v>
      </c>
      <c r="N21" s="27">
        <f>'Прил.12 согаз'!N21+'Прил.12 альфа'!N21</f>
        <v>515</v>
      </c>
      <c r="O21" s="27">
        <f>'Прил.12 согаз'!O21+'Прил.12 альфа'!O21</f>
        <v>159</v>
      </c>
      <c r="P21" s="27">
        <f>'Прил.12 согаз'!P21+'Прил.12 альфа'!P21</f>
        <v>494</v>
      </c>
      <c r="Q21" s="27">
        <f>'Прил.12 согаз'!Q21+'Прил.12 альфа'!Q21</f>
        <v>67</v>
      </c>
      <c r="R21" s="27">
        <f>'Прил.12 согаз'!R21+'Прил.12 альфа'!R21</f>
        <v>70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76382</v>
      </c>
      <c r="E22" s="27">
        <f t="shared" ref="E22:E43" si="2">G22+I22+K22+O22+Q22+M22</f>
        <v>35959</v>
      </c>
      <c r="F22" s="27">
        <f t="shared" ref="F22:F43" si="3">H22+J22+L22+P22+R22+N22</f>
        <v>40423</v>
      </c>
      <c r="G22" s="27">
        <f>'Прил.12 согаз'!G22+'Прил.12 альфа'!G22</f>
        <v>263</v>
      </c>
      <c r="H22" s="27">
        <f>'Прил.12 согаз'!H22+'Прил.12 альфа'!H22</f>
        <v>264</v>
      </c>
      <c r="I22" s="27">
        <f>'Прил.12 согаз'!I22+'Прил.12 альфа'!I22</f>
        <v>1439</v>
      </c>
      <c r="J22" s="27">
        <f>'Прил.12 согаз'!J22+'Прил.12 альфа'!J22</f>
        <v>1415</v>
      </c>
      <c r="K22" s="27">
        <f>'Прил.12 согаз'!K22+'Прил.12 альфа'!K22</f>
        <v>6306</v>
      </c>
      <c r="L22" s="27">
        <f>'Прил.12 согаз'!L22+'Прил.12 альфа'!L22</f>
        <v>5919</v>
      </c>
      <c r="M22" s="27">
        <f>'Прил.12 согаз'!M22+'Прил.12 альфа'!M22</f>
        <v>15128</v>
      </c>
      <c r="N22" s="27">
        <f>'Прил.12 согаз'!N22+'Прил.12 альфа'!N22</f>
        <v>13661</v>
      </c>
      <c r="O22" s="27">
        <f>'Прил.12 согаз'!O22+'Прил.12 альфа'!O22</f>
        <v>9309</v>
      </c>
      <c r="P22" s="27">
        <f>'Прил.12 согаз'!P22+'Прил.12 альфа'!P22</f>
        <v>10491</v>
      </c>
      <c r="Q22" s="27">
        <f>'Прил.12 согаз'!Q22+'Прил.12 альфа'!Q22</f>
        <v>3514</v>
      </c>
      <c r="R22" s="27">
        <f>'Прил.12 согаз'!R22+'Прил.12 альфа'!R22</f>
        <v>8673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40685</v>
      </c>
      <c r="E23" s="27">
        <f t="shared" si="2"/>
        <v>18142</v>
      </c>
      <c r="F23" s="27">
        <f t="shared" si="3"/>
        <v>22543</v>
      </c>
      <c r="G23" s="27">
        <f>'Прил.12 согаз'!G23+'Прил.12 альфа'!G23</f>
        <v>154</v>
      </c>
      <c r="H23" s="27">
        <f>'Прил.12 согаз'!H23+'Прил.12 альфа'!H23</f>
        <v>145</v>
      </c>
      <c r="I23" s="27">
        <f>'Прил.12 согаз'!I23+'Прил.12 альфа'!I23</f>
        <v>820</v>
      </c>
      <c r="J23" s="27">
        <f>'Прил.12 согаз'!J23+'Прил.12 альфа'!J23</f>
        <v>777</v>
      </c>
      <c r="K23" s="27">
        <f>'Прил.12 согаз'!K23+'Прил.12 альфа'!K23</f>
        <v>3588</v>
      </c>
      <c r="L23" s="27">
        <f>'Прил.12 согаз'!L23+'Прил.12 альфа'!L23</f>
        <v>3355</v>
      </c>
      <c r="M23" s="27">
        <f>'Прил.12 согаз'!M23+'Прил.12 альфа'!M23</f>
        <v>6219</v>
      </c>
      <c r="N23" s="27">
        <f>'Прил.12 согаз'!N23+'Прил.12 альфа'!N23</f>
        <v>6559</v>
      </c>
      <c r="O23" s="27">
        <f>'Прил.12 согаз'!O23+'Прил.12 альфа'!O23</f>
        <v>4999</v>
      </c>
      <c r="P23" s="27">
        <f>'Прил.12 согаз'!P23+'Прил.12 альфа'!P23</f>
        <v>6106</v>
      </c>
      <c r="Q23" s="27">
        <f>'Прил.12 согаз'!Q23+'Прил.12 альфа'!Q23</f>
        <v>2362</v>
      </c>
      <c r="R23" s="27">
        <f>'Прил.12 согаз'!R23+'Прил.12 альфа'!R23</f>
        <v>5601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42427</v>
      </c>
      <c r="E24" s="27">
        <f t="shared" si="2"/>
        <v>20471</v>
      </c>
      <c r="F24" s="27">
        <f t="shared" si="3"/>
        <v>21956</v>
      </c>
      <c r="G24" s="27">
        <f>'Прил.12 согаз'!G24+'Прил.12 альфа'!G24</f>
        <v>140</v>
      </c>
      <c r="H24" s="27">
        <f>'Прил.12 согаз'!H24+'Прил.12 альфа'!H24</f>
        <v>137</v>
      </c>
      <c r="I24" s="27">
        <f>'Прил.12 согаз'!I24+'Прил.12 альфа'!I24</f>
        <v>817</v>
      </c>
      <c r="J24" s="27">
        <f>'Прил.12 согаз'!J24+'Прил.12 альфа'!J24</f>
        <v>743</v>
      </c>
      <c r="K24" s="27">
        <f>'Прил.12 согаз'!K24+'Прил.12 альфа'!K24</f>
        <v>3308</v>
      </c>
      <c r="L24" s="27">
        <f>'Прил.12 согаз'!L24+'Прил.12 альфа'!L24</f>
        <v>3171</v>
      </c>
      <c r="M24" s="27">
        <f>'Прил.12 согаз'!M24+'Прил.12 альфа'!M24</f>
        <v>8727</v>
      </c>
      <c r="N24" s="27">
        <f>'Прил.12 согаз'!N24+'Прил.12 альфа'!N24</f>
        <v>7519</v>
      </c>
      <c r="O24" s="27">
        <f>'Прил.12 согаз'!O24+'Прил.12 альфа'!O24</f>
        <v>5564</v>
      </c>
      <c r="P24" s="27">
        <f>'Прил.12 согаз'!P24+'Прил.12 альфа'!P24</f>
        <v>6080</v>
      </c>
      <c r="Q24" s="27">
        <f>'Прил.12 согаз'!Q24+'Прил.12 альфа'!Q24</f>
        <v>1915</v>
      </c>
      <c r="R24" s="27">
        <f>'Прил.12 согаз'!R24+'Прил.12 альфа'!R24</f>
        <v>4306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9128</v>
      </c>
      <c r="E25" s="27">
        <f t="shared" si="2"/>
        <v>4319</v>
      </c>
      <c r="F25" s="27">
        <f t="shared" si="3"/>
        <v>4809</v>
      </c>
      <c r="G25" s="27">
        <f>'Прил.12 согаз'!G25+'Прил.12 альфа'!G25</f>
        <v>16</v>
      </c>
      <c r="H25" s="27">
        <f>'Прил.12 согаз'!H25+'Прил.12 альфа'!H25</f>
        <v>29</v>
      </c>
      <c r="I25" s="27">
        <f>'Прил.12 согаз'!I25+'Прил.12 альфа'!I25</f>
        <v>141</v>
      </c>
      <c r="J25" s="27">
        <f>'Прил.12 согаз'!J25+'Прил.12 альфа'!J25</f>
        <v>153</v>
      </c>
      <c r="K25" s="27">
        <f>'Прил.12 согаз'!K25+'Прил.12 альфа'!K25</f>
        <v>768</v>
      </c>
      <c r="L25" s="27">
        <f>'Прил.12 согаз'!L25+'Прил.12 альфа'!L25</f>
        <v>697</v>
      </c>
      <c r="M25" s="27">
        <f>'Прил.12 согаз'!M25+'Прил.12 альфа'!M25</f>
        <v>1590</v>
      </c>
      <c r="N25" s="27">
        <f>'Прил.12 согаз'!N25+'Прил.12 альфа'!N25</f>
        <v>1358</v>
      </c>
      <c r="O25" s="27">
        <f>'Прил.12 согаз'!O25+'Прил.12 альфа'!O25</f>
        <v>1309</v>
      </c>
      <c r="P25" s="27">
        <f>'Прил.12 согаз'!P25+'Прил.12 альфа'!P25</f>
        <v>1391</v>
      </c>
      <c r="Q25" s="27">
        <f>'Прил.12 согаз'!Q25+'Прил.12 альфа'!Q25</f>
        <v>495</v>
      </c>
      <c r="R25" s="27">
        <f>'Прил.12 согаз'!R25+'Прил.12 альфа'!R25</f>
        <v>1181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59426</v>
      </c>
      <c r="E26" s="27">
        <f t="shared" si="2"/>
        <v>27510</v>
      </c>
      <c r="F26" s="27">
        <f t="shared" si="3"/>
        <v>31916</v>
      </c>
      <c r="G26" s="27">
        <f>'Прил.12 согаз'!G26+'Прил.12 альфа'!G26</f>
        <v>213</v>
      </c>
      <c r="H26" s="27">
        <f>'Прил.12 согаз'!H26+'Прил.12 альфа'!H26</f>
        <v>202</v>
      </c>
      <c r="I26" s="27">
        <f>'Прил.12 согаз'!I26+'Прил.12 альфа'!I26</f>
        <v>1115</v>
      </c>
      <c r="J26" s="27">
        <f>'Прил.12 согаз'!J26+'Прил.12 альфа'!J26</f>
        <v>957</v>
      </c>
      <c r="K26" s="27">
        <f>'Прил.12 согаз'!K26+'Прил.12 альфа'!K26</f>
        <v>4723</v>
      </c>
      <c r="L26" s="27">
        <f>'Прил.12 согаз'!L26+'Прил.12 альфа'!L26</f>
        <v>4446</v>
      </c>
      <c r="M26" s="27">
        <f>'Прил.12 согаз'!M26+'Прил.12 альфа'!M26</f>
        <v>10897</v>
      </c>
      <c r="N26" s="27">
        <f>'Прил.12 согаз'!N26+'Прил.12 альфа'!N26</f>
        <v>10137</v>
      </c>
      <c r="O26" s="27">
        <f>'Прил.12 согаз'!O26+'Прил.12 альфа'!O26</f>
        <v>7640</v>
      </c>
      <c r="P26" s="27">
        <f>'Прил.12 согаз'!P26+'Прил.12 альфа'!P26</f>
        <v>9061</v>
      </c>
      <c r="Q26" s="27">
        <f>'Прил.12 согаз'!Q26+'Прил.12 альфа'!Q26</f>
        <v>2922</v>
      </c>
      <c r="R26" s="27">
        <f>'Прил.12 согаз'!R26+'Прил.12 альфа'!R26</f>
        <v>7113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25152</v>
      </c>
      <c r="E27" s="27">
        <f t="shared" si="2"/>
        <v>11477</v>
      </c>
      <c r="F27" s="27">
        <f t="shared" si="3"/>
        <v>13675</v>
      </c>
      <c r="G27" s="27">
        <f>'Прил.12 согаз'!G27+'Прил.12 альфа'!G27</f>
        <v>106</v>
      </c>
      <c r="H27" s="27">
        <f>'Прил.12 согаз'!H27+'Прил.12 альфа'!H27</f>
        <v>84</v>
      </c>
      <c r="I27" s="27">
        <f>'Прил.12 согаз'!I27+'Прил.12 альфа'!I27</f>
        <v>504</v>
      </c>
      <c r="J27" s="27">
        <f>'Прил.12 согаз'!J27+'Прил.12 альфа'!J27</f>
        <v>472</v>
      </c>
      <c r="K27" s="27">
        <f>'Прил.12 согаз'!K27+'Прил.12 альфа'!K27</f>
        <v>2155</v>
      </c>
      <c r="L27" s="27">
        <f>'Прил.12 согаз'!L27+'Прил.12 альфа'!L27</f>
        <v>2025</v>
      </c>
      <c r="M27" s="27">
        <f>'Прил.12 согаз'!M27+'Прил.12 альфа'!M27</f>
        <v>4523</v>
      </c>
      <c r="N27" s="27">
        <f>'Прил.12 согаз'!N27+'Прил.12 альфа'!N27</f>
        <v>4707</v>
      </c>
      <c r="O27" s="27">
        <f>'Прил.12 согаз'!O27+'Прил.12 альфа'!O27</f>
        <v>3093</v>
      </c>
      <c r="P27" s="27">
        <f>'Прил.12 согаз'!P27+'Прил.12 альфа'!P27</f>
        <v>3713</v>
      </c>
      <c r="Q27" s="27">
        <f>'Прил.12 согаз'!Q27+'Прил.12 альфа'!Q27</f>
        <v>1096</v>
      </c>
      <c r="R27" s="27">
        <f>'Прил.12 согаз'!R27+'Прил.12 альфа'!R27</f>
        <v>2674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29966</v>
      </c>
      <c r="E28" s="27">
        <f t="shared" si="2"/>
        <v>13756</v>
      </c>
      <c r="F28" s="27">
        <f t="shared" si="3"/>
        <v>16210</v>
      </c>
      <c r="G28" s="27">
        <f>'Прил.12 согаз'!G28+'Прил.12 альфа'!G28</f>
        <v>148</v>
      </c>
      <c r="H28" s="27">
        <f>'Прил.12 согаз'!H28+'Прил.12 альфа'!H28</f>
        <v>137</v>
      </c>
      <c r="I28" s="27">
        <f>'Прил.12 согаз'!I28+'Прил.12 альфа'!I28</f>
        <v>782</v>
      </c>
      <c r="J28" s="27">
        <f>'Прил.12 согаз'!J28+'Прил.12 альфа'!J28</f>
        <v>771</v>
      </c>
      <c r="K28" s="27">
        <f>'Прил.12 согаз'!K28+'Прил.12 альфа'!K28</f>
        <v>2799</v>
      </c>
      <c r="L28" s="27">
        <f>'Прил.12 согаз'!L28+'Прил.12 альфа'!L28</f>
        <v>2694</v>
      </c>
      <c r="M28" s="27">
        <f>'Прил.12 согаз'!M28+'Прил.12 альфа'!M28</f>
        <v>5259</v>
      </c>
      <c r="N28" s="27">
        <f>'Прил.12 согаз'!N28+'Прил.12 альфа'!N28</f>
        <v>6076</v>
      </c>
      <c r="O28" s="27">
        <f>'Прил.12 согаз'!O28+'Прил.12 альфа'!O28</f>
        <v>3774</v>
      </c>
      <c r="P28" s="27">
        <f>'Прил.12 согаз'!P28+'Прил.12 альфа'!P28</f>
        <v>4118</v>
      </c>
      <c r="Q28" s="27">
        <f>'Прил.12 согаз'!Q28+'Прил.12 альфа'!Q28</f>
        <v>994</v>
      </c>
      <c r="R28" s="27">
        <f>'Прил.12 согаз'!R28+'Прил.12 альфа'!R28</f>
        <v>2414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45116</v>
      </c>
      <c r="E29" s="27">
        <f t="shared" si="2"/>
        <v>19458</v>
      </c>
      <c r="F29" s="27">
        <f t="shared" si="3"/>
        <v>25658</v>
      </c>
      <c r="G29" s="27">
        <f>'Прил.12 согаз'!G29+'Прил.12 альфа'!G29</f>
        <v>241</v>
      </c>
      <c r="H29" s="27">
        <f>'Прил.12 согаз'!H29+'Прил.12 альфа'!H29</f>
        <v>272</v>
      </c>
      <c r="I29" s="27">
        <f>'Прил.12 согаз'!I29+'Прил.12 альфа'!I29</f>
        <v>1299</v>
      </c>
      <c r="J29" s="27">
        <f>'Прил.12 согаз'!J29+'Прил.12 альфа'!J29</f>
        <v>1363</v>
      </c>
      <c r="K29" s="27">
        <f>'Прил.12 согаз'!K29+'Прил.12 альфа'!K29</f>
        <v>4739</v>
      </c>
      <c r="L29" s="27">
        <f>'Прил.12 согаз'!L29+'Прил.12 альфа'!L29</f>
        <v>4611</v>
      </c>
      <c r="M29" s="27">
        <f>'Прил.12 согаз'!M29+'Прил.12 альфа'!M29</f>
        <v>6993</v>
      </c>
      <c r="N29" s="27">
        <f>'Прил.12 согаз'!N29+'Прил.12 альфа'!N29</f>
        <v>10302</v>
      </c>
      <c r="O29" s="27">
        <f>'Прил.12 согаз'!O29+'Прил.12 альфа'!O29</f>
        <v>4816</v>
      </c>
      <c r="P29" s="27">
        <f>'Прил.12 согаз'!P29+'Прил.12 альфа'!P29</f>
        <v>6198</v>
      </c>
      <c r="Q29" s="27">
        <f>'Прил.12 согаз'!Q29+'Прил.12 альфа'!Q29</f>
        <v>1370</v>
      </c>
      <c r="R29" s="27">
        <f>'Прил.12 согаз'!R29+'Прил.12 альфа'!R29</f>
        <v>2912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116030</v>
      </c>
      <c r="E30" s="27">
        <f t="shared" si="2"/>
        <v>51791</v>
      </c>
      <c r="F30" s="27">
        <f t="shared" si="3"/>
        <v>64239</v>
      </c>
      <c r="G30" s="27">
        <f>'Прил.12 согаз'!G30+'Прил.12 альфа'!G30</f>
        <v>0</v>
      </c>
      <c r="H30" s="27">
        <f>'Прил.12 согаз'!H30+'Прил.12 альфа'!H30</f>
        <v>0</v>
      </c>
      <c r="I30" s="27">
        <f>'Прил.12 согаз'!I30+'Прил.12 альфа'!I30</f>
        <v>0</v>
      </c>
      <c r="J30" s="27">
        <f>'Прил.12 согаз'!J30+'Прил.12 альфа'!J30</f>
        <v>0</v>
      </c>
      <c r="K30" s="27">
        <f>'Прил.12 согаз'!K30+'Прил.12 альфа'!K30</f>
        <v>0</v>
      </c>
      <c r="L30" s="27">
        <f>'Прил.12 согаз'!L30+'Прил.12 альфа'!L30</f>
        <v>0</v>
      </c>
      <c r="M30" s="27">
        <f>'Прил.12 согаз'!M30+'Прил.12 альфа'!M30</f>
        <v>26968</v>
      </c>
      <c r="N30" s="27">
        <f>'Прил.12 согаз'!N30+'Прил.12 альфа'!N30</f>
        <v>28095</v>
      </c>
      <c r="O30" s="27">
        <f>'Прил.12 согаз'!O30+'Прил.12 альфа'!O30</f>
        <v>17947</v>
      </c>
      <c r="P30" s="27">
        <f>'Прил.12 согаз'!P30+'Прил.12 альфа'!P30</f>
        <v>20449</v>
      </c>
      <c r="Q30" s="27">
        <f>'Прил.12 согаз'!Q30+'Прил.12 альфа'!Q30</f>
        <v>6876</v>
      </c>
      <c r="R30" s="27">
        <f>'Прил.12 согаз'!R30+'Прил.12 альфа'!R30</f>
        <v>15695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94424</v>
      </c>
      <c r="E31" s="27">
        <f t="shared" si="2"/>
        <v>41794</v>
      </c>
      <c r="F31" s="27">
        <f t="shared" si="3"/>
        <v>52630</v>
      </c>
      <c r="G31" s="27">
        <f>'Прил.12 согаз'!G31+'Прил.12 альфа'!G31</f>
        <v>0</v>
      </c>
      <c r="H31" s="27">
        <f>'Прил.12 согаз'!H31+'Прил.12 альфа'!H31</f>
        <v>0</v>
      </c>
      <c r="I31" s="27">
        <f>'Прил.12 согаз'!I31+'Прил.12 альфа'!I31</f>
        <v>0</v>
      </c>
      <c r="J31" s="27">
        <f>'Прил.12 согаз'!J31+'Прил.12 альфа'!J31</f>
        <v>0</v>
      </c>
      <c r="K31" s="27">
        <f>'Прил.12 согаз'!K31+'Прил.12 альфа'!K31</f>
        <v>0</v>
      </c>
      <c r="L31" s="27">
        <f>'Прил.12 согаз'!L31+'Прил.12 альфа'!L31</f>
        <v>0</v>
      </c>
      <c r="M31" s="27">
        <f>'Прил.12 согаз'!M31+'Прил.12 альфа'!M31</f>
        <v>21371</v>
      </c>
      <c r="N31" s="27">
        <f>'Прил.12 согаз'!N31+'Прил.12 альфа'!N31</f>
        <v>21879</v>
      </c>
      <c r="O31" s="27">
        <f>'Прил.12 согаз'!O31+'Прил.12 альфа'!O31</f>
        <v>14861</v>
      </c>
      <c r="P31" s="27">
        <f>'Прил.12 согаз'!P31+'Прил.12 альфа'!P31</f>
        <v>17091</v>
      </c>
      <c r="Q31" s="27">
        <f>'Прил.12 согаз'!Q31+'Прил.12 альфа'!Q31</f>
        <v>5562</v>
      </c>
      <c r="R31" s="27">
        <f>'Прил.12 согаз'!R31+'Прил.12 альфа'!R31</f>
        <v>13660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22579</v>
      </c>
      <c r="E32" s="27">
        <f t="shared" si="2"/>
        <v>11547</v>
      </c>
      <c r="F32" s="27">
        <f t="shared" si="3"/>
        <v>11032</v>
      </c>
      <c r="G32" s="27">
        <f>'Прил.12 согаз'!G32+'Прил.12 альфа'!G32</f>
        <v>442</v>
      </c>
      <c r="H32" s="27">
        <f>'Прил.12 согаз'!H32+'Прил.12 альфа'!H32</f>
        <v>426</v>
      </c>
      <c r="I32" s="27">
        <f>'Прил.12 согаз'!I32+'Прил.12 альфа'!I32</f>
        <v>2237</v>
      </c>
      <c r="J32" s="27">
        <f>'Прил.12 согаз'!J32+'Прил.12 альфа'!J32</f>
        <v>2103</v>
      </c>
      <c r="K32" s="27">
        <f>'Прил.12 согаз'!K32+'Прил.12 альфа'!K32</f>
        <v>8868</v>
      </c>
      <c r="L32" s="27">
        <f>'Прил.12 согаз'!L32+'Прил.12 альфа'!L32</f>
        <v>8503</v>
      </c>
      <c r="M32" s="27">
        <f>'Прил.12 согаз'!M32+'Прил.12 альфа'!M32</f>
        <v>0</v>
      </c>
      <c r="N32" s="27">
        <f>'Прил.12 согаз'!N32+'Прил.12 альфа'!N32</f>
        <v>0</v>
      </c>
      <c r="O32" s="27">
        <f>'Прил.12 согаз'!O32+'Прил.12 альфа'!O32</f>
        <v>0</v>
      </c>
      <c r="P32" s="27">
        <f>'Прил.12 согаз'!P32+'Прил.12 альфа'!P32</f>
        <v>0</v>
      </c>
      <c r="Q32" s="27">
        <f>'Прил.12 согаз'!Q32+'Прил.12 альфа'!Q32</f>
        <v>0</v>
      </c>
      <c r="R32" s="27">
        <f>'Прил.12 согаз'!R32+'Прил.12 альфа'!R32</f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16601</v>
      </c>
      <c r="E33" s="27">
        <f t="shared" si="2"/>
        <v>8677</v>
      </c>
      <c r="F33" s="27">
        <f t="shared" si="3"/>
        <v>7924</v>
      </c>
      <c r="G33" s="27">
        <f>'Прил.12 согаз'!G33+'Прил.12 альфа'!G33</f>
        <v>314</v>
      </c>
      <c r="H33" s="27">
        <f>'Прил.12 согаз'!H33+'Прил.12 альфа'!H33</f>
        <v>310</v>
      </c>
      <c r="I33" s="27">
        <f>'Прил.12 согаз'!I33+'Прил.12 альфа'!I33</f>
        <v>1513</v>
      </c>
      <c r="J33" s="27">
        <f>'Прил.12 согаз'!J33+'Прил.12 альфа'!J33</f>
        <v>1477</v>
      </c>
      <c r="K33" s="27">
        <f>'Прил.12 согаз'!K33+'Прил.12 альфа'!K33</f>
        <v>6850</v>
      </c>
      <c r="L33" s="27">
        <f>'Прил.12 согаз'!L33+'Прил.12 альфа'!L33</f>
        <v>6137</v>
      </c>
      <c r="M33" s="27">
        <f>'Прил.12 согаз'!M33+'Прил.12 альфа'!M33</f>
        <v>0</v>
      </c>
      <c r="N33" s="27">
        <f>'Прил.12 согаз'!N33+'Прил.12 альфа'!N33</f>
        <v>0</v>
      </c>
      <c r="O33" s="27">
        <f>'Прил.12 согаз'!O33+'Прил.12 альфа'!O33</f>
        <v>0</v>
      </c>
      <c r="P33" s="27">
        <f>'Прил.12 согаз'!P33+'Прил.12 альфа'!P33</f>
        <v>0</v>
      </c>
      <c r="Q33" s="27">
        <f>'Прил.12 согаз'!Q33+'Прил.12 альфа'!Q33</f>
        <v>0</v>
      </c>
      <c r="R33" s="27">
        <f>'Прил.12 согаз'!R33+'Прил.12 альфа'!R33</f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16787</v>
      </c>
      <c r="E34" s="27">
        <f t="shared" si="2"/>
        <v>8588</v>
      </c>
      <c r="F34" s="27">
        <f t="shared" si="3"/>
        <v>8199</v>
      </c>
      <c r="G34" s="27">
        <f>'Прил.12 согаз'!G34+'Прил.12 альфа'!G34</f>
        <v>333</v>
      </c>
      <c r="H34" s="27">
        <f>'Прил.12 согаз'!H34+'Прил.12 альфа'!H34</f>
        <v>333</v>
      </c>
      <c r="I34" s="27">
        <f>'Прил.12 согаз'!I34+'Прил.12 альфа'!I34</f>
        <v>1624</v>
      </c>
      <c r="J34" s="27">
        <f>'Прил.12 согаз'!J34+'Прил.12 альфа'!J34</f>
        <v>1616</v>
      </c>
      <c r="K34" s="27">
        <f>'Прил.12 согаз'!K34+'Прил.12 альфа'!K34</f>
        <v>6631</v>
      </c>
      <c r="L34" s="27">
        <f>'Прил.12 согаз'!L34+'Прил.12 альфа'!L34</f>
        <v>6250</v>
      </c>
      <c r="M34" s="27">
        <f>'Прил.12 согаз'!M34+'Прил.12 альфа'!M34</f>
        <v>0</v>
      </c>
      <c r="N34" s="27">
        <f>'Прил.12 согаз'!N34+'Прил.12 альфа'!N34</f>
        <v>0</v>
      </c>
      <c r="O34" s="27">
        <f>'Прил.12 согаз'!O34+'Прил.12 альфа'!O34</f>
        <v>0</v>
      </c>
      <c r="P34" s="27">
        <f>'Прил.12 согаз'!P34+'Прил.12 альфа'!P34</f>
        <v>0</v>
      </c>
      <c r="Q34" s="27">
        <f>'Прил.12 согаз'!Q34+'Прил.12 альфа'!Q34</f>
        <v>0</v>
      </c>
      <c r="R34" s="27">
        <f>'Прил.12 согаз'!R34+'Прил.12 альфа'!R34</f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11235</v>
      </c>
      <c r="E35" s="27">
        <f t="shared" si="2"/>
        <v>5178</v>
      </c>
      <c r="F35" s="27">
        <f t="shared" si="3"/>
        <v>6057</v>
      </c>
      <c r="G35" s="27">
        <f>'Прил.12 согаз'!G35+'Прил.12 альфа'!G35</f>
        <v>13</v>
      </c>
      <c r="H35" s="27">
        <f>'Прил.12 согаз'!H35+'Прил.12 альфа'!H35</f>
        <v>13</v>
      </c>
      <c r="I35" s="27">
        <f>'Прил.12 согаз'!I35+'Прил.12 альфа'!I35</f>
        <v>52</v>
      </c>
      <c r="J35" s="27">
        <f>'Прил.12 согаз'!J35+'Прил.12 альфа'!J35</f>
        <v>60</v>
      </c>
      <c r="K35" s="27">
        <f>'Прил.12 согаз'!K35+'Прил.12 альфа'!K35</f>
        <v>158</v>
      </c>
      <c r="L35" s="27">
        <f>'Прил.12 согаз'!L35+'Прил.12 альфа'!L35</f>
        <v>145</v>
      </c>
      <c r="M35" s="27">
        <f>'Прил.12 согаз'!M35+'Прил.12 альфа'!M35</f>
        <v>1670</v>
      </c>
      <c r="N35" s="27">
        <f>'Прил.12 согаз'!N35+'Прил.12 альфа'!N35</f>
        <v>2384</v>
      </c>
      <c r="O35" s="27">
        <f>'Прил.12 согаз'!O35+'Прил.12 альфа'!O35</f>
        <v>2350</v>
      </c>
      <c r="P35" s="27">
        <f>'Прил.12 согаз'!P35+'Прил.12 альфа'!P35</f>
        <v>2249</v>
      </c>
      <c r="Q35" s="27">
        <f>'Прил.12 согаз'!Q35+'Прил.12 альфа'!Q35</f>
        <v>935</v>
      </c>
      <c r="R35" s="27">
        <f>'Прил.12 согаз'!R35+'Прил.12 альфа'!R35</f>
        <v>1206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16190</v>
      </c>
      <c r="E36" s="27">
        <f t="shared" si="2"/>
        <v>7672</v>
      </c>
      <c r="F36" s="27">
        <f t="shared" si="3"/>
        <v>8518</v>
      </c>
      <c r="G36" s="27">
        <f>'Прил.12 согаз'!G36+'Прил.12 альфа'!G36</f>
        <v>59</v>
      </c>
      <c r="H36" s="27">
        <f>'Прил.12 согаз'!H36+'Прил.12 альфа'!H36</f>
        <v>42</v>
      </c>
      <c r="I36" s="27">
        <f>'Прил.12 согаз'!I36+'Прил.12 альфа'!I36</f>
        <v>287</v>
      </c>
      <c r="J36" s="27">
        <f>'Прил.12 согаз'!J36+'Прил.12 альфа'!J36</f>
        <v>248</v>
      </c>
      <c r="K36" s="27">
        <f>'Прил.12 согаз'!K36+'Прил.12 альфа'!K36</f>
        <v>1368</v>
      </c>
      <c r="L36" s="27">
        <f>'Прил.12 согаз'!L36+'Прил.12 альфа'!L36</f>
        <v>1222</v>
      </c>
      <c r="M36" s="27">
        <f>'Прил.12 согаз'!M36+'Прил.12 альфа'!M36</f>
        <v>2920</v>
      </c>
      <c r="N36" s="27">
        <f>'Прил.12 согаз'!N36+'Прил.12 альфа'!N36</f>
        <v>2781</v>
      </c>
      <c r="O36" s="27">
        <f>'Прил.12 согаз'!O36+'Прил.12 альфа'!O36</f>
        <v>2201</v>
      </c>
      <c r="P36" s="27">
        <f>'Прил.12 согаз'!P36+'Прил.12 альфа'!P36</f>
        <v>2415</v>
      </c>
      <c r="Q36" s="27">
        <f>'Прил.12 согаз'!Q36+'Прил.12 альфа'!Q36</f>
        <v>837</v>
      </c>
      <c r="R36" s="27">
        <f>'Прил.12 согаз'!R36+'Прил.12 альфа'!R36</f>
        <v>1810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39210</v>
      </c>
      <c r="E37" s="27">
        <f t="shared" si="2"/>
        <v>17605</v>
      </c>
      <c r="F37" s="27">
        <f t="shared" si="3"/>
        <v>21605</v>
      </c>
      <c r="G37" s="27">
        <f>'Прил.12 согаз'!G37+'Прил.12 альфа'!G37</f>
        <v>254</v>
      </c>
      <c r="H37" s="27">
        <f>'Прил.12 согаз'!H37+'Прил.12 альфа'!H37</f>
        <v>249</v>
      </c>
      <c r="I37" s="27">
        <f>'Прил.12 согаз'!I37+'Прил.12 альфа'!I37</f>
        <v>1164</v>
      </c>
      <c r="J37" s="27">
        <f>'Прил.12 согаз'!J37+'Прил.12 альфа'!J37</f>
        <v>1059</v>
      </c>
      <c r="K37" s="27">
        <f>'Прил.12 согаз'!K37+'Прил.12 альфа'!K37</f>
        <v>4467</v>
      </c>
      <c r="L37" s="27">
        <f>'Прил.12 согаз'!L37+'Прил.12 альфа'!L37</f>
        <v>4247</v>
      </c>
      <c r="M37" s="27">
        <f>'Прил.12 согаз'!M37+'Прил.12 альфа'!M37</f>
        <v>6441</v>
      </c>
      <c r="N37" s="27">
        <f>'Прил.12 согаз'!N37+'Прил.12 альфа'!N37</f>
        <v>8930</v>
      </c>
      <c r="O37" s="27">
        <f>'Прил.12 согаз'!O37+'Прил.12 альфа'!O37</f>
        <v>4283</v>
      </c>
      <c r="P37" s="27">
        <f>'Прил.12 согаз'!P37+'Прил.12 альфа'!P37</f>
        <v>5154</v>
      </c>
      <c r="Q37" s="27">
        <f>'Прил.12 согаз'!Q37+'Прил.12 альфа'!Q37</f>
        <v>996</v>
      </c>
      <c r="R37" s="27">
        <f>'Прил.12 согаз'!R37+'Прил.12 альфа'!R37</f>
        <v>1966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5798</v>
      </c>
      <c r="E38" s="27">
        <f t="shared" si="2"/>
        <v>2178</v>
      </c>
      <c r="F38" s="27">
        <f t="shared" si="3"/>
        <v>3620</v>
      </c>
      <c r="G38" s="27">
        <f>'Прил.12 согаз'!G38+'Прил.12 альфа'!G38</f>
        <v>0</v>
      </c>
      <c r="H38" s="27">
        <f>'Прил.12 согаз'!H38+'Прил.12 альфа'!H38</f>
        <v>0</v>
      </c>
      <c r="I38" s="27">
        <f>'Прил.12 согаз'!I38+'Прил.12 альфа'!I38</f>
        <v>0</v>
      </c>
      <c r="J38" s="27">
        <f>'Прил.12 согаз'!J38+'Прил.12 альфа'!J38</f>
        <v>0</v>
      </c>
      <c r="K38" s="27">
        <f>'Прил.12 согаз'!K38+'Прил.12 альфа'!K38</f>
        <v>0</v>
      </c>
      <c r="L38" s="27">
        <f>'Прил.12 согаз'!L38+'Прил.12 альфа'!L38</f>
        <v>0</v>
      </c>
      <c r="M38" s="27">
        <f>'Прил.12 согаз'!M38+'Прил.12 альфа'!M38</f>
        <v>931</v>
      </c>
      <c r="N38" s="27">
        <f>'Прил.12 согаз'!N38+'Прил.12 альфа'!N38</f>
        <v>1114</v>
      </c>
      <c r="O38" s="27">
        <f>'Прил.12 согаз'!O38+'Прил.12 альфа'!O38</f>
        <v>816</v>
      </c>
      <c r="P38" s="27">
        <f>'Прил.12 согаз'!P38+'Прил.12 альфа'!P38</f>
        <v>1465</v>
      </c>
      <c r="Q38" s="27">
        <f>'Прил.12 согаз'!Q38+'Прил.12 альфа'!Q38</f>
        <v>431</v>
      </c>
      <c r="R38" s="27">
        <f>'Прил.12 согаз'!R38+'Прил.12 альфа'!R38</f>
        <v>1041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3149</v>
      </c>
      <c r="E39" s="27">
        <f t="shared" si="2"/>
        <v>1847</v>
      </c>
      <c r="F39" s="27">
        <f t="shared" si="3"/>
        <v>1302</v>
      </c>
      <c r="G39" s="27">
        <f>'Прил.12 согаз'!G39+'Прил.12 альфа'!G39</f>
        <v>0</v>
      </c>
      <c r="H39" s="27">
        <f>'Прил.12 согаз'!H39+'Прил.12 альфа'!H39</f>
        <v>0</v>
      </c>
      <c r="I39" s="27">
        <f>'Прил.12 согаз'!I39+'Прил.12 альфа'!I39</f>
        <v>0</v>
      </c>
      <c r="J39" s="27">
        <f>'Прил.12 согаз'!J39+'Прил.12 альфа'!J39</f>
        <v>0</v>
      </c>
      <c r="K39" s="27">
        <f>'Прил.12 согаз'!K39+'Прил.12 альфа'!K39</f>
        <v>0</v>
      </c>
      <c r="L39" s="27">
        <f>'Прил.12 согаз'!L39+'Прил.12 альфа'!L39</f>
        <v>0</v>
      </c>
      <c r="M39" s="27">
        <f>'Прил.12 согаз'!M39+'Прил.12 альфа'!M39</f>
        <v>218</v>
      </c>
      <c r="N39" s="27">
        <f>'Прил.12 согаз'!N39+'Прил.12 альфа'!N39</f>
        <v>505</v>
      </c>
      <c r="O39" s="27">
        <f>'Прил.12 согаз'!O39+'Прил.12 альфа'!O39</f>
        <v>1314</v>
      </c>
      <c r="P39" s="27">
        <f>'Прил.12 согаз'!P39+'Прил.12 альфа'!P39</f>
        <v>592</v>
      </c>
      <c r="Q39" s="27">
        <f>'Прил.12 согаз'!Q39+'Прил.12 альфа'!Q39</f>
        <v>315</v>
      </c>
      <c r="R39" s="27">
        <f>'Прил.12 согаз'!R39+'Прил.12 альфа'!R39</f>
        <v>205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5378</v>
      </c>
      <c r="E40" s="27">
        <f t="shared" si="2"/>
        <v>2542</v>
      </c>
      <c r="F40" s="27">
        <f t="shared" si="3"/>
        <v>2836</v>
      </c>
      <c r="G40" s="27">
        <f>'Прил.12 согаз'!G40+'Прил.12 альфа'!G40</f>
        <v>0</v>
      </c>
      <c r="H40" s="27">
        <f>'Прил.12 согаз'!H40+'Прил.12 альфа'!H40</f>
        <v>0</v>
      </c>
      <c r="I40" s="27">
        <f>'Прил.12 согаз'!I40+'Прил.12 альфа'!I40</f>
        <v>0</v>
      </c>
      <c r="J40" s="27">
        <f>'Прил.12 согаз'!J40+'Прил.12 альфа'!J40</f>
        <v>0</v>
      </c>
      <c r="K40" s="27">
        <f>'Прил.12 согаз'!K40+'Прил.12 альфа'!K40</f>
        <v>0</v>
      </c>
      <c r="L40" s="27">
        <f>'Прил.12 согаз'!L40+'Прил.12 альфа'!L40</f>
        <v>0</v>
      </c>
      <c r="M40" s="27">
        <f>'Прил.12 согаз'!M40+'Прил.12 альфа'!M40</f>
        <v>1199</v>
      </c>
      <c r="N40" s="27">
        <f>'Прил.12 согаз'!N40+'Прил.12 альфа'!N40</f>
        <v>861</v>
      </c>
      <c r="O40" s="27">
        <f>'Прил.12 согаз'!O40+'Прил.12 альфа'!O40</f>
        <v>1046</v>
      </c>
      <c r="P40" s="27">
        <f>'Прил.12 согаз'!P40+'Прил.12 альфа'!P40</f>
        <v>1177</v>
      </c>
      <c r="Q40" s="27">
        <f>'Прил.12 согаз'!Q40+'Прил.12 альфа'!Q40</f>
        <v>297</v>
      </c>
      <c r="R40" s="27">
        <f>'Прил.12 согаз'!R40+'Прил.12 альфа'!R40</f>
        <v>798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5916</v>
      </c>
      <c r="E41" s="27">
        <f t="shared" si="2"/>
        <v>3344</v>
      </c>
      <c r="F41" s="27">
        <f t="shared" si="3"/>
        <v>2572</v>
      </c>
      <c r="G41" s="27">
        <f>'Прил.12 согаз'!G41+'Прил.12 альфа'!G41</f>
        <v>0</v>
      </c>
      <c r="H41" s="27">
        <f>'Прил.12 согаз'!H41+'Прил.12 альфа'!H41</f>
        <v>0</v>
      </c>
      <c r="I41" s="27">
        <f>'Прил.12 согаз'!I41+'Прил.12 альфа'!I41</f>
        <v>0</v>
      </c>
      <c r="J41" s="27">
        <f>'Прил.12 согаз'!J41+'Прил.12 альфа'!J41</f>
        <v>0</v>
      </c>
      <c r="K41" s="27">
        <f>'Прил.12 согаз'!K41+'Прил.12 альфа'!K41</f>
        <v>0</v>
      </c>
      <c r="L41" s="27">
        <f>'Прил.12 согаз'!L41+'Прил.12 альфа'!L41</f>
        <v>0</v>
      </c>
      <c r="M41" s="27">
        <f>'Прил.12 согаз'!M41+'Прил.12 альфа'!M41</f>
        <v>1578</v>
      </c>
      <c r="N41" s="27">
        <f>'Прил.12 согаз'!N41+'Прил.12 альфа'!N41</f>
        <v>942</v>
      </c>
      <c r="O41" s="27">
        <f>'Прил.12 согаз'!O41+'Прил.12 альфа'!O41</f>
        <v>1343</v>
      </c>
      <c r="P41" s="27">
        <f>'Прил.12 согаз'!P41+'Прил.12 альфа'!P41</f>
        <v>1023</v>
      </c>
      <c r="Q41" s="27">
        <f>'Прил.12 согаз'!Q41+'Прил.12 альфа'!Q41</f>
        <v>423</v>
      </c>
      <c r="R41" s="27">
        <f>'Прил.12 согаз'!R41+'Прил.12 альфа'!R41</f>
        <v>607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f>'Прил.12 согаз'!G42+'Прил.12 альфа'!G42</f>
        <v>0</v>
      </c>
      <c r="H42" s="27">
        <f>'Прил.12 согаз'!H42+'Прил.12 альфа'!H42</f>
        <v>0</v>
      </c>
      <c r="I42" s="27">
        <f>'Прил.12 согаз'!I42+'Прил.12 альфа'!I42</f>
        <v>0</v>
      </c>
      <c r="J42" s="27">
        <f>'Прил.12 согаз'!J42+'Прил.12 альфа'!J42</f>
        <v>0</v>
      </c>
      <c r="K42" s="27">
        <f>'Прил.12 согаз'!K42+'Прил.12 альфа'!K42</f>
        <v>0</v>
      </c>
      <c r="L42" s="27">
        <f>'Прил.12 согаз'!L42+'Прил.12 альфа'!L42</f>
        <v>0</v>
      </c>
      <c r="M42" s="27">
        <f>'Прил.12 согаз'!M42+'Прил.12 альфа'!M42</f>
        <v>0</v>
      </c>
      <c r="N42" s="27">
        <f>'Прил.12 согаз'!N42+'Прил.12 альфа'!N42</f>
        <v>0</v>
      </c>
      <c r="O42" s="27">
        <f>'Прил.12 согаз'!O42+'Прил.12 альфа'!O42</f>
        <v>0</v>
      </c>
      <c r="P42" s="27">
        <f>'Прил.12 согаз'!P42+'Прил.12 альфа'!P42</f>
        <v>0</v>
      </c>
      <c r="Q42" s="27">
        <f>'Прил.12 согаз'!Q42+'Прил.12 альфа'!Q42</f>
        <v>0</v>
      </c>
      <c r="R42" s="27">
        <f>'Прил.12 согаз'!R42+'Прил.12 альфа'!R42</f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8051</v>
      </c>
      <c r="E43" s="27">
        <f t="shared" si="2"/>
        <v>5479</v>
      </c>
      <c r="F43" s="27">
        <f t="shared" si="3"/>
        <v>2572</v>
      </c>
      <c r="G43" s="27">
        <f>'Прил.12 согаз'!G43+'Прил.12 альфа'!G43</f>
        <v>7</v>
      </c>
      <c r="H43" s="27">
        <f>'Прил.12 согаз'!H43+'Прил.12 альфа'!H43</f>
        <v>7</v>
      </c>
      <c r="I43" s="27">
        <f>'Прил.12 согаз'!I43+'Прил.12 альфа'!I43</f>
        <v>53</v>
      </c>
      <c r="J43" s="27">
        <f>'Прил.12 согаз'!J43+'Прил.12 альфа'!J43</f>
        <v>69</v>
      </c>
      <c r="K43" s="27">
        <f>'Прил.12 согаз'!K43+'Прил.12 альфа'!K43</f>
        <v>202</v>
      </c>
      <c r="L43" s="27">
        <f>'Прил.12 согаз'!L43+'Прил.12 альфа'!L43</f>
        <v>224</v>
      </c>
      <c r="M43" s="27">
        <f>'Прил.12 согаз'!M43+'Прил.12 альфа'!M43</f>
        <v>3854</v>
      </c>
      <c r="N43" s="27">
        <f>'Прил.12 согаз'!N43+'Прил.12 альфа'!N43</f>
        <v>1819</v>
      </c>
      <c r="O43" s="27">
        <f>'Прил.12 согаз'!O43+'Прил.12 альфа'!O43</f>
        <v>1257</v>
      </c>
      <c r="P43" s="27">
        <f>'Прил.12 согаз'!P43+'Прил.12 альфа'!P43</f>
        <v>292</v>
      </c>
      <c r="Q43" s="27">
        <f>'Прил.12 согаз'!Q43+'Прил.12 альфа'!Q43</f>
        <v>106</v>
      </c>
      <c r="R43" s="27">
        <f>'Прил.12 согаз'!R43+'Прил.12 альфа'!R43</f>
        <v>161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691119</v>
      </c>
      <c r="E44" s="21">
        <f>G44+I44+K44+O44+Q44+M44</f>
        <v>319744</v>
      </c>
      <c r="F44" s="21">
        <f>H44+J44+L44+P44+R44+N44</f>
        <v>371375</v>
      </c>
      <c r="G44" s="21">
        <f t="shared" ref="G44:R44" si="5">SUM(G45:G48)</f>
        <v>2703</v>
      </c>
      <c r="H44" s="21">
        <f t="shared" si="5"/>
        <v>2650</v>
      </c>
      <c r="I44" s="21">
        <f t="shared" si="5"/>
        <v>13847</v>
      </c>
      <c r="J44" s="21">
        <f t="shared" si="5"/>
        <v>13283</v>
      </c>
      <c r="K44" s="21">
        <f t="shared" si="5"/>
        <v>56930</v>
      </c>
      <c r="L44" s="21">
        <f t="shared" si="5"/>
        <v>53646</v>
      </c>
      <c r="M44" s="21">
        <f t="shared" si="5"/>
        <v>126670</v>
      </c>
      <c r="N44" s="21">
        <f t="shared" si="5"/>
        <v>130144</v>
      </c>
      <c r="O44" s="21">
        <f t="shared" si="5"/>
        <v>88081</v>
      </c>
      <c r="P44" s="21">
        <f t="shared" si="5"/>
        <v>99559</v>
      </c>
      <c r="Q44" s="21">
        <f t="shared" si="5"/>
        <v>31513</v>
      </c>
      <c r="R44" s="21">
        <f t="shared" si="5"/>
        <v>72093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58">
        <f t="shared" si="4"/>
        <v>632830</v>
      </c>
      <c r="E45" s="27">
        <f t="shared" ref="E45:E48" si="6">G45+I45+K45+O45+Q45+M45</f>
        <v>293297</v>
      </c>
      <c r="F45" s="27">
        <f t="shared" ref="F45:F48" si="7">H45+J45+L45+P45+R45+N45</f>
        <v>339533</v>
      </c>
      <c r="G45" s="58">
        <f>'Прил.12 согаз'!G45+'Прил.12 альфа'!G45</f>
        <v>2383</v>
      </c>
      <c r="H45" s="58">
        <f>'Прил.12 согаз'!H45+'Прил.12 альфа'!H45</f>
        <v>2358</v>
      </c>
      <c r="I45" s="58">
        <f>'Прил.12 согаз'!I45+'Прил.12 альфа'!I45</f>
        <v>12334</v>
      </c>
      <c r="J45" s="58">
        <f>'Прил.12 согаз'!J45+'Прил.12 альфа'!J45</f>
        <v>11907</v>
      </c>
      <c r="K45" s="58">
        <f>'Прил.12 согаз'!K45+'Прил.12 альфа'!K45</f>
        <v>50706</v>
      </c>
      <c r="L45" s="58">
        <f>'Прил.12 согаз'!L45+'Прил.12 альфа'!L45</f>
        <v>47780</v>
      </c>
      <c r="M45" s="58">
        <f>'Прил.12 согаз'!M45+'Прил.12 альфа'!M45</f>
        <v>116732</v>
      </c>
      <c r="N45" s="58">
        <f>'Прил.12 согаз'!N45+'Прил.12 альфа'!N45</f>
        <v>117473</v>
      </c>
      <c r="O45" s="58">
        <f>'Прил.12 согаз'!O45+'Прил.12 альфа'!O45</f>
        <v>81479</v>
      </c>
      <c r="P45" s="58">
        <f>'Прил.12 согаз'!P45+'Прил.12 альфа'!P45</f>
        <v>91771</v>
      </c>
      <c r="Q45" s="58">
        <f>'Прил.12 согаз'!Q45+'Прил.12 альфа'!Q45</f>
        <v>29663</v>
      </c>
      <c r="R45" s="58">
        <f>'Прил.12 согаз'!R45+'Прил.12 альфа'!R45</f>
        <v>68244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16166</v>
      </c>
      <c r="E46" s="27">
        <f t="shared" si="6"/>
        <v>7625</v>
      </c>
      <c r="F46" s="27">
        <f t="shared" si="7"/>
        <v>8541</v>
      </c>
      <c r="G46" s="26">
        <f>'Прил.12 согаз'!G46+'Прил.12 альфа'!G46</f>
        <v>58</v>
      </c>
      <c r="H46" s="26">
        <f>'Прил.12 согаз'!H46+'Прил.12 альфа'!H46</f>
        <v>42</v>
      </c>
      <c r="I46" s="26">
        <f>'Прил.12 согаз'!I46+'Прил.12 альфа'!I46</f>
        <v>287</v>
      </c>
      <c r="J46" s="26">
        <f>'Прил.12 согаз'!J46+'Прил.12 альфа'!J46</f>
        <v>248</v>
      </c>
      <c r="K46" s="26">
        <f>'Прил.12 согаз'!K46+'Прил.12 альфа'!K46</f>
        <v>1401</v>
      </c>
      <c r="L46" s="26">
        <f>'Прил.12 согаз'!L46+'Прил.12 альфа'!L46</f>
        <v>1258</v>
      </c>
      <c r="M46" s="26">
        <f>'Прил.12 согаз'!M46+'Прил.12 альфа'!M46</f>
        <v>2888</v>
      </c>
      <c r="N46" s="26">
        <f>'Прил.12 согаз'!N46+'Прил.12 альфа'!N46</f>
        <v>2795</v>
      </c>
      <c r="O46" s="26">
        <f>'Прил.12 согаз'!O46+'Прил.12 альфа'!O46</f>
        <v>2161</v>
      </c>
      <c r="P46" s="26">
        <f>'Прил.12 согаз'!P46+'Прил.12 альфа'!P46</f>
        <v>2402</v>
      </c>
      <c r="Q46" s="26">
        <f>'Прил.12 согаз'!Q46+'Прил.12 альфа'!Q46</f>
        <v>830</v>
      </c>
      <c r="R46" s="26">
        <f>'Прил.12 согаз'!R46+'Прил.12 альфа'!R46</f>
        <v>1796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42123</v>
      </c>
      <c r="E47" s="27">
        <f t="shared" si="6"/>
        <v>18822</v>
      </c>
      <c r="F47" s="27">
        <f t="shared" si="7"/>
        <v>23301</v>
      </c>
      <c r="G47" s="26">
        <f>'Прил.12 согаз'!G47+'Прил.12 альфа'!G47</f>
        <v>262</v>
      </c>
      <c r="H47" s="26">
        <f>'Прил.12 согаз'!H47+'Прил.12 альфа'!H47</f>
        <v>250</v>
      </c>
      <c r="I47" s="26">
        <f>'Прил.12 согаз'!I47+'Прил.12 альфа'!I47</f>
        <v>1226</v>
      </c>
      <c r="J47" s="26">
        <f>'Прил.12 согаз'!J47+'Прил.12 альфа'!J47</f>
        <v>1128</v>
      </c>
      <c r="K47" s="26">
        <f>'Прил.12 согаз'!K47+'Прил.12 альфа'!K47</f>
        <v>4823</v>
      </c>
      <c r="L47" s="26">
        <f>'Прил.12 согаз'!L47+'Прил.12 альфа'!L47</f>
        <v>4608</v>
      </c>
      <c r="M47" s="26">
        <f>'Прил.12 согаз'!M47+'Прил.12 альфа'!M47</f>
        <v>7050</v>
      </c>
      <c r="N47" s="26">
        <f>'Прил.12 согаз'!N47+'Прил.12 альфа'!N47</f>
        <v>9876</v>
      </c>
      <c r="O47" s="26">
        <f>'Прил.12 согаз'!O47+'Прил.12 альфа'!O47</f>
        <v>4441</v>
      </c>
      <c r="P47" s="26">
        <f>'Прил.12 согаз'!P47+'Прил.12 альфа'!P47</f>
        <v>5386</v>
      </c>
      <c r="Q47" s="26">
        <f>'Прил.12 согаз'!Q47+'Прил.12 альфа'!Q47</f>
        <v>1020</v>
      </c>
      <c r="R47" s="26">
        <f>'Прил.12 согаз'!R47+'Прил.12 альфа'!R47</f>
        <v>2053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E57:F57"/>
    <mergeCell ref="G57:O57"/>
    <mergeCell ref="A56:D56"/>
    <mergeCell ref="E15:F17"/>
    <mergeCell ref="A57:D57"/>
    <mergeCell ref="G53:O53"/>
    <mergeCell ref="G54:O54"/>
    <mergeCell ref="E53:F53"/>
    <mergeCell ref="G16:L16"/>
    <mergeCell ref="E54:F54"/>
    <mergeCell ref="E56:F56"/>
    <mergeCell ref="G56:O56"/>
    <mergeCell ref="G17:H17"/>
    <mergeCell ref="K17:L17"/>
    <mergeCell ref="I17:J17"/>
    <mergeCell ref="B15:B18"/>
    <mergeCell ref="Q16:R16"/>
    <mergeCell ref="A8:R8"/>
    <mergeCell ref="A9:R9"/>
    <mergeCell ref="D12:P12"/>
    <mergeCell ref="D13:P13"/>
    <mergeCell ref="A15:A18"/>
    <mergeCell ref="D15:D18"/>
    <mergeCell ref="C15:C18"/>
    <mergeCell ref="G15:R15"/>
    <mergeCell ref="G10:J10"/>
    <mergeCell ref="M16:P16"/>
    <mergeCell ref="M17:N17"/>
    <mergeCell ref="O17:P17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57" zoomScaleNormal="57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71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425397</v>
      </c>
      <c r="E20" s="21">
        <f>G20+I20+K20+O20+Q20+M20</f>
        <v>197711</v>
      </c>
      <c r="F20" s="21">
        <f>H20+J20+L20+P20+R20+N20</f>
        <v>227686</v>
      </c>
      <c r="G20" s="21">
        <f t="shared" ref="G20:R20" si="1">SUM(G21:G43)</f>
        <v>1714</v>
      </c>
      <c r="H20" s="21">
        <f t="shared" si="1"/>
        <v>1697</v>
      </c>
      <c r="I20" s="21">
        <f t="shared" si="1"/>
        <v>8681</v>
      </c>
      <c r="J20" s="21">
        <f t="shared" si="1"/>
        <v>8411</v>
      </c>
      <c r="K20" s="21">
        <f t="shared" si="1"/>
        <v>34240</v>
      </c>
      <c r="L20" s="21">
        <f t="shared" si="1"/>
        <v>32246</v>
      </c>
      <c r="M20" s="21">
        <f t="shared" si="1"/>
        <v>77486</v>
      </c>
      <c r="N20" s="21">
        <f t="shared" si="1"/>
        <v>79429</v>
      </c>
      <c r="O20" s="21">
        <f t="shared" si="1"/>
        <v>55924</v>
      </c>
      <c r="P20" s="21">
        <f t="shared" si="1"/>
        <v>62382</v>
      </c>
      <c r="Q20" s="21">
        <f t="shared" si="1"/>
        <v>19666</v>
      </c>
      <c r="R20" s="21">
        <f t="shared" si="1"/>
        <v>43521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1115</v>
      </c>
      <c r="E21" s="27">
        <f>G21+I21+K21+O21+Q21+M21</f>
        <v>320</v>
      </c>
      <c r="F21" s="27">
        <f>H21+J21+L21+P21+R21+N21</f>
        <v>795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143</v>
      </c>
      <c r="N21" s="27">
        <v>384</v>
      </c>
      <c r="O21" s="27">
        <v>127</v>
      </c>
      <c r="P21" s="27">
        <v>359</v>
      </c>
      <c r="Q21" s="27">
        <v>50</v>
      </c>
      <c r="R21" s="27">
        <v>52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45732</v>
      </c>
      <c r="E22" s="27">
        <f t="shared" ref="E22:E43" si="2">G22+I22+K22+O22+Q22+M22</f>
        <v>22238</v>
      </c>
      <c r="F22" s="27">
        <f t="shared" ref="F22:F43" si="3">H22+J22+L22+P22+R22+N22</f>
        <v>23494</v>
      </c>
      <c r="G22" s="27">
        <v>261</v>
      </c>
      <c r="H22" s="27">
        <v>261</v>
      </c>
      <c r="I22" s="27">
        <v>1072</v>
      </c>
      <c r="J22" s="27">
        <v>1028</v>
      </c>
      <c r="K22" s="27">
        <v>3485</v>
      </c>
      <c r="L22" s="27">
        <v>3337</v>
      </c>
      <c r="M22" s="27">
        <v>9236</v>
      </c>
      <c r="N22" s="27">
        <v>8175</v>
      </c>
      <c r="O22" s="27">
        <v>6266</v>
      </c>
      <c r="P22" s="27">
        <v>6615</v>
      </c>
      <c r="Q22" s="27">
        <v>1918</v>
      </c>
      <c r="R22" s="27">
        <v>4078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1990</v>
      </c>
      <c r="E23" s="27">
        <f t="shared" si="2"/>
        <v>1008</v>
      </c>
      <c r="F23" s="27">
        <f t="shared" si="3"/>
        <v>982</v>
      </c>
      <c r="G23" s="27">
        <v>3</v>
      </c>
      <c r="H23" s="27">
        <v>0</v>
      </c>
      <c r="I23" s="27">
        <v>9</v>
      </c>
      <c r="J23" s="27">
        <v>7</v>
      </c>
      <c r="K23" s="27">
        <v>91</v>
      </c>
      <c r="L23" s="27">
        <v>81</v>
      </c>
      <c r="M23" s="27">
        <v>423</v>
      </c>
      <c r="N23" s="27">
        <v>325</v>
      </c>
      <c r="O23" s="27">
        <v>365</v>
      </c>
      <c r="P23" s="27">
        <v>373</v>
      </c>
      <c r="Q23" s="27">
        <v>117</v>
      </c>
      <c r="R23" s="27">
        <v>196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36036</v>
      </c>
      <c r="E24" s="27">
        <f t="shared" si="2"/>
        <v>17368</v>
      </c>
      <c r="F24" s="27">
        <f t="shared" si="3"/>
        <v>18668</v>
      </c>
      <c r="G24" s="27">
        <v>114</v>
      </c>
      <c r="H24" s="27">
        <v>113</v>
      </c>
      <c r="I24" s="27">
        <v>665</v>
      </c>
      <c r="J24" s="27">
        <v>607</v>
      </c>
      <c r="K24" s="27">
        <v>2681</v>
      </c>
      <c r="L24" s="27">
        <v>2582</v>
      </c>
      <c r="M24" s="27">
        <v>7452</v>
      </c>
      <c r="N24" s="27">
        <v>6171</v>
      </c>
      <c r="O24" s="27">
        <v>4688</v>
      </c>
      <c r="P24" s="27">
        <v>5193</v>
      </c>
      <c r="Q24" s="27">
        <v>1768</v>
      </c>
      <c r="R24" s="27">
        <v>4002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778</v>
      </c>
      <c r="E25" s="27">
        <f t="shared" si="2"/>
        <v>447</v>
      </c>
      <c r="F25" s="27">
        <f t="shared" si="3"/>
        <v>331</v>
      </c>
      <c r="G25" s="27">
        <v>1</v>
      </c>
      <c r="H25" s="27">
        <v>0</v>
      </c>
      <c r="I25" s="27">
        <v>5</v>
      </c>
      <c r="J25" s="27">
        <v>6</v>
      </c>
      <c r="K25" s="27">
        <v>33</v>
      </c>
      <c r="L25" s="27">
        <v>35</v>
      </c>
      <c r="M25" s="27">
        <v>174</v>
      </c>
      <c r="N25" s="27">
        <v>90</v>
      </c>
      <c r="O25" s="27">
        <v>186</v>
      </c>
      <c r="P25" s="27">
        <v>129</v>
      </c>
      <c r="Q25" s="27">
        <v>48</v>
      </c>
      <c r="R25" s="27">
        <v>71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17269</v>
      </c>
      <c r="E26" s="27">
        <f t="shared" si="2"/>
        <v>8383</v>
      </c>
      <c r="F26" s="27">
        <f t="shared" si="3"/>
        <v>8886</v>
      </c>
      <c r="G26" s="27">
        <v>2</v>
      </c>
      <c r="H26" s="27">
        <v>2</v>
      </c>
      <c r="I26" s="27">
        <v>280</v>
      </c>
      <c r="J26" s="27">
        <v>243</v>
      </c>
      <c r="K26" s="27">
        <v>1222</v>
      </c>
      <c r="L26" s="27">
        <v>1169</v>
      </c>
      <c r="M26" s="27">
        <v>3245</v>
      </c>
      <c r="N26" s="27">
        <v>2776</v>
      </c>
      <c r="O26" s="27">
        <v>2787</v>
      </c>
      <c r="P26" s="27">
        <v>2952</v>
      </c>
      <c r="Q26" s="27">
        <v>847</v>
      </c>
      <c r="R26" s="27">
        <v>1744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9622</v>
      </c>
      <c r="E27" s="27">
        <f t="shared" si="2"/>
        <v>4664</v>
      </c>
      <c r="F27" s="27">
        <f t="shared" si="3"/>
        <v>4958</v>
      </c>
      <c r="G27" s="27">
        <v>1</v>
      </c>
      <c r="H27" s="27">
        <v>3</v>
      </c>
      <c r="I27" s="27">
        <v>155</v>
      </c>
      <c r="J27" s="27">
        <v>162</v>
      </c>
      <c r="K27" s="27">
        <v>739</v>
      </c>
      <c r="L27" s="27">
        <v>755</v>
      </c>
      <c r="M27" s="27">
        <v>1824</v>
      </c>
      <c r="N27" s="27">
        <v>1654</v>
      </c>
      <c r="O27" s="27">
        <v>1503</v>
      </c>
      <c r="P27" s="27">
        <v>1601</v>
      </c>
      <c r="Q27" s="27">
        <v>442</v>
      </c>
      <c r="R27" s="27">
        <v>783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29701</v>
      </c>
      <c r="E28" s="27">
        <f t="shared" si="2"/>
        <v>13561</v>
      </c>
      <c r="F28" s="27">
        <f t="shared" si="3"/>
        <v>16140</v>
      </c>
      <c r="G28" s="27">
        <v>148</v>
      </c>
      <c r="H28" s="27">
        <v>137</v>
      </c>
      <c r="I28" s="27">
        <v>779</v>
      </c>
      <c r="J28" s="27">
        <v>769</v>
      </c>
      <c r="K28" s="27">
        <v>2792</v>
      </c>
      <c r="L28" s="27">
        <v>2683</v>
      </c>
      <c r="M28" s="27">
        <v>5154</v>
      </c>
      <c r="N28" s="27">
        <v>6047</v>
      </c>
      <c r="O28" s="27">
        <v>3700</v>
      </c>
      <c r="P28" s="27">
        <v>4093</v>
      </c>
      <c r="Q28" s="27">
        <v>988</v>
      </c>
      <c r="R28" s="27">
        <v>2411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25613</v>
      </c>
      <c r="E29" s="27">
        <f t="shared" si="2"/>
        <v>10948</v>
      </c>
      <c r="F29" s="27">
        <f t="shared" si="3"/>
        <v>14665</v>
      </c>
      <c r="G29" s="27">
        <v>234</v>
      </c>
      <c r="H29" s="27">
        <v>259</v>
      </c>
      <c r="I29" s="27">
        <v>915</v>
      </c>
      <c r="J29" s="27">
        <v>981</v>
      </c>
      <c r="K29" s="27">
        <v>2561</v>
      </c>
      <c r="L29" s="27">
        <v>2463</v>
      </c>
      <c r="M29" s="27">
        <v>3642</v>
      </c>
      <c r="N29" s="27">
        <v>5901</v>
      </c>
      <c r="O29" s="27">
        <v>2824</v>
      </c>
      <c r="P29" s="27">
        <v>3602</v>
      </c>
      <c r="Q29" s="27">
        <v>772</v>
      </c>
      <c r="R29" s="27">
        <v>1459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91550</v>
      </c>
      <c r="E30" s="27">
        <f t="shared" si="2"/>
        <v>40522</v>
      </c>
      <c r="F30" s="27">
        <f t="shared" si="3"/>
        <v>51028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20927</v>
      </c>
      <c r="N30" s="27">
        <v>21562</v>
      </c>
      <c r="O30" s="27">
        <v>13908</v>
      </c>
      <c r="P30" s="27">
        <v>16139</v>
      </c>
      <c r="Q30" s="27">
        <v>5687</v>
      </c>
      <c r="R30" s="27">
        <v>13327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72083</v>
      </c>
      <c r="E31" s="27">
        <f t="shared" si="2"/>
        <v>31725</v>
      </c>
      <c r="F31" s="27">
        <f t="shared" si="3"/>
        <v>40358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16166</v>
      </c>
      <c r="N31" s="27">
        <v>16692</v>
      </c>
      <c r="O31" s="27">
        <v>11209</v>
      </c>
      <c r="P31" s="27">
        <v>12980</v>
      </c>
      <c r="Q31" s="27">
        <v>4350</v>
      </c>
      <c r="R31" s="27">
        <v>10686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17978</v>
      </c>
      <c r="E32" s="27">
        <f t="shared" si="2"/>
        <v>9228</v>
      </c>
      <c r="F32" s="27">
        <f t="shared" si="3"/>
        <v>8750</v>
      </c>
      <c r="G32" s="27">
        <v>362</v>
      </c>
      <c r="H32" s="27">
        <v>345</v>
      </c>
      <c r="I32" s="27">
        <v>1740</v>
      </c>
      <c r="J32" s="27">
        <v>1616</v>
      </c>
      <c r="K32" s="27">
        <v>7126</v>
      </c>
      <c r="L32" s="27">
        <v>6789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13325</v>
      </c>
      <c r="E33" s="27">
        <f t="shared" si="2"/>
        <v>7037</v>
      </c>
      <c r="F33" s="27">
        <f t="shared" si="3"/>
        <v>6288</v>
      </c>
      <c r="G33" s="27">
        <v>240</v>
      </c>
      <c r="H33" s="27">
        <v>243</v>
      </c>
      <c r="I33" s="27">
        <v>1176</v>
      </c>
      <c r="J33" s="27">
        <v>1133</v>
      </c>
      <c r="K33" s="27">
        <v>5621</v>
      </c>
      <c r="L33" s="27">
        <v>4912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13467</v>
      </c>
      <c r="E34" s="27">
        <f t="shared" si="2"/>
        <v>6891</v>
      </c>
      <c r="F34" s="27">
        <f t="shared" si="3"/>
        <v>6576</v>
      </c>
      <c r="G34" s="27">
        <v>264</v>
      </c>
      <c r="H34" s="27">
        <v>265</v>
      </c>
      <c r="I34" s="27">
        <v>1289</v>
      </c>
      <c r="J34" s="27">
        <v>1288</v>
      </c>
      <c r="K34" s="27">
        <v>5338</v>
      </c>
      <c r="L34" s="27">
        <v>5023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8337</v>
      </c>
      <c r="E35" s="27">
        <f t="shared" si="2"/>
        <v>3865</v>
      </c>
      <c r="F35" s="27">
        <f t="shared" si="3"/>
        <v>4472</v>
      </c>
      <c r="G35" s="27">
        <v>2</v>
      </c>
      <c r="H35" s="27">
        <v>1</v>
      </c>
      <c r="I35" s="27">
        <v>15</v>
      </c>
      <c r="J35" s="27">
        <v>14</v>
      </c>
      <c r="K35" s="27">
        <v>53</v>
      </c>
      <c r="L35" s="27">
        <v>53</v>
      </c>
      <c r="M35" s="27">
        <v>1283</v>
      </c>
      <c r="N35" s="27">
        <v>1698</v>
      </c>
      <c r="O35" s="27">
        <v>1761</v>
      </c>
      <c r="P35" s="27">
        <v>1721</v>
      </c>
      <c r="Q35" s="27">
        <v>751</v>
      </c>
      <c r="R35" s="27">
        <v>985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13611</v>
      </c>
      <c r="E36" s="27">
        <f t="shared" si="2"/>
        <v>6535</v>
      </c>
      <c r="F36" s="27">
        <f t="shared" si="3"/>
        <v>7076</v>
      </c>
      <c r="G36" s="27">
        <v>57</v>
      </c>
      <c r="H36" s="27">
        <v>42</v>
      </c>
      <c r="I36" s="27">
        <v>280</v>
      </c>
      <c r="J36" s="27">
        <v>246</v>
      </c>
      <c r="K36" s="27">
        <v>1132</v>
      </c>
      <c r="L36" s="27">
        <v>1037</v>
      </c>
      <c r="M36" s="27">
        <v>2402</v>
      </c>
      <c r="N36" s="27">
        <v>2280</v>
      </c>
      <c r="O36" s="27">
        <v>1957</v>
      </c>
      <c r="P36" s="27">
        <v>2030</v>
      </c>
      <c r="Q36" s="27">
        <v>707</v>
      </c>
      <c r="R36" s="27">
        <v>1441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11820</v>
      </c>
      <c r="E37" s="27">
        <f t="shared" si="2"/>
        <v>5166</v>
      </c>
      <c r="F37" s="27">
        <f t="shared" si="3"/>
        <v>6654</v>
      </c>
      <c r="G37" s="27">
        <v>20</v>
      </c>
      <c r="H37" s="27">
        <v>23</v>
      </c>
      <c r="I37" s="27">
        <v>277</v>
      </c>
      <c r="J37" s="27">
        <v>276</v>
      </c>
      <c r="K37" s="27">
        <v>1257</v>
      </c>
      <c r="L37" s="27">
        <v>1213</v>
      </c>
      <c r="M37" s="27">
        <v>1906</v>
      </c>
      <c r="N37" s="27">
        <v>2728</v>
      </c>
      <c r="O37" s="27">
        <v>1407</v>
      </c>
      <c r="P37" s="27">
        <v>1826</v>
      </c>
      <c r="Q37" s="27">
        <v>299</v>
      </c>
      <c r="R37" s="27">
        <v>588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4042</v>
      </c>
      <c r="E38" s="27">
        <f t="shared" si="2"/>
        <v>1583</v>
      </c>
      <c r="F38" s="27">
        <f t="shared" si="3"/>
        <v>2459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641</v>
      </c>
      <c r="N38" s="27">
        <v>721</v>
      </c>
      <c r="O38" s="27">
        <v>640</v>
      </c>
      <c r="P38" s="27">
        <v>1048</v>
      </c>
      <c r="Q38" s="27">
        <v>302</v>
      </c>
      <c r="R38" s="27">
        <v>690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2372</v>
      </c>
      <c r="E39" s="27">
        <f t="shared" si="2"/>
        <v>1406</v>
      </c>
      <c r="F39" s="27">
        <f t="shared" si="3"/>
        <v>966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155</v>
      </c>
      <c r="N39" s="27">
        <v>378</v>
      </c>
      <c r="O39" s="27">
        <v>998</v>
      </c>
      <c r="P39" s="27">
        <v>422</v>
      </c>
      <c r="Q39" s="27">
        <v>253</v>
      </c>
      <c r="R39" s="27">
        <v>166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4534</v>
      </c>
      <c r="E40" s="27">
        <f t="shared" si="2"/>
        <v>2113</v>
      </c>
      <c r="F40" s="27">
        <f t="shared" si="3"/>
        <v>2421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968</v>
      </c>
      <c r="N40" s="27">
        <v>697</v>
      </c>
      <c r="O40" s="27">
        <v>876</v>
      </c>
      <c r="P40" s="27">
        <v>1018</v>
      </c>
      <c r="Q40" s="27">
        <v>269</v>
      </c>
      <c r="R40" s="27">
        <v>706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356</v>
      </c>
      <c r="E41" s="27">
        <f t="shared" si="2"/>
        <v>209</v>
      </c>
      <c r="F41" s="27">
        <f t="shared" si="3"/>
        <v>147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89</v>
      </c>
      <c r="N41" s="27">
        <v>43</v>
      </c>
      <c r="O41" s="27">
        <v>97</v>
      </c>
      <c r="P41" s="27">
        <v>81</v>
      </c>
      <c r="Q41" s="27">
        <v>23</v>
      </c>
      <c r="R41" s="27">
        <v>23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4066</v>
      </c>
      <c r="E43" s="27">
        <f t="shared" si="2"/>
        <v>2494</v>
      </c>
      <c r="F43" s="27">
        <f t="shared" si="3"/>
        <v>1572</v>
      </c>
      <c r="G43" s="27">
        <v>5</v>
      </c>
      <c r="H43" s="27">
        <v>3</v>
      </c>
      <c r="I43" s="27">
        <v>24</v>
      </c>
      <c r="J43" s="27">
        <v>35</v>
      </c>
      <c r="K43" s="27">
        <v>109</v>
      </c>
      <c r="L43" s="27">
        <v>114</v>
      </c>
      <c r="M43" s="27">
        <v>1656</v>
      </c>
      <c r="N43" s="27">
        <v>1107</v>
      </c>
      <c r="O43" s="27">
        <v>625</v>
      </c>
      <c r="P43" s="27">
        <v>200</v>
      </c>
      <c r="Q43" s="27">
        <v>75</v>
      </c>
      <c r="R43" s="27">
        <v>113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425397</v>
      </c>
      <c r="E44" s="21">
        <f>G44+I44+K44+O44+Q44+M44</f>
        <v>197711</v>
      </c>
      <c r="F44" s="21">
        <f>H44+J44+L44+P44+R44+N44</f>
        <v>227686</v>
      </c>
      <c r="G44" s="21">
        <f t="shared" ref="G44:R44" si="5">SUM(G45:G48)</f>
        <v>1714</v>
      </c>
      <c r="H44" s="21">
        <f t="shared" si="5"/>
        <v>1697</v>
      </c>
      <c r="I44" s="21">
        <f t="shared" si="5"/>
        <v>8681</v>
      </c>
      <c r="J44" s="21">
        <f t="shared" si="5"/>
        <v>8411</v>
      </c>
      <c r="K44" s="21">
        <f t="shared" si="5"/>
        <v>34240</v>
      </c>
      <c r="L44" s="21">
        <f t="shared" si="5"/>
        <v>32246</v>
      </c>
      <c r="M44" s="21">
        <f t="shared" si="5"/>
        <v>77486</v>
      </c>
      <c r="N44" s="21">
        <f t="shared" si="5"/>
        <v>79429</v>
      </c>
      <c r="O44" s="21">
        <f t="shared" si="5"/>
        <v>55924</v>
      </c>
      <c r="P44" s="21">
        <f t="shared" si="5"/>
        <v>62382</v>
      </c>
      <c r="Q44" s="21">
        <f t="shared" si="5"/>
        <v>19666</v>
      </c>
      <c r="R44" s="21">
        <f t="shared" si="5"/>
        <v>43521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399112</v>
      </c>
      <c r="E45" s="27">
        <f t="shared" ref="E45:E48" si="6">G45+I45+K45+O45+Q45+M45</f>
        <v>185667</v>
      </c>
      <c r="F45" s="27">
        <f t="shared" ref="F45:F48" si="7">H45+J45+L45+P45+R45+N45</f>
        <v>213445</v>
      </c>
      <c r="G45" s="58">
        <f>'Прил. 11 СОГАЗ'!F20+'Прил. 11 СОГАЗ'!F22+'Прил. 11 СОГАЗ'!F28+'Прил. 11 СОГАЗ'!F40+'Прил. 11 СОГАЗ'!F42+'Прил. 11 СОГАЗ'!F25+'Прил. 11 СОГАЗ'!F27+'Прил. 11 СОГАЗ'!F39+'Прил. 11 СОГАЗ'!F41+'Прил. 11 СОГАЗ'!F33+'Прил. 11 СОГАЗ'!F34+'Прил. 11 СОГАЗ'!F35+'Прил. 11 СОГАЗ'!F38</f>
        <v>1636</v>
      </c>
      <c r="H45" s="58">
        <f>'Прил. 11 СОГАЗ'!G20+'Прил. 11 СОГАЗ'!G22+'Прил. 11 СОГАЗ'!G28+'Прил. 11 СОГАЗ'!G40+'Прил. 11 СОГАЗ'!G42+'Прил. 11 СОГАЗ'!G25+'Прил. 11 СОГАЗ'!G27+'Прил. 11 СОГАЗ'!G39+'Прил. 11 СОГАЗ'!G41+'Прил. 11 СОГАЗ'!G33+'Прил. 11 СОГАЗ'!G34+'Прил. 11 СОГАЗ'!G35+'Прил. 11 СОГАЗ'!G38</f>
        <v>1635</v>
      </c>
      <c r="I45" s="58">
        <f>'Прил. 11 СОГАЗ'!H20+'Прил. 11 СОГАЗ'!H22+'Прил. 11 СОГАЗ'!H28+'Прил. 11 СОГАЗ'!H40+'Прил. 11 СОГАЗ'!H42+'Прил. 11 СОГАЗ'!H25+'Прил. 11 СОГАЗ'!H27+'Прил. 11 СОГАЗ'!H39+'Прил. 11 СОГАЗ'!H41+'Прил. 11 СОГАЗ'!H33+'Прил. 11 СОГАЗ'!H34+'Прил. 11 СОГАЗ'!H35+'Прил. 11 СОГАЗ'!H38</f>
        <v>8111</v>
      </c>
      <c r="J45" s="58">
        <f>'Прил. 11 СОГАЗ'!I20+'Прил. 11 СОГАЗ'!I22+'Прил. 11 СОГАЗ'!I28+'Прил. 11 СОГАЗ'!I40+'Прил. 11 СОГАЗ'!I42+'Прил. 11 СОГАЗ'!I25+'Прил. 11 СОГАЗ'!I27+'Прил. 11 СОГАЗ'!I39+'Прил. 11 СОГАЗ'!I41+'Прил. 11 СОГАЗ'!I33+'Прил. 11 СОГАЗ'!I34+'Прил. 11 СОГАЗ'!I35+'Прил. 11 СОГАЗ'!I38</f>
        <v>7874</v>
      </c>
      <c r="K45" s="58">
        <f>'Прил. 11 СОГАЗ'!J20+'Прил. 11 СОГАЗ'!J22+'Прил. 11 СОГАЗ'!J28+'Прил. 11 СОГАЗ'!J40+'Прил. 11 СОГАЗ'!J42+'Прил. 11 СОГАЗ'!J25+'Прил. 11 СОГАЗ'!J27+'Прил. 11 СОГАЗ'!J39+'Прил. 11 СОГАЗ'!J41+'Прил. 11 СОГАЗ'!J33+'Прил. 11 СОГАЗ'!J34+'Прил. 11 СОГАЗ'!J35+'Прил. 11 СОГАЗ'!J38</f>
        <v>31739</v>
      </c>
      <c r="L45" s="58">
        <f>'Прил. 11 СОГАЗ'!K20+'Прил. 11 СОГАЗ'!K22+'Прил. 11 СОГАЗ'!K28+'Прил. 11 СОГАЗ'!K40+'Прил. 11 СОГАЗ'!K42+'Прил. 11 СОГАЗ'!K25+'Прил. 11 СОГАЗ'!K27+'Прил. 11 СОГАЗ'!K39+'Прил. 11 СОГАЗ'!K41+'Прил. 11 СОГАЗ'!K33+'Прил. 11 СОГАЗ'!K34+'Прил. 11 СОГАЗ'!K35+'Прил. 11 СОГАЗ'!K38</f>
        <v>29886</v>
      </c>
      <c r="M45" s="58">
        <f>'Прил. 11 СОГАЗ'!L20+'Прил. 11 СОГАЗ'!L22+'Прил. 11 СОГАЗ'!L28+'Прил. 11 СОГАЗ'!L40+'Прил. 11 СОГАЗ'!L42+'Прил. 11 СОГАЗ'!L25+'Прил. 11 СОГАЗ'!L27+'Прил. 11 СОГАЗ'!L39+'Прил. 11 СОГАЗ'!L41+'Прил. 11 СОГАЗ'!L33+'Прил. 11 СОГАЗ'!L34+'Прил. 11 СОГАЗ'!L35+'Прил. 11 СОГАЗ'!L38</f>
        <v>72992</v>
      </c>
      <c r="N45" s="58">
        <f>'Прил. 11 СОГАЗ'!M20+'Прил. 11 СОГАЗ'!M22+'Прил. 11 СОГАЗ'!M28+'Прил. 11 СОГАЗ'!M40+'Прил. 11 СОГАЗ'!M42+'Прил. 11 СОГАЗ'!M25+'Прил. 11 СОГАЗ'!M27+'Прил. 11 СОГАЗ'!M39+'Прил. 11 СОГАЗ'!M41+'Прил. 11 СОГАЗ'!M33+'Прил. 11 СОГАЗ'!M34+'Прил. 11 СОГАЗ'!M35+'Прил. 11 СОГАЗ'!M38</f>
        <v>74134</v>
      </c>
      <c r="O45" s="58">
        <f>'Прил. 11 СОГАЗ'!N20+'Прил. 11 СОГАЗ'!N22+'Прил. 11 СОГАЗ'!N28+'Прил. 11 СОГАЗ'!N40+'Прил. 11 СОГАЗ'!N42+'Прил. 11 СОГАЗ'!N25+'Прил. 11 СОГАЗ'!N27+'Прил. 11 СОГАЗ'!N39+'Прил. 11 СОГАЗ'!N41+'Прил. 11 СОГАЗ'!N33+'Прил. 11 СОГАЗ'!N34+'Прил. 11 СОГАЗ'!N35+'Прил. 11 СОГАЗ'!N38</f>
        <v>52531</v>
      </c>
      <c r="P45" s="58">
        <f>'Прил. 11 СОГАЗ'!O20+'Прил. 11 СОГАЗ'!O22+'Прил. 11 СОГАЗ'!O28+'Прил. 11 СОГАЗ'!O40+'Прил. 11 СОГАЗ'!O42+'Прил. 11 СОГАЗ'!O25+'Прил. 11 СОГАЗ'!O27+'Прил. 11 СОГАЗ'!O39+'Прил. 11 СОГАЗ'!O41+'Прил. 11 СОГАЗ'!O33+'Прил. 11 СОГАЗ'!O34+'Прил. 11 СОГАЗ'!O35+'Прил. 11 СОГАЗ'!O38</f>
        <v>58450</v>
      </c>
      <c r="Q45" s="58">
        <f>'Прил. 11 СОГАЗ'!P20+'Прил. 11 СОГАЗ'!P22+'Прил. 11 СОГАЗ'!P28+'Прил. 11 СОГАЗ'!P40+'Прил. 11 СОГАЗ'!P42+'Прил. 11 СОГАЗ'!P25+'Прил. 11 СОГАЗ'!P27+'Прил. 11 СОГАЗ'!P39+'Прил. 11 СОГАЗ'!P41+'Прил. 11 СОГАЗ'!P33+'Прил. 11 СОГАЗ'!P34+'Прил. 11 СОГАЗ'!P35+'Прил. 11 СОГАЗ'!P38</f>
        <v>18658</v>
      </c>
      <c r="R45" s="58">
        <f>'Прил. 11 СОГАЗ'!Q20+'Прил. 11 СОГАЗ'!Q22+'Прил. 11 СОГАЗ'!Q28+'Прил. 11 СОГАЗ'!Q40+'Прил. 11 СОГАЗ'!Q42+'Прил. 11 СОГАЗ'!Q25+'Прил. 11 СОГАЗ'!Q27+'Прил. 11 СОГАЗ'!Q39+'Прил. 11 СОГАЗ'!Q41+'Прил. 11 СОГАЗ'!Q33+'Прил. 11 СОГАЗ'!Q34+'Прил. 11 СОГАЗ'!Q35+'Прил. 11 СОГАЗ'!Q38</f>
        <v>41466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13710</v>
      </c>
      <c r="E46" s="27">
        <f t="shared" si="6"/>
        <v>6540</v>
      </c>
      <c r="F46" s="27">
        <f t="shared" si="7"/>
        <v>7170</v>
      </c>
      <c r="G46" s="26">
        <f>'Прил. 11 СОГАЗ'!F36</f>
        <v>57</v>
      </c>
      <c r="H46" s="26">
        <f>'Прил. 11 СОГАЗ'!G36</f>
        <v>42</v>
      </c>
      <c r="I46" s="26">
        <f>'Прил. 11 СОГАЗ'!H36</f>
        <v>282</v>
      </c>
      <c r="J46" s="26">
        <f>'Прил. 11 СОГАЗ'!I36</f>
        <v>247</v>
      </c>
      <c r="K46" s="26">
        <f>'Прил. 11 СОГАЗ'!J36</f>
        <v>1160</v>
      </c>
      <c r="L46" s="26">
        <f>'Прил. 11 СОГАЗ'!K36</f>
        <v>1064</v>
      </c>
      <c r="M46" s="26">
        <f>'Прил. 11 СОГАЗ'!L36</f>
        <v>2404</v>
      </c>
      <c r="N46" s="26">
        <f>'Прил. 11 СОГАЗ'!M36</f>
        <v>2338</v>
      </c>
      <c r="O46" s="26">
        <f>'Прил. 11 СОГАЗ'!N36</f>
        <v>1933</v>
      </c>
      <c r="P46" s="26">
        <f>'Прил. 11 СОГАЗ'!O36</f>
        <v>2037</v>
      </c>
      <c r="Q46" s="26">
        <f>'Прил. 11 СОГАЗ'!P36</f>
        <v>704</v>
      </c>
      <c r="R46" s="26">
        <f>'Прил. 11 СОГАЗ'!Q36</f>
        <v>1442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12575</v>
      </c>
      <c r="E47" s="27">
        <f t="shared" si="6"/>
        <v>5504</v>
      </c>
      <c r="F47" s="27">
        <f t="shared" si="7"/>
        <v>7071</v>
      </c>
      <c r="G47" s="26">
        <f>'Прил. 11 СОГАЗ'!F29+'Прил. 11 СОГАЗ'!F30+'Прил. 11 СОГАЗ'!F31+'Прил. 11 СОГАЗ'!F32+'Прил. 11 СОГАЗ'!F24</f>
        <v>21</v>
      </c>
      <c r="H47" s="26">
        <f>'Прил. 11 СОГАЗ'!G29+'Прил. 11 СОГАЗ'!G30+'Прил. 11 СОГАЗ'!G31+'Прил. 11 СОГАЗ'!G32+'Прил. 11 СОГАЗ'!G24</f>
        <v>20</v>
      </c>
      <c r="I47" s="26">
        <f>'Прил. 11 СОГАЗ'!H29+'Прил. 11 СОГАЗ'!H30+'Прил. 11 СОГАЗ'!H31+'Прил. 11 СОГАЗ'!H32+'Прил. 11 СОГАЗ'!H24</f>
        <v>288</v>
      </c>
      <c r="J47" s="26">
        <f>'Прил. 11 СОГАЗ'!I29+'Прил. 11 СОГАЗ'!I30+'Прил. 11 СОГАЗ'!I31+'Прил. 11 СОГАЗ'!I32+'Прил. 11 СОГАЗ'!I24</f>
        <v>290</v>
      </c>
      <c r="K47" s="26">
        <f>'Прил. 11 СОГАЗ'!J29+'Прил. 11 СОГАЗ'!J30+'Прил. 11 СОГАЗ'!J31+'Прил. 11 СОГАЗ'!J32+'Прил. 11 СОГАЗ'!J24</f>
        <v>1341</v>
      </c>
      <c r="L47" s="26">
        <f>'Прил. 11 СОГАЗ'!K29+'Прил. 11 СОГАЗ'!K30+'Прил. 11 СОГАЗ'!K31+'Прил. 11 СОГАЗ'!K32+'Прил. 11 СОГАЗ'!K24</f>
        <v>1296</v>
      </c>
      <c r="M47" s="26">
        <f>'Прил. 11 СОГАЗ'!L29+'Прил. 11 СОГАЗ'!L30+'Прил. 11 СОГАЗ'!L31+'Прил. 11 СОГАЗ'!L32+'Прил. 11 СОГАЗ'!L24</f>
        <v>2090</v>
      </c>
      <c r="N47" s="26">
        <f>'Прил. 11 СОГАЗ'!M29+'Прил. 11 СОГАЗ'!M30+'Прил. 11 СОГАЗ'!M31+'Прил. 11 СОГАЗ'!M32+'Прил. 11 СОГАЗ'!M24</f>
        <v>2957</v>
      </c>
      <c r="O47" s="26">
        <f>'Прил. 11 СОГАЗ'!N29+'Прил. 11 СОГАЗ'!N30+'Прил. 11 СОГАЗ'!N31+'Прил. 11 СОГАЗ'!N32+'Прил. 11 СОГАЗ'!N24</f>
        <v>1460</v>
      </c>
      <c r="P47" s="26">
        <f>'Прил. 11 СОГАЗ'!O29+'Прил. 11 СОГАЗ'!O30+'Прил. 11 СОГАЗ'!O31+'Прил. 11 СОГАЗ'!O32+'Прил. 11 СОГАЗ'!O24</f>
        <v>1895</v>
      </c>
      <c r="Q47" s="26">
        <f>'Прил. 11 СОГАЗ'!P29+'Прил. 11 СОГАЗ'!P30+'Прил. 11 СОГАЗ'!P31+'Прил. 11 СОГАЗ'!P32+'Прил. 11 СОГАЗ'!P24</f>
        <v>304</v>
      </c>
      <c r="R47" s="26">
        <f>'Прил. 11 СОГАЗ'!Q29+'Прил. 11 СОГАЗ'!Q30+'Прил. 11 СОГАЗ'!Q31+'Прил. 11 СОГАЗ'!Q32+'Прил. 11 СОГАЗ'!Q24</f>
        <v>613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8:R8"/>
    <mergeCell ref="A9:R9"/>
    <mergeCell ref="D12:P12"/>
    <mergeCell ref="D13:P13"/>
    <mergeCell ref="E15:F17"/>
    <mergeCell ref="G10:J10"/>
    <mergeCell ref="B15:B18"/>
    <mergeCell ref="G17:H17"/>
    <mergeCell ref="K17:L17"/>
    <mergeCell ref="I17:J17"/>
    <mergeCell ref="G15:R15"/>
    <mergeCell ref="G16:L16"/>
    <mergeCell ref="Q16:R16"/>
    <mergeCell ref="A15:A18"/>
    <mergeCell ref="D15:D18"/>
    <mergeCell ref="C15:C18"/>
    <mergeCell ref="M16:P16"/>
    <mergeCell ref="M17:N17"/>
    <mergeCell ref="O17:P17"/>
    <mergeCell ref="A57:D57"/>
    <mergeCell ref="E57:F57"/>
    <mergeCell ref="G57:O57"/>
    <mergeCell ref="E53:F53"/>
    <mergeCell ref="G53:O53"/>
    <mergeCell ref="E54:F54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V57"/>
  <sheetViews>
    <sheetView zoomScale="63" zoomScaleNormal="63" workbookViewId="0">
      <pane xSplit="3" ySplit="19" topLeftCell="D20" activePane="bottomRight" state="frozen"/>
      <selection activeCell="G11" sqref="G11"/>
      <selection pane="topRight" activeCell="G11" sqref="G11"/>
      <selection pane="bottomLeft" activeCell="G11" sqref="G11"/>
      <selection pane="bottomRight" activeCell="D21" sqref="D21:D41"/>
    </sheetView>
  </sheetViews>
  <sheetFormatPr defaultRowHeight="18.75"/>
  <cols>
    <col min="1" max="1" width="5" style="1" bestFit="1" customWidth="1"/>
    <col min="2" max="2" width="5" style="1" customWidth="1"/>
    <col min="3" max="3" width="51.140625" style="3" customWidth="1"/>
    <col min="4" max="4" width="15.7109375" style="3" customWidth="1"/>
    <col min="5" max="18" width="11.7109375" style="3" customWidth="1"/>
    <col min="19" max="20" width="9.140625" style="3"/>
    <col min="21" max="22" width="9.140625" style="5"/>
    <col min="23" max="16384" width="9.140625" style="3"/>
  </cols>
  <sheetData>
    <row r="1" spans="1:18" ht="15" customHeight="1">
      <c r="C1" s="2"/>
      <c r="L1" s="4" t="s">
        <v>0</v>
      </c>
      <c r="M1" s="4"/>
      <c r="N1" s="4"/>
    </row>
    <row r="2" spans="1:18" ht="15" customHeight="1">
      <c r="C2" s="6"/>
      <c r="L2" s="4" t="s">
        <v>1</v>
      </c>
      <c r="M2" s="4"/>
      <c r="N2" s="4"/>
    </row>
    <row r="3" spans="1:18" ht="15" customHeight="1">
      <c r="C3" s="7"/>
      <c r="L3" s="4" t="s">
        <v>2</v>
      </c>
      <c r="M3" s="4"/>
      <c r="N3" s="4"/>
    </row>
    <row r="4" spans="1:18" ht="15" customHeight="1">
      <c r="L4" s="4" t="s">
        <v>3</v>
      </c>
      <c r="M4" s="4"/>
      <c r="N4" s="4"/>
    </row>
    <row r="5" spans="1:18" ht="15" customHeight="1">
      <c r="L5" s="4" t="s">
        <v>4</v>
      </c>
      <c r="M5" s="4"/>
      <c r="N5" s="4"/>
    </row>
    <row r="6" spans="1:18" ht="24" customHeight="1">
      <c r="L6" s="46" t="s">
        <v>120</v>
      </c>
      <c r="M6" s="46"/>
      <c r="N6" s="46"/>
    </row>
    <row r="7" spans="1:18" ht="9.75" customHeight="1">
      <c r="L7" s="8"/>
      <c r="M7" s="8"/>
      <c r="N7" s="8"/>
      <c r="O7" s="8"/>
      <c r="P7" s="8"/>
      <c r="Q7" s="8"/>
      <c r="R7" s="8"/>
    </row>
    <row r="8" spans="1:18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18" s="9" customFormat="1" ht="39" customHeight="1">
      <c r="A9" s="64" t="s">
        <v>6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1:18" s="9" customFormat="1" ht="20.25">
      <c r="F10" s="10" t="s">
        <v>7</v>
      </c>
      <c r="G10" s="73" t="s">
        <v>125</v>
      </c>
      <c r="H10" s="73"/>
      <c r="I10" s="73"/>
      <c r="J10" s="73"/>
      <c r="O10" s="11"/>
    </row>
    <row r="11" spans="1:18" ht="6.75" customHeight="1">
      <c r="L11" s="8"/>
      <c r="M11" s="8"/>
      <c r="N11" s="8"/>
      <c r="O11" s="8"/>
      <c r="P11" s="8"/>
      <c r="Q11" s="8"/>
      <c r="R11" s="8"/>
    </row>
    <row r="12" spans="1:18" s="12" customFormat="1">
      <c r="D12" s="65" t="s">
        <v>72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</row>
    <row r="13" spans="1:18" s="13" customFormat="1" ht="15.75">
      <c r="D13" s="66" t="s">
        <v>8</v>
      </c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8" ht="4.5" customHeight="1">
      <c r="L14" s="8"/>
      <c r="M14" s="8"/>
      <c r="N14" s="8"/>
      <c r="O14" s="8"/>
      <c r="P14" s="8"/>
      <c r="Q14" s="8"/>
      <c r="R14" s="8"/>
    </row>
    <row r="15" spans="1:18" s="14" customFormat="1" ht="18.75" customHeight="1">
      <c r="A15" s="67" t="s">
        <v>9</v>
      </c>
      <c r="B15" s="89" t="s">
        <v>48</v>
      </c>
      <c r="C15" s="67" t="s">
        <v>10</v>
      </c>
      <c r="D15" s="67" t="s">
        <v>11</v>
      </c>
      <c r="E15" s="82" t="s">
        <v>12</v>
      </c>
      <c r="F15" s="83"/>
      <c r="G15" s="70" t="s">
        <v>13</v>
      </c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2"/>
    </row>
    <row r="16" spans="1:18" s="14" customFormat="1" ht="35.25" customHeight="1">
      <c r="A16" s="68"/>
      <c r="B16" s="90"/>
      <c r="C16" s="68"/>
      <c r="D16" s="68"/>
      <c r="E16" s="84"/>
      <c r="F16" s="85"/>
      <c r="G16" s="74" t="s">
        <v>14</v>
      </c>
      <c r="H16" s="75"/>
      <c r="I16" s="75"/>
      <c r="J16" s="75"/>
      <c r="K16" s="75"/>
      <c r="L16" s="76"/>
      <c r="M16" s="74" t="s">
        <v>15</v>
      </c>
      <c r="N16" s="75"/>
      <c r="O16" s="75"/>
      <c r="P16" s="76"/>
      <c r="Q16" s="61" t="s">
        <v>16</v>
      </c>
      <c r="R16" s="62"/>
    </row>
    <row r="17" spans="1:22" s="14" customFormat="1" ht="31.5" customHeight="1">
      <c r="A17" s="68"/>
      <c r="B17" s="90"/>
      <c r="C17" s="68"/>
      <c r="D17" s="68"/>
      <c r="E17" s="86"/>
      <c r="F17" s="87"/>
      <c r="G17" s="61" t="s">
        <v>17</v>
      </c>
      <c r="H17" s="62"/>
      <c r="I17" s="61" t="s">
        <v>18</v>
      </c>
      <c r="J17" s="62"/>
      <c r="K17" s="61" t="s">
        <v>19</v>
      </c>
      <c r="L17" s="62"/>
      <c r="M17" s="77" t="s">
        <v>123</v>
      </c>
      <c r="N17" s="78" t="s">
        <v>113</v>
      </c>
      <c r="O17" s="77" t="s">
        <v>122</v>
      </c>
      <c r="P17" s="78" t="s">
        <v>113</v>
      </c>
      <c r="Q17" s="15" t="s">
        <v>114</v>
      </c>
      <c r="R17" s="15" t="s">
        <v>115</v>
      </c>
    </row>
    <row r="18" spans="1:22" s="14" customFormat="1">
      <c r="A18" s="69"/>
      <c r="B18" s="91"/>
      <c r="C18" s="69"/>
      <c r="D18" s="69"/>
      <c r="E18" s="16" t="s">
        <v>20</v>
      </c>
      <c r="F18" s="16" t="s">
        <v>21</v>
      </c>
      <c r="G18" s="16" t="s">
        <v>20</v>
      </c>
      <c r="H18" s="16" t="s">
        <v>21</v>
      </c>
      <c r="I18" s="16" t="s">
        <v>20</v>
      </c>
      <c r="J18" s="16" t="s">
        <v>21</v>
      </c>
      <c r="K18" s="16" t="s">
        <v>20</v>
      </c>
      <c r="L18" s="16" t="s">
        <v>21</v>
      </c>
      <c r="M18" s="16" t="s">
        <v>20</v>
      </c>
      <c r="N18" s="16" t="s">
        <v>21</v>
      </c>
      <c r="O18" s="16" t="s">
        <v>20</v>
      </c>
      <c r="P18" s="16" t="s">
        <v>21</v>
      </c>
      <c r="Q18" s="16" t="s">
        <v>20</v>
      </c>
      <c r="R18" s="16" t="s">
        <v>21</v>
      </c>
    </row>
    <row r="19" spans="1:22" s="18" customFormat="1" ht="12.75">
      <c r="A19" s="17">
        <v>1</v>
      </c>
      <c r="B19" s="17">
        <v>2</v>
      </c>
      <c r="C19" s="17">
        <v>3</v>
      </c>
      <c r="D19" s="17">
        <v>4</v>
      </c>
      <c r="E19" s="17">
        <v>5</v>
      </c>
      <c r="F19" s="17">
        <v>6</v>
      </c>
      <c r="G19" s="17">
        <v>7</v>
      </c>
      <c r="H19" s="17">
        <v>8</v>
      </c>
      <c r="I19" s="17">
        <v>9</v>
      </c>
      <c r="J19" s="17">
        <v>10</v>
      </c>
      <c r="K19" s="17">
        <v>11</v>
      </c>
      <c r="L19" s="17">
        <v>12</v>
      </c>
      <c r="M19" s="17">
        <v>13</v>
      </c>
      <c r="N19" s="17">
        <v>14</v>
      </c>
      <c r="O19" s="17">
        <v>15</v>
      </c>
      <c r="P19" s="17">
        <v>16</v>
      </c>
      <c r="Q19" s="17">
        <v>17</v>
      </c>
      <c r="R19" s="17">
        <v>18</v>
      </c>
    </row>
    <row r="20" spans="1:22" s="22" customFormat="1" ht="26.25" customHeight="1">
      <c r="A20" s="19" t="s">
        <v>22</v>
      </c>
      <c r="B20" s="37"/>
      <c r="C20" s="20" t="s">
        <v>23</v>
      </c>
      <c r="D20" s="21">
        <f t="shared" ref="D20:D43" si="0">E20+F20</f>
        <v>265722</v>
      </c>
      <c r="E20" s="21">
        <f>G20+I20+K20+O20+Q20+M20</f>
        <v>122033</v>
      </c>
      <c r="F20" s="21">
        <f>H20+J20+L20+P20+R20+N20</f>
        <v>143689</v>
      </c>
      <c r="G20" s="21">
        <f t="shared" ref="G20:R20" si="1">SUM(G21:G43)</f>
        <v>989</v>
      </c>
      <c r="H20" s="21">
        <f t="shared" si="1"/>
        <v>953</v>
      </c>
      <c r="I20" s="21">
        <f t="shared" si="1"/>
        <v>5166</v>
      </c>
      <c r="J20" s="21">
        <f t="shared" si="1"/>
        <v>4872</v>
      </c>
      <c r="K20" s="21">
        <f t="shared" si="1"/>
        <v>22690</v>
      </c>
      <c r="L20" s="21">
        <f t="shared" si="1"/>
        <v>21400</v>
      </c>
      <c r="M20" s="21">
        <f t="shared" si="1"/>
        <v>49184</v>
      </c>
      <c r="N20" s="21">
        <f t="shared" si="1"/>
        <v>50715</v>
      </c>
      <c r="O20" s="21">
        <f t="shared" si="1"/>
        <v>32157</v>
      </c>
      <c r="P20" s="21">
        <f t="shared" si="1"/>
        <v>37177</v>
      </c>
      <c r="Q20" s="21">
        <f t="shared" si="1"/>
        <v>11847</v>
      </c>
      <c r="R20" s="21">
        <f t="shared" si="1"/>
        <v>28572</v>
      </c>
      <c r="U20" s="23"/>
      <c r="V20" s="23"/>
    </row>
    <row r="21" spans="1:22" s="28" customFormat="1" ht="17.100000000000001" customHeight="1">
      <c r="A21" s="24">
        <v>1</v>
      </c>
      <c r="B21" s="38" t="s">
        <v>49</v>
      </c>
      <c r="C21" s="25" t="s">
        <v>24</v>
      </c>
      <c r="D21" s="26">
        <f t="shared" si="0"/>
        <v>374</v>
      </c>
      <c r="E21" s="27">
        <f>G21+I21+K21+O21+Q21+M21</f>
        <v>90</v>
      </c>
      <c r="F21" s="27">
        <f>H21+J21+L21+P21+R21+N21</f>
        <v>284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41</v>
      </c>
      <c r="N21" s="27">
        <v>131</v>
      </c>
      <c r="O21" s="27">
        <v>32</v>
      </c>
      <c r="P21" s="27">
        <v>135</v>
      </c>
      <c r="Q21" s="27">
        <v>17</v>
      </c>
      <c r="R21" s="27">
        <v>18</v>
      </c>
      <c r="U21" s="29"/>
      <c r="V21" s="29"/>
    </row>
    <row r="22" spans="1:22" s="28" customFormat="1" ht="17.100000000000001" customHeight="1">
      <c r="A22" s="24">
        <v>2</v>
      </c>
      <c r="B22" s="38" t="s">
        <v>50</v>
      </c>
      <c r="C22" s="25" t="s">
        <v>25</v>
      </c>
      <c r="D22" s="26">
        <f t="shared" si="0"/>
        <v>30650</v>
      </c>
      <c r="E22" s="27">
        <f t="shared" ref="E22:E43" si="2">G22+I22+K22+O22+Q22+M22</f>
        <v>13721</v>
      </c>
      <c r="F22" s="27">
        <f t="shared" ref="F22:F43" si="3">H22+J22+L22+P22+R22+N22</f>
        <v>16929</v>
      </c>
      <c r="G22" s="27">
        <v>2</v>
      </c>
      <c r="H22" s="27">
        <v>3</v>
      </c>
      <c r="I22" s="27">
        <v>367</v>
      </c>
      <c r="J22" s="27">
        <v>387</v>
      </c>
      <c r="K22" s="27">
        <v>2821</v>
      </c>
      <c r="L22" s="27">
        <v>2582</v>
      </c>
      <c r="M22" s="27">
        <v>5892</v>
      </c>
      <c r="N22" s="27">
        <v>5486</v>
      </c>
      <c r="O22" s="27">
        <v>3043</v>
      </c>
      <c r="P22" s="27">
        <v>3876</v>
      </c>
      <c r="Q22" s="27">
        <v>1596</v>
      </c>
      <c r="R22" s="27">
        <v>4595</v>
      </c>
      <c r="U22" s="29"/>
      <c r="V22" s="29"/>
    </row>
    <row r="23" spans="1:22" s="28" customFormat="1" ht="17.100000000000001" customHeight="1">
      <c r="A23" s="24">
        <v>3</v>
      </c>
      <c r="B23" s="38" t="s">
        <v>51</v>
      </c>
      <c r="C23" s="25" t="s">
        <v>26</v>
      </c>
      <c r="D23" s="26">
        <f t="shared" si="0"/>
        <v>38695</v>
      </c>
      <c r="E23" s="27">
        <f t="shared" si="2"/>
        <v>17134</v>
      </c>
      <c r="F23" s="27">
        <f t="shared" si="3"/>
        <v>21561</v>
      </c>
      <c r="G23" s="27">
        <v>151</v>
      </c>
      <c r="H23" s="27">
        <v>145</v>
      </c>
      <c r="I23" s="27">
        <v>811</v>
      </c>
      <c r="J23" s="27">
        <v>770</v>
      </c>
      <c r="K23" s="27">
        <v>3497</v>
      </c>
      <c r="L23" s="27">
        <v>3274</v>
      </c>
      <c r="M23" s="27">
        <v>5796</v>
      </c>
      <c r="N23" s="27">
        <v>6234</v>
      </c>
      <c r="O23" s="27">
        <v>4634</v>
      </c>
      <c r="P23" s="27">
        <v>5733</v>
      </c>
      <c r="Q23" s="27">
        <v>2245</v>
      </c>
      <c r="R23" s="27">
        <v>5405</v>
      </c>
      <c r="U23" s="29"/>
      <c r="V23" s="29"/>
    </row>
    <row r="24" spans="1:22" s="28" customFormat="1" ht="17.100000000000001" customHeight="1">
      <c r="A24" s="24">
        <v>4</v>
      </c>
      <c r="B24" s="38" t="s">
        <v>52</v>
      </c>
      <c r="C24" s="25" t="s">
        <v>27</v>
      </c>
      <c r="D24" s="26">
        <f t="shared" si="0"/>
        <v>6391</v>
      </c>
      <c r="E24" s="27">
        <f t="shared" si="2"/>
        <v>3103</v>
      </c>
      <c r="F24" s="27">
        <f t="shared" si="3"/>
        <v>3288</v>
      </c>
      <c r="G24" s="27">
        <v>26</v>
      </c>
      <c r="H24" s="27">
        <v>24</v>
      </c>
      <c r="I24" s="27">
        <v>152</v>
      </c>
      <c r="J24" s="27">
        <v>136</v>
      </c>
      <c r="K24" s="27">
        <v>627</v>
      </c>
      <c r="L24" s="27">
        <v>589</v>
      </c>
      <c r="M24" s="27">
        <v>1275</v>
      </c>
      <c r="N24" s="27">
        <v>1348</v>
      </c>
      <c r="O24" s="27">
        <v>876</v>
      </c>
      <c r="P24" s="27">
        <v>887</v>
      </c>
      <c r="Q24" s="27">
        <v>147</v>
      </c>
      <c r="R24" s="27">
        <v>304</v>
      </c>
      <c r="U24" s="29"/>
      <c r="V24" s="29"/>
    </row>
    <row r="25" spans="1:22" s="28" customFormat="1" ht="17.100000000000001" customHeight="1">
      <c r="A25" s="24">
        <v>5</v>
      </c>
      <c r="B25" s="38" t="s">
        <v>53</v>
      </c>
      <c r="C25" s="25" t="s">
        <v>28</v>
      </c>
      <c r="D25" s="26">
        <f t="shared" si="0"/>
        <v>8350</v>
      </c>
      <c r="E25" s="27">
        <f t="shared" si="2"/>
        <v>3872</v>
      </c>
      <c r="F25" s="27">
        <f t="shared" si="3"/>
        <v>4478</v>
      </c>
      <c r="G25" s="27">
        <v>15</v>
      </c>
      <c r="H25" s="27">
        <v>29</v>
      </c>
      <c r="I25" s="27">
        <v>136</v>
      </c>
      <c r="J25" s="27">
        <v>147</v>
      </c>
      <c r="K25" s="27">
        <v>735</v>
      </c>
      <c r="L25" s="27">
        <v>662</v>
      </c>
      <c r="M25" s="27">
        <v>1416</v>
      </c>
      <c r="N25" s="27">
        <v>1268</v>
      </c>
      <c r="O25" s="27">
        <v>1123</v>
      </c>
      <c r="P25" s="27">
        <v>1262</v>
      </c>
      <c r="Q25" s="27">
        <v>447</v>
      </c>
      <c r="R25" s="27">
        <v>1110</v>
      </c>
      <c r="U25" s="29"/>
      <c r="V25" s="29"/>
    </row>
    <row r="26" spans="1:22" s="28" customFormat="1" ht="17.100000000000001" customHeight="1">
      <c r="A26" s="24">
        <v>6</v>
      </c>
      <c r="B26" s="38" t="s">
        <v>54</v>
      </c>
      <c r="C26" s="25" t="s">
        <v>29</v>
      </c>
      <c r="D26" s="26">
        <f t="shared" si="0"/>
        <v>42157</v>
      </c>
      <c r="E26" s="27">
        <f t="shared" si="2"/>
        <v>19127</v>
      </c>
      <c r="F26" s="27">
        <f t="shared" si="3"/>
        <v>23030</v>
      </c>
      <c r="G26" s="27">
        <v>211</v>
      </c>
      <c r="H26" s="27">
        <v>200</v>
      </c>
      <c r="I26" s="27">
        <v>835</v>
      </c>
      <c r="J26" s="27">
        <v>714</v>
      </c>
      <c r="K26" s="27">
        <v>3501</v>
      </c>
      <c r="L26" s="27">
        <v>3277</v>
      </c>
      <c r="M26" s="27">
        <v>7652</v>
      </c>
      <c r="N26" s="27">
        <v>7361</v>
      </c>
      <c r="O26" s="27">
        <v>4853</v>
      </c>
      <c r="P26" s="27">
        <v>6109</v>
      </c>
      <c r="Q26" s="27">
        <v>2075</v>
      </c>
      <c r="R26" s="27">
        <v>5369</v>
      </c>
      <c r="U26" s="29"/>
      <c r="V26" s="29"/>
    </row>
    <row r="27" spans="1:22" s="28" customFormat="1" ht="17.100000000000001" customHeight="1">
      <c r="A27" s="24">
        <v>7</v>
      </c>
      <c r="B27" s="38" t="s">
        <v>55</v>
      </c>
      <c r="C27" s="25" t="s">
        <v>30</v>
      </c>
      <c r="D27" s="26">
        <f t="shared" si="0"/>
        <v>15530</v>
      </c>
      <c r="E27" s="27">
        <f t="shared" si="2"/>
        <v>6813</v>
      </c>
      <c r="F27" s="27">
        <f t="shared" si="3"/>
        <v>8717</v>
      </c>
      <c r="G27" s="27">
        <v>105</v>
      </c>
      <c r="H27" s="27">
        <v>81</v>
      </c>
      <c r="I27" s="27">
        <v>349</v>
      </c>
      <c r="J27" s="27">
        <v>310</v>
      </c>
      <c r="K27" s="27">
        <v>1416</v>
      </c>
      <c r="L27" s="27">
        <v>1270</v>
      </c>
      <c r="M27" s="27">
        <v>2699</v>
      </c>
      <c r="N27" s="27">
        <v>3053</v>
      </c>
      <c r="O27" s="27">
        <v>1590</v>
      </c>
      <c r="P27" s="27">
        <v>2112</v>
      </c>
      <c r="Q27" s="27">
        <v>654</v>
      </c>
      <c r="R27" s="27">
        <v>1891</v>
      </c>
      <c r="U27" s="29"/>
      <c r="V27" s="29"/>
    </row>
    <row r="28" spans="1:22" s="28" customFormat="1" ht="17.100000000000001" customHeight="1">
      <c r="A28" s="24">
        <v>8</v>
      </c>
      <c r="B28" s="38" t="s">
        <v>56</v>
      </c>
      <c r="C28" s="25" t="s">
        <v>31</v>
      </c>
      <c r="D28" s="26">
        <f t="shared" si="0"/>
        <v>265</v>
      </c>
      <c r="E28" s="27">
        <f t="shared" si="2"/>
        <v>195</v>
      </c>
      <c r="F28" s="27">
        <f t="shared" si="3"/>
        <v>70</v>
      </c>
      <c r="G28" s="27">
        <v>0</v>
      </c>
      <c r="H28" s="27">
        <v>0</v>
      </c>
      <c r="I28" s="27">
        <v>3</v>
      </c>
      <c r="J28" s="27">
        <v>2</v>
      </c>
      <c r="K28" s="27">
        <v>7</v>
      </c>
      <c r="L28" s="27">
        <v>11</v>
      </c>
      <c r="M28" s="27">
        <v>105</v>
      </c>
      <c r="N28" s="27">
        <v>29</v>
      </c>
      <c r="O28" s="27">
        <v>74</v>
      </c>
      <c r="P28" s="27">
        <v>25</v>
      </c>
      <c r="Q28" s="27">
        <v>6</v>
      </c>
      <c r="R28" s="27">
        <v>3</v>
      </c>
      <c r="U28" s="29"/>
      <c r="V28" s="29"/>
    </row>
    <row r="29" spans="1:22" s="28" customFormat="1" ht="17.100000000000001" customHeight="1">
      <c r="A29" s="24">
        <v>9</v>
      </c>
      <c r="B29" s="38" t="s">
        <v>57</v>
      </c>
      <c r="C29" s="25" t="s">
        <v>32</v>
      </c>
      <c r="D29" s="26">
        <f t="shared" si="0"/>
        <v>19503</v>
      </c>
      <c r="E29" s="27">
        <f t="shared" si="2"/>
        <v>8510</v>
      </c>
      <c r="F29" s="27">
        <f t="shared" si="3"/>
        <v>10993</v>
      </c>
      <c r="G29" s="27">
        <v>7</v>
      </c>
      <c r="H29" s="27">
        <v>13</v>
      </c>
      <c r="I29" s="27">
        <v>384</v>
      </c>
      <c r="J29" s="27">
        <v>382</v>
      </c>
      <c r="K29" s="27">
        <v>2178</v>
      </c>
      <c r="L29" s="27">
        <v>2148</v>
      </c>
      <c r="M29" s="27">
        <v>3351</v>
      </c>
      <c r="N29" s="27">
        <v>4401</v>
      </c>
      <c r="O29" s="27">
        <v>1992</v>
      </c>
      <c r="P29" s="27">
        <v>2596</v>
      </c>
      <c r="Q29" s="27">
        <v>598</v>
      </c>
      <c r="R29" s="27">
        <v>1453</v>
      </c>
      <c r="U29" s="29"/>
      <c r="V29" s="29"/>
    </row>
    <row r="30" spans="1:22" s="28" customFormat="1" ht="17.100000000000001" customHeight="1">
      <c r="A30" s="24">
        <v>10</v>
      </c>
      <c r="B30" s="38" t="s">
        <v>58</v>
      </c>
      <c r="C30" s="25" t="s">
        <v>33</v>
      </c>
      <c r="D30" s="26">
        <f t="shared" si="0"/>
        <v>24480</v>
      </c>
      <c r="E30" s="27">
        <f t="shared" si="2"/>
        <v>11269</v>
      </c>
      <c r="F30" s="27">
        <f t="shared" si="3"/>
        <v>13211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6041</v>
      </c>
      <c r="N30" s="27">
        <v>6533</v>
      </c>
      <c r="O30" s="27">
        <v>4039</v>
      </c>
      <c r="P30" s="27">
        <v>4310</v>
      </c>
      <c r="Q30" s="27">
        <v>1189</v>
      </c>
      <c r="R30" s="27">
        <v>2368</v>
      </c>
      <c r="U30" s="29"/>
      <c r="V30" s="29"/>
    </row>
    <row r="31" spans="1:22" s="28" customFormat="1" ht="17.100000000000001" customHeight="1">
      <c r="A31" s="24">
        <v>11</v>
      </c>
      <c r="B31" s="38" t="s">
        <v>112</v>
      </c>
      <c r="C31" s="25" t="s">
        <v>111</v>
      </c>
      <c r="D31" s="26">
        <f t="shared" si="0"/>
        <v>22341</v>
      </c>
      <c r="E31" s="27">
        <f t="shared" si="2"/>
        <v>10069</v>
      </c>
      <c r="F31" s="27">
        <f t="shared" si="3"/>
        <v>12272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5205</v>
      </c>
      <c r="N31" s="27">
        <v>5187</v>
      </c>
      <c r="O31" s="27">
        <v>3652</v>
      </c>
      <c r="P31" s="27">
        <v>4111</v>
      </c>
      <c r="Q31" s="27">
        <v>1212</v>
      </c>
      <c r="R31" s="27">
        <v>2974</v>
      </c>
      <c r="U31" s="29"/>
      <c r="V31" s="29"/>
    </row>
    <row r="32" spans="1:22" s="28" customFormat="1" ht="17.100000000000001" customHeight="1">
      <c r="A32" s="24">
        <v>12</v>
      </c>
      <c r="B32" s="38" t="s">
        <v>59</v>
      </c>
      <c r="C32" s="25" t="s">
        <v>34</v>
      </c>
      <c r="D32" s="26">
        <f t="shared" si="0"/>
        <v>4601</v>
      </c>
      <c r="E32" s="27">
        <f t="shared" si="2"/>
        <v>2319</v>
      </c>
      <c r="F32" s="27">
        <f t="shared" si="3"/>
        <v>2282</v>
      </c>
      <c r="G32" s="27">
        <v>80</v>
      </c>
      <c r="H32" s="27">
        <v>81</v>
      </c>
      <c r="I32" s="27">
        <v>497</v>
      </c>
      <c r="J32" s="27">
        <v>487</v>
      </c>
      <c r="K32" s="27">
        <v>1742</v>
      </c>
      <c r="L32" s="27">
        <v>1714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U32" s="29"/>
      <c r="V32" s="29"/>
    </row>
    <row r="33" spans="1:22" s="28" customFormat="1" ht="17.100000000000001" customHeight="1">
      <c r="A33" s="24">
        <v>13</v>
      </c>
      <c r="B33" s="38" t="s">
        <v>60</v>
      </c>
      <c r="C33" s="25" t="s">
        <v>35</v>
      </c>
      <c r="D33" s="26">
        <f t="shared" si="0"/>
        <v>3276</v>
      </c>
      <c r="E33" s="27">
        <f t="shared" si="2"/>
        <v>1640</v>
      </c>
      <c r="F33" s="27">
        <f t="shared" si="3"/>
        <v>1636</v>
      </c>
      <c r="G33" s="27">
        <v>74</v>
      </c>
      <c r="H33" s="27">
        <v>67</v>
      </c>
      <c r="I33" s="27">
        <v>337</v>
      </c>
      <c r="J33" s="27">
        <v>344</v>
      </c>
      <c r="K33" s="27">
        <v>1229</v>
      </c>
      <c r="L33" s="27">
        <v>1225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U33" s="29"/>
      <c r="V33" s="29"/>
    </row>
    <row r="34" spans="1:22" s="28" customFormat="1" ht="17.100000000000001" customHeight="1">
      <c r="A34" s="24">
        <v>14</v>
      </c>
      <c r="B34" s="38" t="s">
        <v>61</v>
      </c>
      <c r="C34" s="25" t="s">
        <v>36</v>
      </c>
      <c r="D34" s="26">
        <f t="shared" si="0"/>
        <v>3320</v>
      </c>
      <c r="E34" s="27">
        <f t="shared" si="2"/>
        <v>1697</v>
      </c>
      <c r="F34" s="27">
        <f t="shared" si="3"/>
        <v>1623</v>
      </c>
      <c r="G34" s="27">
        <v>69</v>
      </c>
      <c r="H34" s="27">
        <v>68</v>
      </c>
      <c r="I34" s="27">
        <v>335</v>
      </c>
      <c r="J34" s="27">
        <v>328</v>
      </c>
      <c r="K34" s="27">
        <v>1293</v>
      </c>
      <c r="L34" s="27">
        <v>1227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U34" s="29"/>
      <c r="V34" s="29"/>
    </row>
    <row r="35" spans="1:22" s="28" customFormat="1" ht="17.100000000000001" customHeight="1">
      <c r="A35" s="24">
        <v>15</v>
      </c>
      <c r="B35" s="38" t="s">
        <v>62</v>
      </c>
      <c r="C35" s="25" t="s">
        <v>37</v>
      </c>
      <c r="D35" s="26">
        <f t="shared" si="0"/>
        <v>2898</v>
      </c>
      <c r="E35" s="27">
        <f t="shared" si="2"/>
        <v>1313</v>
      </c>
      <c r="F35" s="27">
        <f t="shared" si="3"/>
        <v>1585</v>
      </c>
      <c r="G35" s="27">
        <v>11</v>
      </c>
      <c r="H35" s="27">
        <v>12</v>
      </c>
      <c r="I35" s="27">
        <v>37</v>
      </c>
      <c r="J35" s="27">
        <v>46</v>
      </c>
      <c r="K35" s="27">
        <v>105</v>
      </c>
      <c r="L35" s="27">
        <v>92</v>
      </c>
      <c r="M35" s="27">
        <v>387</v>
      </c>
      <c r="N35" s="27">
        <v>686</v>
      </c>
      <c r="O35" s="27">
        <v>589</v>
      </c>
      <c r="P35" s="27">
        <v>528</v>
      </c>
      <c r="Q35" s="27">
        <v>184</v>
      </c>
      <c r="R35" s="27">
        <v>221</v>
      </c>
      <c r="U35" s="29"/>
      <c r="V35" s="29"/>
    </row>
    <row r="36" spans="1:22" s="28" customFormat="1" ht="17.100000000000001" customHeight="1">
      <c r="A36" s="24">
        <v>16</v>
      </c>
      <c r="B36" s="38" t="s">
        <v>63</v>
      </c>
      <c r="C36" s="25" t="s">
        <v>38</v>
      </c>
      <c r="D36" s="26">
        <f t="shared" si="0"/>
        <v>2579</v>
      </c>
      <c r="E36" s="27">
        <f t="shared" si="2"/>
        <v>1137</v>
      </c>
      <c r="F36" s="27">
        <f t="shared" si="3"/>
        <v>1442</v>
      </c>
      <c r="G36" s="27">
        <v>2</v>
      </c>
      <c r="H36" s="27">
        <v>0</v>
      </c>
      <c r="I36" s="27">
        <v>7</v>
      </c>
      <c r="J36" s="27">
        <v>2</v>
      </c>
      <c r="K36" s="27">
        <v>236</v>
      </c>
      <c r="L36" s="27">
        <v>185</v>
      </c>
      <c r="M36" s="27">
        <v>518</v>
      </c>
      <c r="N36" s="27">
        <v>501</v>
      </c>
      <c r="O36" s="27">
        <v>244</v>
      </c>
      <c r="P36" s="27">
        <v>385</v>
      </c>
      <c r="Q36" s="27">
        <v>130</v>
      </c>
      <c r="R36" s="27">
        <v>369</v>
      </c>
      <c r="U36" s="29"/>
      <c r="V36" s="29"/>
    </row>
    <row r="37" spans="1:22" s="28" customFormat="1" ht="17.100000000000001" customHeight="1">
      <c r="A37" s="24">
        <v>17</v>
      </c>
      <c r="B37" s="38" t="s">
        <v>64</v>
      </c>
      <c r="C37" s="25" t="s">
        <v>39</v>
      </c>
      <c r="D37" s="26">
        <f t="shared" si="0"/>
        <v>27390</v>
      </c>
      <c r="E37" s="27">
        <f t="shared" si="2"/>
        <v>12439</v>
      </c>
      <c r="F37" s="27">
        <f t="shared" si="3"/>
        <v>14951</v>
      </c>
      <c r="G37" s="27">
        <v>234</v>
      </c>
      <c r="H37" s="27">
        <v>226</v>
      </c>
      <c r="I37" s="27">
        <v>887</v>
      </c>
      <c r="J37" s="27">
        <v>783</v>
      </c>
      <c r="K37" s="27">
        <v>3210</v>
      </c>
      <c r="L37" s="27">
        <v>3034</v>
      </c>
      <c r="M37" s="27">
        <v>4535</v>
      </c>
      <c r="N37" s="27">
        <v>6202</v>
      </c>
      <c r="O37" s="27">
        <v>2876</v>
      </c>
      <c r="P37" s="27">
        <v>3328</v>
      </c>
      <c r="Q37" s="27">
        <v>697</v>
      </c>
      <c r="R37" s="27">
        <v>1378</v>
      </c>
      <c r="U37" s="29"/>
      <c r="V37" s="29"/>
    </row>
    <row r="38" spans="1:22" s="28" customFormat="1" ht="17.100000000000001" customHeight="1">
      <c r="A38" s="24">
        <v>18</v>
      </c>
      <c r="B38" s="38" t="s">
        <v>65</v>
      </c>
      <c r="C38" s="25" t="s">
        <v>40</v>
      </c>
      <c r="D38" s="26">
        <f t="shared" si="0"/>
        <v>1756</v>
      </c>
      <c r="E38" s="27">
        <f t="shared" si="2"/>
        <v>595</v>
      </c>
      <c r="F38" s="27">
        <f t="shared" si="3"/>
        <v>1161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290</v>
      </c>
      <c r="N38" s="27">
        <v>393</v>
      </c>
      <c r="O38" s="27">
        <v>176</v>
      </c>
      <c r="P38" s="27">
        <v>417</v>
      </c>
      <c r="Q38" s="27">
        <v>129</v>
      </c>
      <c r="R38" s="27">
        <v>351</v>
      </c>
      <c r="U38" s="29"/>
      <c r="V38" s="29"/>
    </row>
    <row r="39" spans="1:22" s="28" customFormat="1" ht="17.100000000000001" customHeight="1">
      <c r="A39" s="24">
        <v>19</v>
      </c>
      <c r="B39" s="38" t="s">
        <v>66</v>
      </c>
      <c r="C39" s="25" t="s">
        <v>41</v>
      </c>
      <c r="D39" s="26">
        <f t="shared" si="0"/>
        <v>777</v>
      </c>
      <c r="E39" s="27">
        <f t="shared" si="2"/>
        <v>441</v>
      </c>
      <c r="F39" s="27">
        <f t="shared" si="3"/>
        <v>336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63</v>
      </c>
      <c r="N39" s="27">
        <v>127</v>
      </c>
      <c r="O39" s="27">
        <v>316</v>
      </c>
      <c r="P39" s="27">
        <v>170</v>
      </c>
      <c r="Q39" s="27">
        <v>62</v>
      </c>
      <c r="R39" s="27">
        <v>39</v>
      </c>
      <c r="U39" s="29"/>
      <c r="V39" s="29"/>
    </row>
    <row r="40" spans="1:22" s="28" customFormat="1" ht="17.100000000000001" customHeight="1">
      <c r="A40" s="24">
        <v>20</v>
      </c>
      <c r="B40" s="38" t="s">
        <v>67</v>
      </c>
      <c r="C40" s="25" t="s">
        <v>118</v>
      </c>
      <c r="D40" s="26">
        <f t="shared" si="0"/>
        <v>844</v>
      </c>
      <c r="E40" s="27">
        <f t="shared" si="2"/>
        <v>429</v>
      </c>
      <c r="F40" s="27">
        <f t="shared" si="3"/>
        <v>415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231</v>
      </c>
      <c r="N40" s="27">
        <v>164</v>
      </c>
      <c r="O40" s="27">
        <v>170</v>
      </c>
      <c r="P40" s="27">
        <v>159</v>
      </c>
      <c r="Q40" s="27">
        <v>28</v>
      </c>
      <c r="R40" s="27">
        <v>92</v>
      </c>
      <c r="U40" s="29"/>
      <c r="V40" s="29"/>
    </row>
    <row r="41" spans="1:22" s="28" customFormat="1" ht="17.100000000000001" customHeight="1">
      <c r="A41" s="24">
        <v>21</v>
      </c>
      <c r="B41" s="38" t="s">
        <v>68</v>
      </c>
      <c r="C41" s="25" t="s">
        <v>119</v>
      </c>
      <c r="D41" s="26">
        <f t="shared" si="0"/>
        <v>5560</v>
      </c>
      <c r="E41" s="27">
        <f t="shared" si="2"/>
        <v>3135</v>
      </c>
      <c r="F41" s="27">
        <f t="shared" si="3"/>
        <v>2425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1489</v>
      </c>
      <c r="N41" s="27">
        <v>899</v>
      </c>
      <c r="O41" s="27">
        <v>1246</v>
      </c>
      <c r="P41" s="27">
        <v>942</v>
      </c>
      <c r="Q41" s="27">
        <v>400</v>
      </c>
      <c r="R41" s="27">
        <v>584</v>
      </c>
      <c r="U41" s="29"/>
      <c r="V41" s="29"/>
    </row>
    <row r="42" spans="1:22" s="28" customFormat="1" ht="17.100000000000001" customHeight="1">
      <c r="A42" s="24">
        <v>22</v>
      </c>
      <c r="B42" s="38" t="s">
        <v>69</v>
      </c>
      <c r="C42" s="25" t="s">
        <v>42</v>
      </c>
      <c r="D42" s="26">
        <f t="shared" si="0"/>
        <v>0</v>
      </c>
      <c r="E42" s="27">
        <f t="shared" si="2"/>
        <v>0</v>
      </c>
      <c r="F42" s="27">
        <f t="shared" si="3"/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U42" s="29"/>
      <c r="V42" s="29"/>
    </row>
    <row r="43" spans="1:22" s="28" customFormat="1" ht="17.100000000000001" customHeight="1">
      <c r="A43" s="24">
        <v>23</v>
      </c>
      <c r="B43" s="38" t="s">
        <v>117</v>
      </c>
      <c r="C43" s="25" t="s">
        <v>116</v>
      </c>
      <c r="D43" s="26">
        <f t="shared" si="0"/>
        <v>3985</v>
      </c>
      <c r="E43" s="27">
        <f t="shared" si="2"/>
        <v>2985</v>
      </c>
      <c r="F43" s="27">
        <f t="shared" si="3"/>
        <v>1000</v>
      </c>
      <c r="G43" s="27">
        <v>2</v>
      </c>
      <c r="H43" s="27">
        <v>4</v>
      </c>
      <c r="I43" s="27">
        <v>29</v>
      </c>
      <c r="J43" s="27">
        <v>34</v>
      </c>
      <c r="K43" s="27">
        <v>93</v>
      </c>
      <c r="L43" s="27">
        <v>110</v>
      </c>
      <c r="M43" s="27">
        <v>2198</v>
      </c>
      <c r="N43" s="27">
        <v>712</v>
      </c>
      <c r="O43" s="27">
        <v>632</v>
      </c>
      <c r="P43" s="27">
        <v>92</v>
      </c>
      <c r="Q43" s="27">
        <v>31</v>
      </c>
      <c r="R43" s="27">
        <v>48</v>
      </c>
      <c r="U43" s="29"/>
      <c r="V43" s="29"/>
    </row>
    <row r="44" spans="1:22" s="22" customFormat="1" ht="26.25" customHeight="1">
      <c r="A44" s="19" t="s">
        <v>73</v>
      </c>
      <c r="B44" s="37"/>
      <c r="C44" s="20" t="s">
        <v>74</v>
      </c>
      <c r="D44" s="21">
        <f t="shared" ref="D44:D48" si="4">E44+F44</f>
        <v>265722</v>
      </c>
      <c r="E44" s="21">
        <f>G44+I44+K44+O44+Q44+M44</f>
        <v>122033</v>
      </c>
      <c r="F44" s="21">
        <f>H44+J44+L44+P44+R44+N44</f>
        <v>143689</v>
      </c>
      <c r="G44" s="21">
        <f t="shared" ref="G44:R44" si="5">SUM(G45:G48)</f>
        <v>989</v>
      </c>
      <c r="H44" s="21">
        <f t="shared" si="5"/>
        <v>953</v>
      </c>
      <c r="I44" s="21">
        <f t="shared" si="5"/>
        <v>5166</v>
      </c>
      <c r="J44" s="21">
        <f t="shared" si="5"/>
        <v>4872</v>
      </c>
      <c r="K44" s="21">
        <f t="shared" si="5"/>
        <v>22690</v>
      </c>
      <c r="L44" s="21">
        <f t="shared" si="5"/>
        <v>21400</v>
      </c>
      <c r="M44" s="21">
        <f t="shared" si="5"/>
        <v>49184</v>
      </c>
      <c r="N44" s="21">
        <f t="shared" si="5"/>
        <v>50715</v>
      </c>
      <c r="O44" s="21">
        <f t="shared" si="5"/>
        <v>32157</v>
      </c>
      <c r="P44" s="21">
        <f t="shared" si="5"/>
        <v>37177</v>
      </c>
      <c r="Q44" s="21">
        <f t="shared" si="5"/>
        <v>11847</v>
      </c>
      <c r="R44" s="21">
        <f t="shared" si="5"/>
        <v>28572</v>
      </c>
      <c r="U44" s="23"/>
      <c r="V44" s="23"/>
    </row>
    <row r="45" spans="1:22" s="22" customFormat="1" ht="17.100000000000001" customHeight="1">
      <c r="A45" s="24">
        <v>1</v>
      </c>
      <c r="B45" s="38" t="s">
        <v>110</v>
      </c>
      <c r="C45" s="25" t="s">
        <v>109</v>
      </c>
      <c r="D45" s="26">
        <f t="shared" si="4"/>
        <v>233718</v>
      </c>
      <c r="E45" s="27">
        <f t="shared" ref="E45:E48" si="6">G45+I45+K45+O45+Q45+M45</f>
        <v>107630</v>
      </c>
      <c r="F45" s="27">
        <f t="shared" ref="F45:F48" si="7">H45+J45+L45+P45+R45+N45</f>
        <v>126088</v>
      </c>
      <c r="G45" s="58">
        <f>'Прил. 11 АЛЬФА'!F20+'Прил. 11 АЛЬФА'!F22+'Прил. 11 АЛЬФА'!F28+'Прил. 11 АЛЬФА'!F40+'Прил. 11 АЛЬФА'!F42+'Прил. 11 АЛЬФА'!F25+'Прил. 11 АЛЬФА'!F27+'Прил. 11 АЛЬФА'!F39+'Прил. 11 АЛЬФА'!F41+'Прил. 11 АЛЬФА'!F33+'Прил. 11 АЛЬФА'!F34+'Прил. 11 АЛЬФА'!F35+'Прил. 11 АЛЬФА'!F38</f>
        <v>747</v>
      </c>
      <c r="H45" s="58">
        <f>'Прил. 11 АЛЬФА'!G20+'Прил. 11 АЛЬФА'!G22+'Прил. 11 АЛЬФА'!G28+'Прил. 11 АЛЬФА'!G40+'Прил. 11 АЛЬФА'!G42+'Прил. 11 АЛЬФА'!G25+'Прил. 11 АЛЬФА'!G27+'Прил. 11 АЛЬФА'!G39+'Прил. 11 АЛЬФА'!G41+'Прил. 11 АЛЬФА'!G33+'Прил. 11 АЛЬФА'!G34+'Прил. 11 АЛЬФА'!G35+'Прил. 11 АЛЬФА'!G38</f>
        <v>723</v>
      </c>
      <c r="I45" s="58">
        <f>'Прил. 11 АЛЬФА'!H20+'Прил. 11 АЛЬФА'!H22+'Прил. 11 АЛЬФА'!H28+'Прил. 11 АЛЬФА'!H40+'Прил. 11 АЛЬФА'!H42+'Прил. 11 АЛЬФА'!H25+'Прил. 11 АЛЬФА'!H27+'Прил. 11 АЛЬФА'!H39+'Прил. 11 АЛЬФА'!H41+'Прил. 11 АЛЬФА'!H33+'Прил. 11 АЛЬФА'!H34+'Прил. 11 АЛЬФА'!H35+'Прил. 11 АЛЬФА'!H38</f>
        <v>4223</v>
      </c>
      <c r="J45" s="58">
        <f>'Прил. 11 АЛЬФА'!I20+'Прил. 11 АЛЬФА'!I22+'Прил. 11 АЛЬФА'!I28+'Прил. 11 АЛЬФА'!I40+'Прил. 11 АЛЬФА'!I42+'Прил. 11 АЛЬФА'!I25+'Прил. 11 АЛЬФА'!I27+'Прил. 11 АЛЬФА'!I39+'Прил. 11 АЛЬФА'!I41+'Прил. 11 АЛЬФА'!I33+'Прил. 11 АЛЬФА'!I34+'Прил. 11 АЛЬФА'!I35+'Прил. 11 АЛЬФА'!I38</f>
        <v>4033</v>
      </c>
      <c r="K45" s="58">
        <f>'Прил. 11 АЛЬФА'!J20+'Прил. 11 АЛЬФА'!J22+'Прил. 11 АЛЬФА'!J28+'Прил. 11 АЛЬФА'!J40+'Прил. 11 АЛЬФА'!J42+'Прил. 11 АЛЬФА'!J25+'Прил. 11 АЛЬФА'!J27+'Прил. 11 АЛЬФА'!J39+'Прил. 11 АЛЬФА'!J41+'Прил. 11 АЛЬФА'!J33+'Прил. 11 АЛЬФА'!J34+'Прил. 11 АЛЬФА'!J35+'Прил. 11 АЛЬФА'!J38</f>
        <v>18967</v>
      </c>
      <c r="L45" s="58">
        <f>'Прил. 11 АЛЬФА'!K20+'Прил. 11 АЛЬФА'!K22+'Прил. 11 АЛЬФА'!K28+'Прил. 11 АЛЬФА'!K40+'Прил. 11 АЛЬФА'!K42+'Прил. 11 АЛЬФА'!K25+'Прил. 11 АЛЬФА'!K27+'Прил. 11 АЛЬФА'!K39+'Прил. 11 АЛЬФА'!K41+'Прил. 11 АЛЬФА'!K33+'Прил. 11 АЛЬФА'!K34+'Прил. 11 АЛЬФА'!K35+'Прил. 11 АЛЬФА'!K38</f>
        <v>17894</v>
      </c>
      <c r="M45" s="58">
        <f>'Прил. 11 АЛЬФА'!L20+'Прил. 11 АЛЬФА'!L22+'Прил. 11 АЛЬФА'!L28+'Прил. 11 АЛЬФА'!L40+'Прил. 11 АЛЬФА'!L42+'Прил. 11 АЛЬФА'!L25+'Прил. 11 АЛЬФА'!L27+'Прил. 11 АЛЬФА'!L39+'Прил. 11 АЛЬФА'!L41+'Прил. 11 АЛЬФА'!L33+'Прил. 11 АЛЬФА'!L34+'Прил. 11 АЛЬФА'!L35+'Прил. 11 АЛЬФА'!L38</f>
        <v>43740</v>
      </c>
      <c r="N45" s="58">
        <f>'Прил. 11 АЛЬФА'!M20+'Прил. 11 АЛЬФА'!M22+'Прил. 11 АЛЬФА'!M28+'Прил. 11 АЛЬФА'!M40+'Прил. 11 АЛЬФА'!M42+'Прил. 11 АЛЬФА'!M25+'Прил. 11 АЛЬФА'!M27+'Прил. 11 АЛЬФА'!M39+'Прил. 11 АЛЬФА'!M41+'Прил. 11 АЛЬФА'!M33+'Прил. 11 АЛЬФА'!M34+'Прил. 11 АЛЬФА'!M35+'Прил. 11 АЛЬФА'!M38</f>
        <v>43339</v>
      </c>
      <c r="O45" s="58">
        <f>'Прил. 11 АЛЬФА'!N20+'Прил. 11 АЛЬФА'!N22+'Прил. 11 АЛЬФА'!N28+'Прил. 11 АЛЬФА'!N40+'Прил. 11 АЛЬФА'!N42+'Прил. 11 АЛЬФА'!N25+'Прил. 11 АЛЬФА'!N27+'Прил. 11 АЛЬФА'!N39+'Прил. 11 АЛЬФА'!N41+'Прил. 11 АЛЬФА'!N33+'Прил. 11 АЛЬФА'!N34+'Прил. 11 АЛЬФА'!N35+'Прил. 11 АЛЬФА'!N38</f>
        <v>28948</v>
      </c>
      <c r="P45" s="58">
        <f>'Прил. 11 АЛЬФА'!O20+'Прил. 11 АЛЬФА'!O22+'Прил. 11 АЛЬФА'!O28+'Прил. 11 АЛЬФА'!O40+'Прил. 11 АЛЬФА'!O42+'Прил. 11 АЛЬФА'!O25+'Прил. 11 АЛЬФА'!O27+'Прил. 11 АЛЬФА'!O39+'Прил. 11 АЛЬФА'!O41+'Прил. 11 АЛЬФА'!O33+'Прил. 11 АЛЬФА'!O34+'Прил. 11 АЛЬФА'!O35+'Прил. 11 АЛЬФА'!O38</f>
        <v>33321</v>
      </c>
      <c r="Q45" s="58">
        <f>'Прил. 11 АЛЬФА'!P20+'Прил. 11 АЛЬФА'!P22+'Прил. 11 АЛЬФА'!P28+'Прил. 11 АЛЬФА'!P40+'Прил. 11 АЛЬФА'!P42+'Прил. 11 АЛЬФА'!P25+'Прил. 11 АЛЬФА'!P27+'Прил. 11 АЛЬФА'!P39+'Прил. 11 АЛЬФА'!P41+'Прил. 11 АЛЬФА'!P33+'Прил. 11 АЛЬФА'!P34+'Прил. 11 АЛЬФА'!P35+'Прил. 11 АЛЬФА'!P38</f>
        <v>11005</v>
      </c>
      <c r="R45" s="58">
        <f>'Прил. 11 АЛЬФА'!Q20+'Прил. 11 АЛЬФА'!Q22+'Прил. 11 АЛЬФА'!Q28+'Прил. 11 АЛЬФА'!Q40+'Прил. 11 АЛЬФА'!Q42+'Прил. 11 АЛЬФА'!Q25+'Прил. 11 АЛЬФА'!Q27+'Прил. 11 АЛЬФА'!Q39+'Прил. 11 АЛЬФА'!Q41+'Прил. 11 АЛЬФА'!Q33+'Прил. 11 АЛЬФА'!Q34+'Прил. 11 АЛЬФА'!Q35+'Прил. 11 АЛЬФА'!Q38</f>
        <v>26778</v>
      </c>
      <c r="U45" s="23"/>
      <c r="V45" s="23"/>
    </row>
    <row r="46" spans="1:22" s="22" customFormat="1" ht="17.100000000000001" customHeight="1">
      <c r="A46" s="24">
        <v>2</v>
      </c>
      <c r="B46" s="38" t="s">
        <v>63</v>
      </c>
      <c r="C46" s="25" t="s">
        <v>38</v>
      </c>
      <c r="D46" s="26">
        <f t="shared" si="4"/>
        <v>2456</v>
      </c>
      <c r="E46" s="27">
        <f t="shared" si="6"/>
        <v>1085</v>
      </c>
      <c r="F46" s="27">
        <f t="shared" si="7"/>
        <v>1371</v>
      </c>
      <c r="G46" s="26">
        <f>'Прил. 11 АЛЬФА'!F36</f>
        <v>1</v>
      </c>
      <c r="H46" s="26">
        <f>'Прил. 11 АЛЬФА'!G36</f>
        <v>0</v>
      </c>
      <c r="I46" s="26">
        <f>'Прил. 11 АЛЬФА'!H36</f>
        <v>5</v>
      </c>
      <c r="J46" s="26">
        <f>'Прил. 11 АЛЬФА'!I36</f>
        <v>1</v>
      </c>
      <c r="K46" s="26">
        <f>'Прил. 11 АЛЬФА'!J36</f>
        <v>241</v>
      </c>
      <c r="L46" s="26">
        <f>'Прил. 11 АЛЬФА'!K36</f>
        <v>194</v>
      </c>
      <c r="M46" s="26">
        <f>'Прил. 11 АЛЬФА'!L36</f>
        <v>484</v>
      </c>
      <c r="N46" s="26">
        <f>'Прил. 11 АЛЬФА'!M36</f>
        <v>457</v>
      </c>
      <c r="O46" s="26">
        <f>'Прил. 11 АЛЬФА'!N36</f>
        <v>228</v>
      </c>
      <c r="P46" s="26">
        <f>'Прил. 11 АЛЬФА'!O36</f>
        <v>365</v>
      </c>
      <c r="Q46" s="26">
        <f>'Прил. 11 АЛЬФА'!P36</f>
        <v>126</v>
      </c>
      <c r="R46" s="26">
        <f>'Прил. 11 АЛЬФА'!Q36</f>
        <v>354</v>
      </c>
      <c r="U46" s="23"/>
      <c r="V46" s="23"/>
    </row>
    <row r="47" spans="1:22" s="22" customFormat="1" ht="17.100000000000001" customHeight="1">
      <c r="A47" s="24">
        <v>3</v>
      </c>
      <c r="B47" s="38" t="s">
        <v>64</v>
      </c>
      <c r="C47" s="25" t="s">
        <v>39</v>
      </c>
      <c r="D47" s="26">
        <f t="shared" si="4"/>
        <v>29548</v>
      </c>
      <c r="E47" s="27">
        <f t="shared" si="6"/>
        <v>13318</v>
      </c>
      <c r="F47" s="27">
        <f t="shared" si="7"/>
        <v>16230</v>
      </c>
      <c r="G47" s="26">
        <f>'Прил. 11 АЛЬФА'!F29+'Прил. 11 АЛЬФА'!F30+'Прил. 11 АЛЬФА'!F31+'Прил. 11 АЛЬФА'!F32+'Прил. 11 АЛЬФА'!F24</f>
        <v>241</v>
      </c>
      <c r="H47" s="26">
        <f>'Прил. 11 АЛЬФА'!G29+'Прил. 11 АЛЬФА'!G30+'Прил. 11 АЛЬФА'!G31+'Прил. 11 АЛЬФА'!G32+'Прил. 11 АЛЬФА'!G24</f>
        <v>230</v>
      </c>
      <c r="I47" s="26">
        <f>'Прил. 11 АЛЬФА'!H29+'Прил. 11 АЛЬФА'!H30+'Прил. 11 АЛЬФА'!H31+'Прил. 11 АЛЬФА'!H32+'Прил. 11 АЛЬФА'!H24</f>
        <v>938</v>
      </c>
      <c r="J47" s="26">
        <f>'Прил. 11 АЛЬФА'!I29+'Прил. 11 АЛЬФА'!I30+'Прил. 11 АЛЬФА'!I31+'Прил. 11 АЛЬФА'!I32+'Прил. 11 АЛЬФА'!I24</f>
        <v>838</v>
      </c>
      <c r="K47" s="26">
        <f>'Прил. 11 АЛЬФА'!J29+'Прил. 11 АЛЬФА'!J30+'Прил. 11 АЛЬФА'!J31+'Прил. 11 АЛЬФА'!J32+'Прил. 11 АЛЬФА'!J24</f>
        <v>3482</v>
      </c>
      <c r="L47" s="26">
        <f>'Прил. 11 АЛЬФА'!K29+'Прил. 11 АЛЬФА'!K30+'Прил. 11 АЛЬФА'!K31+'Прил. 11 АЛЬФА'!K32+'Прил. 11 АЛЬФА'!K24</f>
        <v>3312</v>
      </c>
      <c r="M47" s="26">
        <f>'Прил. 11 АЛЬФА'!L29+'Прил. 11 АЛЬФА'!L30+'Прил. 11 АЛЬФА'!L31+'Прил. 11 АЛЬФА'!L32+'Прил. 11 АЛЬФА'!L24</f>
        <v>4960</v>
      </c>
      <c r="N47" s="26">
        <f>'Прил. 11 АЛЬФА'!M29+'Прил. 11 АЛЬФА'!M30+'Прил. 11 АЛЬФА'!M31+'Прил. 11 АЛЬФА'!M32+'Прил. 11 АЛЬФА'!M24</f>
        <v>6919</v>
      </c>
      <c r="O47" s="26">
        <f>'Прил. 11 АЛЬФА'!N29+'Прил. 11 АЛЬФА'!N30+'Прил. 11 АЛЬФА'!N31+'Прил. 11 АЛЬФА'!N32+'Прил. 11 АЛЬФА'!N24</f>
        <v>2981</v>
      </c>
      <c r="P47" s="26">
        <f>'Прил. 11 АЛЬФА'!O29+'Прил. 11 АЛЬФА'!O30+'Прил. 11 АЛЬФА'!O31+'Прил. 11 АЛЬФА'!O32+'Прил. 11 АЛЬФА'!O24</f>
        <v>3491</v>
      </c>
      <c r="Q47" s="26">
        <f>'Прил. 11 АЛЬФА'!P29+'Прил. 11 АЛЬФА'!P30+'Прил. 11 АЛЬФА'!P31+'Прил. 11 АЛЬФА'!P32+'Прил. 11 АЛЬФА'!P24</f>
        <v>716</v>
      </c>
      <c r="R47" s="26">
        <f>'Прил. 11 АЛЬФА'!Q29+'Прил. 11 АЛЬФА'!Q30+'Прил. 11 АЛЬФА'!Q31+'Прил. 11 АЛЬФА'!Q32+'Прил. 11 АЛЬФА'!Q24</f>
        <v>1440</v>
      </c>
      <c r="U47" s="23"/>
      <c r="V47" s="23"/>
    </row>
    <row r="48" spans="1:22" s="22" customFormat="1" ht="17.100000000000001" customHeight="1">
      <c r="A48" s="24"/>
      <c r="B48" s="38"/>
      <c r="C48" s="25"/>
      <c r="D48" s="26">
        <f t="shared" si="4"/>
        <v>0</v>
      </c>
      <c r="E48" s="27">
        <f t="shared" si="6"/>
        <v>0</v>
      </c>
      <c r="F48" s="27">
        <f t="shared" si="7"/>
        <v>0</v>
      </c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U48" s="23"/>
      <c r="V48" s="23"/>
    </row>
    <row r="49" spans="1:18" s="30" customFormat="1" ht="17.100000000000001" customHeight="1">
      <c r="A49" s="39"/>
      <c r="B49" s="40"/>
      <c r="C49" s="41"/>
      <c r="D49" s="42"/>
      <c r="E49" s="43"/>
      <c r="F49" s="43"/>
      <c r="G49" s="43"/>
      <c r="H49" s="44"/>
      <c r="I49" s="43"/>
      <c r="J49" s="44"/>
      <c r="K49" s="44"/>
      <c r="L49" s="44"/>
      <c r="M49" s="44"/>
      <c r="N49" s="44"/>
      <c r="O49" s="44"/>
      <c r="P49" s="44"/>
      <c r="Q49" s="45"/>
      <c r="R49" s="45"/>
    </row>
    <row r="50" spans="1:18" s="30" customFormat="1" ht="17.100000000000001" customHeight="1">
      <c r="A50" s="39"/>
      <c r="B50" s="40"/>
      <c r="C50" s="41"/>
      <c r="D50" s="42"/>
      <c r="E50" s="43"/>
      <c r="F50" s="43"/>
      <c r="G50" s="43"/>
      <c r="H50" s="44"/>
      <c r="I50" s="43"/>
      <c r="J50" s="44"/>
      <c r="K50" s="44"/>
      <c r="L50" s="44"/>
      <c r="M50" s="44"/>
      <c r="N50" s="44"/>
      <c r="O50" s="44"/>
      <c r="P50" s="44"/>
      <c r="Q50" s="45"/>
      <c r="R50" s="45"/>
    </row>
    <row r="51" spans="1:18" s="18" customFormat="1" ht="5.25" customHeight="1">
      <c r="A51" s="31"/>
      <c r="B51" s="31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1:18" s="18" customFormat="1" ht="11.25" customHeight="1">
      <c r="A52" s="31"/>
      <c r="B52" s="31"/>
      <c r="C52" s="32"/>
      <c r="D52" s="32"/>
    </row>
    <row r="53" spans="1:18" s="35" customFormat="1">
      <c r="A53" s="34" t="s">
        <v>43</v>
      </c>
      <c r="B53" s="34"/>
      <c r="E53" s="88"/>
      <c r="F53" s="88"/>
      <c r="G53" s="81"/>
      <c r="H53" s="81"/>
      <c r="I53" s="81"/>
      <c r="J53" s="81"/>
      <c r="K53" s="81"/>
      <c r="L53" s="81"/>
      <c r="M53" s="81"/>
      <c r="N53" s="81"/>
      <c r="O53" s="81"/>
    </row>
    <row r="54" spans="1:18" s="35" customFormat="1" ht="13.5" customHeight="1">
      <c r="E54" s="79" t="s">
        <v>44</v>
      </c>
      <c r="F54" s="79"/>
      <c r="G54" s="80" t="s">
        <v>45</v>
      </c>
      <c r="H54" s="80"/>
      <c r="I54" s="80"/>
      <c r="J54" s="80"/>
      <c r="K54" s="80"/>
      <c r="L54" s="80"/>
      <c r="M54" s="80"/>
      <c r="N54" s="80"/>
      <c r="O54" s="80"/>
    </row>
    <row r="55" spans="1:18" s="35" customFormat="1" ht="22.5" customHeight="1">
      <c r="A55" s="12" t="s">
        <v>46</v>
      </c>
      <c r="B55" s="12"/>
    </row>
    <row r="56" spans="1:18" s="35" customFormat="1" ht="21" customHeight="1">
      <c r="A56" s="81"/>
      <c r="B56" s="81"/>
      <c r="C56" s="81"/>
      <c r="D56" s="81"/>
      <c r="E56" s="88"/>
      <c r="F56" s="88"/>
      <c r="G56" s="81"/>
      <c r="H56" s="81"/>
      <c r="I56" s="81"/>
      <c r="J56" s="81"/>
      <c r="K56" s="81"/>
      <c r="L56" s="81"/>
      <c r="M56" s="81"/>
      <c r="N56" s="81"/>
      <c r="O56" s="81"/>
    </row>
    <row r="57" spans="1:18" s="36" customFormat="1" ht="12">
      <c r="A57" s="80" t="s">
        <v>47</v>
      </c>
      <c r="B57" s="80"/>
      <c r="C57" s="80"/>
      <c r="D57" s="80"/>
      <c r="E57" s="79" t="s">
        <v>44</v>
      </c>
      <c r="F57" s="79"/>
      <c r="G57" s="80" t="s">
        <v>45</v>
      </c>
      <c r="H57" s="80"/>
      <c r="I57" s="80"/>
      <c r="J57" s="80"/>
      <c r="K57" s="80"/>
      <c r="L57" s="80"/>
      <c r="M57" s="80"/>
      <c r="N57" s="80"/>
      <c r="O57" s="80"/>
    </row>
  </sheetData>
  <mergeCells count="29">
    <mergeCell ref="A15:A18"/>
    <mergeCell ref="D15:D18"/>
    <mergeCell ref="C15:C18"/>
    <mergeCell ref="G15:R15"/>
    <mergeCell ref="E15:F17"/>
    <mergeCell ref="G16:L16"/>
    <mergeCell ref="Q16:R16"/>
    <mergeCell ref="B15:B18"/>
    <mergeCell ref="G17:H17"/>
    <mergeCell ref="K17:L17"/>
    <mergeCell ref="I17:J17"/>
    <mergeCell ref="M16:P16"/>
    <mergeCell ref="M17:N17"/>
    <mergeCell ref="O17:P17"/>
    <mergeCell ref="A8:R8"/>
    <mergeCell ref="A9:R9"/>
    <mergeCell ref="D12:P12"/>
    <mergeCell ref="D13:P13"/>
    <mergeCell ref="G10:J10"/>
    <mergeCell ref="A57:D57"/>
    <mergeCell ref="E57:F57"/>
    <mergeCell ref="G57:O57"/>
    <mergeCell ref="E54:F54"/>
    <mergeCell ref="E53:F53"/>
    <mergeCell ref="G53:O53"/>
    <mergeCell ref="G54:O54"/>
    <mergeCell ref="A56:D56"/>
    <mergeCell ref="E56:F56"/>
    <mergeCell ref="G56:O56"/>
  </mergeCells>
  <phoneticPr fontId="0" type="noConversion"/>
  <printOptions horizontalCentered="1"/>
  <pageMargins left="1.1023622047244095" right="0.19685039370078741" top="0.19685039370078741" bottom="0.19685039370078741" header="0.51181102362204722" footer="0.51181102362204722"/>
  <pageSetup paperSize="8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zoomScale="50" zoomScaleNormal="75" workbookViewId="0">
      <selection activeCell="I11" sqref="I11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70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279904</v>
      </c>
      <c r="D20" s="53">
        <f>'Прил. 11 СОГАЗ'!D20+'Прил. 11 АЛЬФА'!D20</f>
        <v>129838</v>
      </c>
      <c r="E20" s="53">
        <f>'Прил. 11 СОГАЗ'!E20+'Прил. 11 АЛЬФА'!E20</f>
        <v>150066</v>
      </c>
      <c r="F20" s="53">
        <f>'Прил. 11 СОГАЗ'!F20+'Прил. 11 АЛЬФА'!F20</f>
        <v>1080</v>
      </c>
      <c r="G20" s="53">
        <f>'Прил. 11 СОГАЗ'!G20+'Прил. 11 АЛЬФА'!G20</f>
        <v>1059</v>
      </c>
      <c r="H20" s="53">
        <f>'Прил. 11 СОГАЗ'!H20+'Прил. 11 АЛЬФА'!H20</f>
        <v>5240</v>
      </c>
      <c r="I20" s="53">
        <f>'Прил. 11 СОГАЗ'!I20+'Прил. 11 АЛЬФА'!I20</f>
        <v>5046</v>
      </c>
      <c r="J20" s="53">
        <f>'Прил. 11 СОГАЗ'!J20+'Прил. 11 АЛЬФА'!J20</f>
        <v>21139</v>
      </c>
      <c r="K20" s="53">
        <f>'Прил. 11 СОГАЗ'!K20+'Прил. 11 АЛЬФА'!K20</f>
        <v>19640</v>
      </c>
      <c r="L20" s="53">
        <f>'Прил. 11 СОГАЗ'!L20+'Прил. 11 АЛЬФА'!L20</f>
        <v>50896</v>
      </c>
      <c r="M20" s="53">
        <f>'Прил. 11 СОГАЗ'!M20+'Прил. 11 АЛЬФА'!M20</f>
        <v>51601</v>
      </c>
      <c r="N20" s="53">
        <f>'Прил. 11 СОГАЗ'!N20+'Прил. 11 АЛЬФА'!N20</f>
        <v>37503</v>
      </c>
      <c r="O20" s="53">
        <f>'Прил. 11 СОГАЗ'!O20+'Прил. 11 АЛЬФА'!O20</f>
        <v>41327</v>
      </c>
      <c r="P20" s="53">
        <f>'Прил. 11 СОГАЗ'!P20+'Прил. 11 АЛЬФА'!P20</f>
        <v>13980</v>
      </c>
      <c r="Q20" s="53">
        <f>'Прил. 11 СОГАЗ'!Q20+'Прил. 11 АЛЬФА'!Q20</f>
        <v>31393</v>
      </c>
    </row>
    <row r="21" spans="1:17" s="35" customFormat="1" ht="18.75">
      <c r="A21" s="50" t="s">
        <v>81</v>
      </c>
      <c r="B21" s="51" t="s">
        <v>82</v>
      </c>
      <c r="C21" s="52">
        <f t="shared" si="0"/>
        <v>8000</v>
      </c>
      <c r="D21" s="53">
        <f>'Прил. 11 СОГАЗ'!D21+'Прил. 11 АЛЬФА'!D21</f>
        <v>3825</v>
      </c>
      <c r="E21" s="53">
        <f>'Прил. 11 СОГАЗ'!E21+'Прил. 11 АЛЬФА'!E21</f>
        <v>4175</v>
      </c>
      <c r="F21" s="53">
        <f>'Прил. 11 СОГАЗ'!F21+'Прил. 11 АЛЬФА'!F21</f>
        <v>41</v>
      </c>
      <c r="G21" s="53">
        <f>'Прил. 11 СОГАЗ'!G21+'Прил. 11 АЛЬФА'!G21</f>
        <v>29</v>
      </c>
      <c r="H21" s="53">
        <f>'Прил. 11 СОГАЗ'!H21+'Прил. 11 АЛЬФА'!H21</f>
        <v>163</v>
      </c>
      <c r="I21" s="53">
        <f>'Прил. 11 СОГАЗ'!I21+'Прил. 11 АЛЬФА'!I21</f>
        <v>136</v>
      </c>
      <c r="J21" s="53">
        <f>'Прил. 11 СОГАЗ'!J21+'Прил. 11 АЛЬФА'!J21</f>
        <v>696</v>
      </c>
      <c r="K21" s="53">
        <f>'Прил. 11 СОГАЗ'!K21+'Прил. 11 АЛЬФА'!K21</f>
        <v>585</v>
      </c>
      <c r="L21" s="53">
        <f>'Прил. 11 СОГАЗ'!L21+'Прил. 11 АЛЬФА'!L21</f>
        <v>1597</v>
      </c>
      <c r="M21" s="53">
        <f>'Прил. 11 СОГАЗ'!M21+'Прил. 11 АЛЬФА'!M21</f>
        <v>1532</v>
      </c>
      <c r="N21" s="53">
        <f>'Прил. 11 СОГАЗ'!N21+'Прил. 11 АЛЬФА'!N21</f>
        <v>989</v>
      </c>
      <c r="O21" s="53">
        <f>'Прил. 11 СОГАЗ'!O21+'Прил. 11 АЛЬФА'!O21</f>
        <v>1202</v>
      </c>
      <c r="P21" s="53">
        <f>'Прил. 11 СОГАЗ'!P21+'Прил. 11 АЛЬФА'!P21</f>
        <v>339</v>
      </c>
      <c r="Q21" s="53">
        <f>'Прил. 11 СОГАЗ'!Q21+'Прил. 11 АЛЬФА'!Q21</f>
        <v>691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47867</v>
      </c>
      <c r="D22" s="53">
        <f>'Прил. 11 СОГАЗ'!D22+'Прил. 11 АЛЬФА'!D22</f>
        <v>20628</v>
      </c>
      <c r="E22" s="53">
        <f>'Прил. 11 СОГАЗ'!E22+'Прил. 11 АЛЬФА'!E22</f>
        <v>27239</v>
      </c>
      <c r="F22" s="53">
        <f>'Прил. 11 СОГАЗ'!F22+'Прил. 11 АЛЬФА'!F22</f>
        <v>246</v>
      </c>
      <c r="G22" s="53">
        <f>'Прил. 11 СОГАЗ'!G22+'Прил. 11 АЛЬФА'!G22</f>
        <v>274</v>
      </c>
      <c r="H22" s="53">
        <f>'Прил. 11 СОГАЗ'!H22+'Прил. 11 АЛЬФА'!H22</f>
        <v>1372</v>
      </c>
      <c r="I22" s="53">
        <f>'Прил. 11 СОГАЗ'!I22+'Прил. 11 АЛЬФА'!I22</f>
        <v>1408</v>
      </c>
      <c r="J22" s="53">
        <f>'Прил. 11 СОГАЗ'!J22+'Прил. 11 АЛЬФА'!J22</f>
        <v>5043</v>
      </c>
      <c r="K22" s="53">
        <f>'Прил. 11 СОГАЗ'!K22+'Прил. 11 АЛЬФА'!K22</f>
        <v>4941</v>
      </c>
      <c r="L22" s="53">
        <f>'Прил. 11 СОГАЗ'!L22+'Прил. 11 АЛЬФА'!L22</f>
        <v>7451</v>
      </c>
      <c r="M22" s="53">
        <f>'Прил. 11 СОГАЗ'!M22+'Прил. 11 АЛЬФА'!M22</f>
        <v>11194</v>
      </c>
      <c r="N22" s="53">
        <f>'Прил. 11 СОГАЗ'!N22+'Прил. 11 АЛЬФА'!N22</f>
        <v>5098</v>
      </c>
      <c r="O22" s="53">
        <f>'Прил. 11 СОГАЗ'!O22+'Прил. 11 АЛЬФА'!O22</f>
        <v>6427</v>
      </c>
      <c r="P22" s="53">
        <f>'Прил. 11 СОГАЗ'!P22+'Прил. 11 АЛЬФА'!P22</f>
        <v>1418</v>
      </c>
      <c r="Q22" s="53">
        <f>'Прил. 11 СОГАЗ'!Q22+'Прил. 11 АЛЬФА'!Q22</f>
        <v>2995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>'Прил. 11 СОГАЗ'!D23+'Прил. 11 АЛЬФА'!D23</f>
        <v>0</v>
      </c>
      <c r="E23" s="53">
        <f>'Прил. 11 СОГАЗ'!E23+'Прил. 11 АЛЬФА'!E23</f>
        <v>0</v>
      </c>
      <c r="F23" s="53">
        <f>'Прил. 11 СОГАЗ'!F23+'Прил. 11 АЛЬФА'!F23</f>
        <v>0</v>
      </c>
      <c r="G23" s="53">
        <f>'Прил. 11 СОГАЗ'!G23+'Прил. 11 АЛЬФА'!G23</f>
        <v>0</v>
      </c>
      <c r="H23" s="53">
        <f>'Прил. 11 СОГАЗ'!H23+'Прил. 11 АЛЬФА'!H23</f>
        <v>0</v>
      </c>
      <c r="I23" s="53">
        <f>'Прил. 11 СОГАЗ'!I23+'Прил. 11 АЛЬФА'!I23</f>
        <v>0</v>
      </c>
      <c r="J23" s="53">
        <f>'Прил. 11 СОГАЗ'!J23+'Прил. 11 АЛЬФА'!J23</f>
        <v>0</v>
      </c>
      <c r="K23" s="53">
        <f>'Прил. 11 СОГАЗ'!K23+'Прил. 11 АЛЬФА'!K23</f>
        <v>0</v>
      </c>
      <c r="L23" s="53">
        <f>'Прил. 11 СОГАЗ'!L23+'Прил. 11 АЛЬФА'!L23</f>
        <v>0</v>
      </c>
      <c r="M23" s="53">
        <f>'Прил. 11 СОГАЗ'!M23+'Прил. 11 АЛЬФА'!M23</f>
        <v>0</v>
      </c>
      <c r="N23" s="53">
        <f>'Прил. 11 СОГАЗ'!N23+'Прил. 11 АЛЬФА'!N23</f>
        <v>0</v>
      </c>
      <c r="O23" s="53">
        <f>'Прил. 11 СОГАЗ'!O23+'Прил. 11 АЛЬФА'!O23</f>
        <v>0</v>
      </c>
      <c r="P23" s="53">
        <f>'Прил. 11 СОГАЗ'!P23+'Прил. 11 АЛЬФА'!P23</f>
        <v>0</v>
      </c>
      <c r="Q23" s="53">
        <f>'Прил. 11 СОГАЗ'!Q23+'Прил. 11 АЛЬФА'!Q23</f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1174</v>
      </c>
      <c r="D24" s="53">
        <f>'Прил. 11 СОГАЗ'!D24+'Прил. 11 АЛЬФА'!D24</f>
        <v>601</v>
      </c>
      <c r="E24" s="53">
        <f>'Прил. 11 СОГАЗ'!E24+'Прил. 11 АЛЬФА'!E24</f>
        <v>573</v>
      </c>
      <c r="F24" s="53">
        <f>'Прил. 11 СОГАЗ'!F24+'Прил. 11 АЛЬФА'!F24</f>
        <v>5</v>
      </c>
      <c r="G24" s="53">
        <f>'Прил. 11 СОГАЗ'!G24+'Прил. 11 АЛЬФА'!G24</f>
        <v>2</v>
      </c>
      <c r="H24" s="53">
        <f>'Прил. 11 СОГАЗ'!H24+'Прил. 11 АЛЬФА'!H24</f>
        <v>18</v>
      </c>
      <c r="I24" s="53">
        <f>'Прил. 11 СОГАЗ'!I24+'Прил. 11 АЛЬФА'!I24</f>
        <v>18</v>
      </c>
      <c r="J24" s="53">
        <f>'Прил. 11 СОГАЗ'!J24+'Прил. 11 АЛЬФА'!J24</f>
        <v>87</v>
      </c>
      <c r="K24" s="53">
        <f>'Прил. 11 СОГАЗ'!K24+'Прил. 11 АЛЬФА'!K24</f>
        <v>88</v>
      </c>
      <c r="L24" s="53">
        <f>'Прил. 11 СОГАЗ'!L24+'Прил. 11 АЛЬФА'!L24</f>
        <v>224</v>
      </c>
      <c r="M24" s="53">
        <f>'Прил. 11 СОГАЗ'!M24+'Прил. 11 АЛЬФА'!M24</f>
        <v>199</v>
      </c>
      <c r="N24" s="53">
        <f>'Прил. 11 СОГАЗ'!N24+'Прил. 11 АЛЬФА'!N24</f>
        <v>227</v>
      </c>
      <c r="O24" s="53">
        <f>'Прил. 11 СОГАЗ'!O24+'Прил. 11 АЛЬФА'!O24</f>
        <v>217</v>
      </c>
      <c r="P24" s="53">
        <f>'Прил. 11 СОГАЗ'!P24+'Прил. 11 АЛЬФА'!P24</f>
        <v>40</v>
      </c>
      <c r="Q24" s="53">
        <f>'Прил. 11 СОГАЗ'!Q24+'Прил. 11 АЛЬФА'!Q24</f>
        <v>49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40598</v>
      </c>
      <c r="D25" s="53">
        <f>'Прил. 11 СОГАЗ'!D25+'Прил. 11 АЛЬФА'!D25</f>
        <v>20665</v>
      </c>
      <c r="E25" s="53">
        <f>'Прил. 11 СОГАЗ'!E25+'Прил. 11 АЛЬФА'!E25</f>
        <v>19933</v>
      </c>
      <c r="F25" s="53">
        <f>'Прил. 11 СОГАЗ'!F25+'Прил. 11 АЛЬФА'!F25</f>
        <v>122</v>
      </c>
      <c r="G25" s="53">
        <f>'Прил. 11 СОГАЗ'!G25+'Прил. 11 АЛЬФА'!G25</f>
        <v>125</v>
      </c>
      <c r="H25" s="53">
        <f>'Прил. 11 СОГАЗ'!H25+'Прил. 11 АЛЬФА'!H25</f>
        <v>686</v>
      </c>
      <c r="I25" s="53">
        <f>'Прил. 11 СОГАЗ'!I25+'Прил. 11 АЛЬФА'!I25</f>
        <v>634</v>
      </c>
      <c r="J25" s="53">
        <f>'Прил. 11 СОГАЗ'!J25+'Прил. 11 АЛЬФА'!J25</f>
        <v>2860</v>
      </c>
      <c r="K25" s="53">
        <f>'Прил. 11 СОГАЗ'!K25+'Прил. 11 АЛЬФА'!K25</f>
        <v>2739</v>
      </c>
      <c r="L25" s="53">
        <f>'Прил. 11 СОГАЗ'!L25+'Прил. 11 АЛЬФА'!L25</f>
        <v>9471</v>
      </c>
      <c r="M25" s="53">
        <f>'Прил. 11 СОГАЗ'!M25+'Прил. 11 АЛЬФА'!M25</f>
        <v>6656</v>
      </c>
      <c r="N25" s="53">
        <f>'Прил. 11 СОГАЗ'!N25+'Прил. 11 АЛЬФА'!N25</f>
        <v>5642</v>
      </c>
      <c r="O25" s="53">
        <f>'Прил. 11 СОГАЗ'!O25+'Прил. 11 АЛЬФА'!O25</f>
        <v>5601</v>
      </c>
      <c r="P25" s="53">
        <f>'Прил. 11 СОГАЗ'!P25+'Прил. 11 АЛЬФА'!P25</f>
        <v>1884</v>
      </c>
      <c r="Q25" s="53">
        <f>'Прил. 11 СОГАЗ'!Q25+'Прил. 11 АЛЬФА'!Q25</f>
        <v>4178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522</v>
      </c>
      <c r="D26" s="53">
        <f>'Прил. 11 СОГАЗ'!D26+'Прил. 11 АЛЬФА'!D26</f>
        <v>260</v>
      </c>
      <c r="E26" s="53">
        <f>'Прил. 11 СОГАЗ'!E26+'Прил. 11 АЛЬФА'!E26</f>
        <v>262</v>
      </c>
      <c r="F26" s="53">
        <f>'Прил. 11 СОГАЗ'!F26+'Прил. 11 АЛЬФА'!F26</f>
        <v>0</v>
      </c>
      <c r="G26" s="53">
        <f>'Прил. 11 СОГАЗ'!G26+'Прил. 11 АЛЬФА'!G26</f>
        <v>3</v>
      </c>
      <c r="H26" s="53">
        <f>'Прил. 11 СОГАЗ'!H26+'Прил. 11 АЛЬФА'!H26</f>
        <v>5</v>
      </c>
      <c r="I26" s="53">
        <f>'Прил. 11 СОГАЗ'!I26+'Прил. 11 АЛЬФА'!I26</f>
        <v>2</v>
      </c>
      <c r="J26" s="53">
        <f>'Прил. 11 СОГАЗ'!J26+'Прил. 11 АЛЬФА'!J26</f>
        <v>34</v>
      </c>
      <c r="K26" s="53">
        <f>'Прил. 11 СОГАЗ'!K26+'Прил. 11 АЛЬФА'!K26</f>
        <v>25</v>
      </c>
      <c r="L26" s="53">
        <f>'Прил. 11 СОГАЗ'!L26+'Прил. 11 АЛЬФА'!L26</f>
        <v>98</v>
      </c>
      <c r="M26" s="53">
        <f>'Прил. 11 СОГАЗ'!M26+'Прил. 11 АЛЬФА'!M26</f>
        <v>75</v>
      </c>
      <c r="N26" s="53">
        <f>'Прил. 11 СОГАЗ'!N26+'Прил. 11 АЛЬФА'!N26</f>
        <v>100</v>
      </c>
      <c r="O26" s="53">
        <f>'Прил. 11 СОГАЗ'!O26+'Прил. 11 АЛЬФА'!O26</f>
        <v>88</v>
      </c>
      <c r="P26" s="53">
        <f>'Прил. 11 СОГАЗ'!P26+'Прил. 11 АЛЬФА'!P26</f>
        <v>23</v>
      </c>
      <c r="Q26" s="53">
        <f>'Прил. 11 СОГАЗ'!Q26+'Прил. 11 АЛЬФА'!Q26</f>
        <v>69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4171</v>
      </c>
      <c r="D27" s="53">
        <f>'Прил. 11 СОГАЗ'!D27+'Прил. 11 АЛЬФА'!D27</f>
        <v>1851</v>
      </c>
      <c r="E27" s="53">
        <f>'Прил. 11 СОГАЗ'!E27+'Прил. 11 АЛЬФА'!E27</f>
        <v>2320</v>
      </c>
      <c r="F27" s="53">
        <f>'Прил. 11 СОГАЗ'!F27+'Прил. 11 АЛЬФА'!F27</f>
        <v>19</v>
      </c>
      <c r="G27" s="53">
        <f>'Прил. 11 СОГАЗ'!G27+'Прил. 11 АЛЬФА'!G27</f>
        <v>19</v>
      </c>
      <c r="H27" s="53">
        <f>'Прил. 11 СОГАЗ'!H27+'Прил. 11 АЛЬФА'!H27</f>
        <v>122</v>
      </c>
      <c r="I27" s="53">
        <f>'Прил. 11 СОГАЗ'!I27+'Прил. 11 АЛЬФА'!I27</f>
        <v>115</v>
      </c>
      <c r="J27" s="53">
        <f>'Прил. 11 СОГАЗ'!J27+'Прил. 11 АЛЬФА'!J27</f>
        <v>548</v>
      </c>
      <c r="K27" s="53">
        <f>'Прил. 11 СОГАЗ'!K27+'Прил. 11 АЛЬФА'!K27</f>
        <v>505</v>
      </c>
      <c r="L27" s="53">
        <f>'Прил. 11 СОГАЗ'!L27+'Прил. 11 АЛЬФА'!L27</f>
        <v>667</v>
      </c>
      <c r="M27" s="53">
        <f>'Прил. 11 СОГАЗ'!M27+'Прил. 11 АЛЬФА'!M27</f>
        <v>1006</v>
      </c>
      <c r="N27" s="53">
        <f>'Прил. 11 СОГАЗ'!N27+'Прил. 11 АЛЬФА'!N27</f>
        <v>428</v>
      </c>
      <c r="O27" s="53">
        <f>'Прил. 11 СОГАЗ'!O27+'Прил. 11 АЛЬФА'!O27</f>
        <v>523</v>
      </c>
      <c r="P27" s="53">
        <f>'Прил. 11 СОГАЗ'!P27+'Прил. 11 АЛЬФА'!P27</f>
        <v>67</v>
      </c>
      <c r="Q27" s="53">
        <f>'Прил. 11 СОГАЗ'!Q27+'Прил. 11 АЛЬФА'!Q27</f>
        <v>152</v>
      </c>
    </row>
    <row r="28" spans="1:17" s="35" customFormat="1" ht="18.75">
      <c r="A28" s="50">
        <f t="shared" ref="A28:A36" si="1">A27+1</f>
        <v>6</v>
      </c>
      <c r="B28" s="51" t="s">
        <v>91</v>
      </c>
      <c r="C28" s="52">
        <f t="shared" si="0"/>
        <v>31429</v>
      </c>
      <c r="D28" s="53">
        <f>'Прил. 11 СОГАЗ'!D28+'Прил. 11 АЛЬФА'!D28</f>
        <v>14412</v>
      </c>
      <c r="E28" s="53">
        <f>'Прил. 11 СОГАЗ'!E28+'Прил. 11 АЛЬФА'!E28</f>
        <v>17017</v>
      </c>
      <c r="F28" s="53">
        <f>'Прил. 11 СОГАЗ'!F28+'Прил. 11 АЛЬФА'!F28</f>
        <v>151</v>
      </c>
      <c r="G28" s="53">
        <f>'Прил. 11 СОГАЗ'!G28+'Прил. 11 АЛЬФА'!G28</f>
        <v>140</v>
      </c>
      <c r="H28" s="53">
        <f>'Прил. 11 СОГАЗ'!H28+'Прил. 11 АЛЬФА'!H28</f>
        <v>801</v>
      </c>
      <c r="I28" s="53">
        <f>'Прил. 11 СОГАЗ'!I28+'Прил. 11 АЛЬФА'!I28</f>
        <v>809</v>
      </c>
      <c r="J28" s="53">
        <f>'Прил. 11 СОГАЗ'!J28+'Прил. 11 АЛЬФА'!J28</f>
        <v>2982</v>
      </c>
      <c r="K28" s="53">
        <f>'Прил. 11 СОГАЗ'!K28+'Прил. 11 АЛЬФА'!K28</f>
        <v>2879</v>
      </c>
      <c r="L28" s="53">
        <f>'Прил. 11 СОГАЗ'!L28+'Прил. 11 АЛЬФА'!L28</f>
        <v>5611</v>
      </c>
      <c r="M28" s="53">
        <f>'Прил. 11 СОГАЗ'!M28+'Прил. 11 АЛЬФА'!M28</f>
        <v>6500</v>
      </c>
      <c r="N28" s="53">
        <f>'Прил. 11 СОГАЗ'!N28+'Прил. 11 АЛЬФА'!N28</f>
        <v>3862</v>
      </c>
      <c r="O28" s="53">
        <f>'Прил. 11 СОГАЗ'!O28+'Прил. 11 АЛЬФА'!O28</f>
        <v>4224</v>
      </c>
      <c r="P28" s="53">
        <f>'Прил. 11 СОГАЗ'!P28+'Прил. 11 АЛЬФА'!P28</f>
        <v>1005</v>
      </c>
      <c r="Q28" s="53">
        <f>'Прил. 11 СОГАЗ'!Q28+'Прил. 11 АЛЬФА'!Q28</f>
        <v>2465</v>
      </c>
    </row>
    <row r="29" spans="1:17" s="35" customFormat="1" ht="18.75">
      <c r="A29" s="50">
        <f t="shared" si="1"/>
        <v>7</v>
      </c>
      <c r="B29" s="51" t="s">
        <v>92</v>
      </c>
      <c r="C29" s="52">
        <f t="shared" si="0"/>
        <v>13680</v>
      </c>
      <c r="D29" s="53">
        <f>'Прил. 11 СОГАЗ'!D29+'Прил. 11 АЛЬФА'!D29</f>
        <v>6095</v>
      </c>
      <c r="E29" s="53">
        <f>'Прил. 11 СОГАЗ'!E29+'Прил. 11 АЛЬФА'!E29</f>
        <v>7585</v>
      </c>
      <c r="F29" s="53">
        <f>'Прил. 11 СОГАЗ'!F29+'Прил. 11 АЛЬФА'!F29</f>
        <v>92</v>
      </c>
      <c r="G29" s="53">
        <f>'Прил. 11 СОГАЗ'!G29+'Прил. 11 АЛЬФА'!G29</f>
        <v>74</v>
      </c>
      <c r="H29" s="53">
        <f>'Прил. 11 СОГАЗ'!H29+'Прил. 11 АЛЬФА'!H29</f>
        <v>361</v>
      </c>
      <c r="I29" s="53">
        <f>'Прил. 11 СОГАЗ'!I29+'Прил. 11 АЛЬФА'!I29</f>
        <v>341</v>
      </c>
      <c r="J29" s="53">
        <f>'Прил. 11 СОГАЗ'!J29+'Прил. 11 АЛЬФА'!J29</f>
        <v>1493</v>
      </c>
      <c r="K29" s="53">
        <f>'Прил. 11 СОГАЗ'!K29+'Прил. 11 АЛЬФА'!K29</f>
        <v>1402</v>
      </c>
      <c r="L29" s="53">
        <f>'Прил. 11 СОГАЗ'!L29+'Прил. 11 АЛЬФА'!L29</f>
        <v>2337</v>
      </c>
      <c r="M29" s="53">
        <f>'Прил. 11 СОГАЗ'!M29+'Прил. 11 АЛЬФА'!M29</f>
        <v>3048</v>
      </c>
      <c r="N29" s="53">
        <f>'Прил. 11 СОГАЗ'!N29+'Прил. 11 АЛЬФА'!N29</f>
        <v>1430</v>
      </c>
      <c r="O29" s="53">
        <f>'Прил. 11 СОГАЗ'!O29+'Прил. 11 АЛЬФА'!O29</f>
        <v>1818</v>
      </c>
      <c r="P29" s="53">
        <f>'Прил. 11 СОГАЗ'!P29+'Прил. 11 АЛЬФА'!P29</f>
        <v>382</v>
      </c>
      <c r="Q29" s="53">
        <f>'Прил. 11 СОГАЗ'!Q29+'Прил. 11 АЛЬФА'!Q29</f>
        <v>902</v>
      </c>
    </row>
    <row r="30" spans="1:17" s="35" customFormat="1" ht="18.75">
      <c r="A30" s="50">
        <f t="shared" si="1"/>
        <v>8</v>
      </c>
      <c r="B30" s="51" t="s">
        <v>93</v>
      </c>
      <c r="C30" s="52">
        <f t="shared" si="0"/>
        <v>8441</v>
      </c>
      <c r="D30" s="53">
        <f>'Прил. 11 СОГАЗ'!D30+'Прил. 11 АЛЬФА'!D30</f>
        <v>3522</v>
      </c>
      <c r="E30" s="53">
        <f>'Прил. 11 СОГАЗ'!E30+'Прил. 11 АЛЬФА'!E30</f>
        <v>4919</v>
      </c>
      <c r="F30" s="53">
        <f>'Прил. 11 СОГАЗ'!F30+'Прил. 11 АЛЬФА'!F30</f>
        <v>63</v>
      </c>
      <c r="G30" s="53">
        <f>'Прил. 11 СОГАЗ'!G30+'Прил. 11 АЛЬФА'!G30</f>
        <v>69</v>
      </c>
      <c r="H30" s="53">
        <f>'Прил. 11 СОГАЗ'!H30+'Прил. 11 АЛЬФА'!H30</f>
        <v>353</v>
      </c>
      <c r="I30" s="53">
        <f>'Прил. 11 СОГАЗ'!I30+'Прил. 11 АЛЬФА'!I30</f>
        <v>337</v>
      </c>
      <c r="J30" s="53">
        <f>'Прил. 11 СОГАЗ'!J30+'Прил. 11 АЛЬФА'!J30</f>
        <v>1217</v>
      </c>
      <c r="K30" s="53">
        <f>'Прил. 11 СОГАЗ'!K30+'Прил. 11 АЛЬФА'!K30</f>
        <v>1159</v>
      </c>
      <c r="L30" s="53">
        <f>'Прил. 11 СОГАЗ'!L30+'Прил. 11 АЛЬФА'!L30</f>
        <v>1143</v>
      </c>
      <c r="M30" s="53">
        <f>'Прил. 11 СОГАЗ'!M30+'Прил. 11 АЛЬФА'!M30</f>
        <v>2380</v>
      </c>
      <c r="N30" s="53">
        <f>'Прил. 11 СОГАЗ'!N30+'Прил. 11 АЛЬФА'!N30</f>
        <v>646</v>
      </c>
      <c r="O30" s="53">
        <f>'Прил. 11 СОГАЗ'!O30+'Прил. 11 АЛЬФА'!O30</f>
        <v>803</v>
      </c>
      <c r="P30" s="53">
        <f>'Прил. 11 СОГАЗ'!P30+'Прил. 11 АЛЬФА'!P30</f>
        <v>100</v>
      </c>
      <c r="Q30" s="53">
        <f>'Прил. 11 СОГАЗ'!Q30+'Прил. 11 АЛЬФА'!Q30</f>
        <v>171</v>
      </c>
    </row>
    <row r="31" spans="1:17" s="35" customFormat="1" ht="18.75">
      <c r="A31" s="50">
        <f t="shared" si="1"/>
        <v>9</v>
      </c>
      <c r="B31" s="51" t="s">
        <v>94</v>
      </c>
      <c r="C31" s="52">
        <f t="shared" si="0"/>
        <v>12265</v>
      </c>
      <c r="D31" s="53">
        <f>'Прил. 11 СОГАЗ'!D31+'Прил. 11 АЛЬФА'!D31</f>
        <v>5674</v>
      </c>
      <c r="E31" s="53">
        <f>'Прил. 11 СОГАЗ'!E31+'Прил. 11 АЛЬФА'!E31</f>
        <v>6591</v>
      </c>
      <c r="F31" s="53">
        <f>'Прил. 11 СОГАЗ'!F31+'Прил. 11 АЛЬФА'!F31</f>
        <v>67</v>
      </c>
      <c r="G31" s="53">
        <f>'Прил. 11 СОГАЗ'!G31+'Прил. 11 АЛЬФА'!G31</f>
        <v>68</v>
      </c>
      <c r="H31" s="53">
        <f>'Прил. 11 СОГАЗ'!H31+'Прил. 11 АЛЬФА'!H31</f>
        <v>320</v>
      </c>
      <c r="I31" s="53">
        <f>'Прил. 11 СОГАЗ'!I31+'Прил. 11 АЛЬФА'!I31</f>
        <v>273</v>
      </c>
      <c r="J31" s="53">
        <f>'Прил. 11 СОГАЗ'!J31+'Прил. 11 АЛЬФА'!J31</f>
        <v>1270</v>
      </c>
      <c r="K31" s="53">
        <f>'Прил. 11 СОГАЗ'!K31+'Прил. 11 АЛЬФА'!K31</f>
        <v>1254</v>
      </c>
      <c r="L31" s="53">
        <f>'Прил. 11 СОГАЗ'!L31+'Прил. 11 АЛЬФА'!L31</f>
        <v>2330</v>
      </c>
      <c r="M31" s="53">
        <f>'Прил. 11 СОГАЗ'!M31+'Прил. 11 АЛЬФА'!M31</f>
        <v>2703</v>
      </c>
      <c r="N31" s="53">
        <f>'Прил. 11 СОГАЗ'!N31+'Прил. 11 АЛЬФА'!N31</f>
        <v>1353</v>
      </c>
      <c r="O31" s="53">
        <f>'Прил. 11 СОГАЗ'!O31+'Прил. 11 АЛЬФА'!O31</f>
        <v>1582</v>
      </c>
      <c r="P31" s="53">
        <f>'Прил. 11 СОГАЗ'!P31+'Прил. 11 АЛЬФА'!P31</f>
        <v>334</v>
      </c>
      <c r="Q31" s="53">
        <f>'Прил. 11 СОГАЗ'!Q31+'Прил. 11 АЛЬФА'!Q31</f>
        <v>711</v>
      </c>
    </row>
    <row r="32" spans="1:17" s="35" customFormat="1" ht="18.75">
      <c r="A32" s="50">
        <f t="shared" si="1"/>
        <v>10</v>
      </c>
      <c r="B32" s="51" t="s">
        <v>95</v>
      </c>
      <c r="C32" s="52">
        <f t="shared" si="0"/>
        <v>6563</v>
      </c>
      <c r="D32" s="53">
        <f>'Прил. 11 СОГАЗ'!D32+'Прил. 11 АЛЬФА'!D32</f>
        <v>2930</v>
      </c>
      <c r="E32" s="53">
        <f>'Прил. 11 СОГАЗ'!E32+'Прил. 11 АЛЬФА'!E32</f>
        <v>3633</v>
      </c>
      <c r="F32" s="53">
        <f>'Прил. 11 СОГАЗ'!F32+'Прил. 11 АЛЬФА'!F32</f>
        <v>35</v>
      </c>
      <c r="G32" s="53">
        <f>'Прил. 11 СОГАЗ'!G32+'Прил. 11 АЛЬФА'!G32</f>
        <v>37</v>
      </c>
      <c r="H32" s="53">
        <f>'Прил. 11 СОГАЗ'!H32+'Прил. 11 АЛЬФА'!H32</f>
        <v>174</v>
      </c>
      <c r="I32" s="53">
        <f>'Прил. 11 СОГАЗ'!I32+'Прил. 11 АЛЬФА'!I32</f>
        <v>159</v>
      </c>
      <c r="J32" s="53">
        <f>'Прил. 11 СОГАЗ'!J32+'Прил. 11 АЛЬФА'!J32</f>
        <v>756</v>
      </c>
      <c r="K32" s="53">
        <f>'Прил. 11 СОГАЗ'!K32+'Прил. 11 АЛЬФА'!K32</f>
        <v>705</v>
      </c>
      <c r="L32" s="53">
        <f>'Прил. 11 СОГАЗ'!L32+'Прил. 11 АЛЬФА'!L32</f>
        <v>1016</v>
      </c>
      <c r="M32" s="53">
        <f>'Прил. 11 СОГАЗ'!M32+'Прил. 11 АЛЬФА'!M32</f>
        <v>1546</v>
      </c>
      <c r="N32" s="53">
        <f>'Прил. 11 СОГАЗ'!N32+'Прил. 11 АЛЬФА'!N32</f>
        <v>785</v>
      </c>
      <c r="O32" s="53">
        <f>'Прил. 11 СОГАЗ'!O32+'Прил. 11 АЛЬФА'!O32</f>
        <v>966</v>
      </c>
      <c r="P32" s="53">
        <f>'Прил. 11 СОГАЗ'!P32+'Прил. 11 АЛЬФА'!P32</f>
        <v>164</v>
      </c>
      <c r="Q32" s="53">
        <f>'Прил. 11 СОГАЗ'!Q32+'Прил. 11 АЛЬФА'!Q32</f>
        <v>220</v>
      </c>
    </row>
    <row r="33" spans="1:17" s="35" customFormat="1" ht="18.75">
      <c r="A33" s="50">
        <f t="shared" si="1"/>
        <v>11</v>
      </c>
      <c r="B33" s="51" t="s">
        <v>96</v>
      </c>
      <c r="C33" s="52">
        <f t="shared" si="0"/>
        <v>52627</v>
      </c>
      <c r="D33" s="53">
        <f>'Прил. 11 СОГАЗ'!D33+'Прил. 11 АЛЬФА'!D33</f>
        <v>24151</v>
      </c>
      <c r="E33" s="53">
        <f>'Прил. 11 СОГАЗ'!E33+'Прил. 11 АЛЬФА'!E33</f>
        <v>28476</v>
      </c>
      <c r="F33" s="53">
        <f>'Прил. 11 СОГАЗ'!F33+'Прил. 11 АЛЬФА'!F33</f>
        <v>172</v>
      </c>
      <c r="G33" s="53">
        <f>'Прил. 11 СОГАЗ'!G33+'Прил. 11 АЛЬФА'!G33</f>
        <v>161</v>
      </c>
      <c r="H33" s="53">
        <f>'Прил. 11 СОГАЗ'!H33+'Прил. 11 АЛЬФА'!H33</f>
        <v>903</v>
      </c>
      <c r="I33" s="53">
        <f>'Прил. 11 СОГАЗ'!I33+'Прил. 11 АЛЬФА'!I33</f>
        <v>911</v>
      </c>
      <c r="J33" s="53">
        <f>'Прил. 11 СОГАЗ'!J33+'Прил. 11 АЛЬФА'!J33</f>
        <v>4021</v>
      </c>
      <c r="K33" s="53">
        <f>'Прил. 11 СОГАЗ'!K33+'Прил. 11 АЛЬФА'!K33</f>
        <v>3722</v>
      </c>
      <c r="L33" s="53">
        <f>'Прил. 11 СОГАЗ'!L33+'Прил. 11 АЛЬФА'!L33</f>
        <v>9936</v>
      </c>
      <c r="M33" s="53">
        <f>'Прил. 11 СОГАЗ'!M33+'Прил. 11 АЛЬФА'!M33</f>
        <v>9489</v>
      </c>
      <c r="N33" s="53">
        <f>'Прил. 11 СОГАЗ'!N33+'Прил. 11 АЛЬФА'!N33</f>
        <v>6478</v>
      </c>
      <c r="O33" s="53">
        <f>'Прил. 11 СОГАЗ'!O33+'Прил. 11 АЛЬФА'!O33</f>
        <v>7798</v>
      </c>
      <c r="P33" s="53">
        <f>'Прил. 11 СОГАЗ'!P33+'Прил. 11 АЛЬФА'!P33</f>
        <v>2641</v>
      </c>
      <c r="Q33" s="53">
        <f>'Прил. 11 СОГАЗ'!Q33+'Прил. 11 АЛЬФА'!Q33</f>
        <v>6395</v>
      </c>
    </row>
    <row r="34" spans="1:17" s="35" customFormat="1" ht="18.75">
      <c r="A34" s="50">
        <f t="shared" si="1"/>
        <v>12</v>
      </c>
      <c r="B34" s="51" t="s">
        <v>97</v>
      </c>
      <c r="C34" s="52">
        <f t="shared" si="0"/>
        <v>30340</v>
      </c>
      <c r="D34" s="53">
        <f>'Прил. 11 СОГАЗ'!D34+'Прил. 11 АЛЬФА'!D34</f>
        <v>14341</v>
      </c>
      <c r="E34" s="53">
        <f>'Прил. 11 СОГАЗ'!E34+'Прил. 11 АЛЬФА'!E34</f>
        <v>15999</v>
      </c>
      <c r="F34" s="53">
        <f>'Прил. 11 СОГАЗ'!F34+'Прил. 11 АЛЬФА'!F34</f>
        <v>92</v>
      </c>
      <c r="G34" s="53">
        <f>'Прил. 11 СОГАЗ'!G34+'Прил. 11 АЛЬФА'!G34</f>
        <v>104</v>
      </c>
      <c r="H34" s="53">
        <f>'Прил. 11 СОГАЗ'!H34+'Прил. 11 АЛЬФА'!H34</f>
        <v>543</v>
      </c>
      <c r="I34" s="53">
        <f>'Прил. 11 СОГАЗ'!I34+'Прил. 11 АЛЬФА'!I34</f>
        <v>520</v>
      </c>
      <c r="J34" s="53">
        <f>'Прил. 11 СОГАЗ'!J34+'Прил. 11 АЛЬФА'!J34</f>
        <v>2395</v>
      </c>
      <c r="K34" s="53">
        <f>'Прил. 11 СОГАЗ'!K34+'Прил. 11 АЛЬФА'!K34</f>
        <v>2302</v>
      </c>
      <c r="L34" s="53">
        <f>'Прил. 11 СОГАЗ'!L34+'Прил. 11 АЛЬФА'!L34</f>
        <v>6306</v>
      </c>
      <c r="M34" s="53">
        <f>'Прил. 11 СОГАЗ'!M34+'Прил. 11 АЛЬФА'!M34</f>
        <v>5523</v>
      </c>
      <c r="N34" s="53">
        <f>'Прил. 11 СОГАЗ'!N34+'Прил. 11 АЛЬФА'!N34</f>
        <v>3695</v>
      </c>
      <c r="O34" s="53">
        <f>'Прил. 11 СОГАЗ'!O34+'Прил. 11 АЛЬФА'!O34</f>
        <v>4201</v>
      </c>
      <c r="P34" s="53">
        <f>'Прил. 11 СОГАЗ'!P34+'Прил. 11 АЛЬФА'!P34</f>
        <v>1310</v>
      </c>
      <c r="Q34" s="53">
        <f>'Прил. 11 СОГАЗ'!Q34+'Прил. 11 АЛЬФА'!Q34</f>
        <v>3349</v>
      </c>
    </row>
    <row r="35" spans="1:17" s="35" customFormat="1" ht="18.75">
      <c r="A35" s="50">
        <f t="shared" si="1"/>
        <v>13</v>
      </c>
      <c r="B35" s="51" t="s">
        <v>98</v>
      </c>
      <c r="C35" s="52">
        <f t="shared" si="0"/>
        <v>43491</v>
      </c>
      <c r="D35" s="53">
        <f>'Прил. 11 СОГАЗ'!D35+'Прил. 11 АЛЬФА'!D35</f>
        <v>20037</v>
      </c>
      <c r="E35" s="53">
        <f>'Прил. 11 СОГАЗ'!E35+'Прил. 11 АЛЬФА'!E35</f>
        <v>23454</v>
      </c>
      <c r="F35" s="53">
        <f>'Прил. 11 СОГАЗ'!F35+'Прил. 11 АЛЬФА'!F35</f>
        <v>143</v>
      </c>
      <c r="G35" s="53">
        <f>'Прил. 11 СОГАЗ'!G35+'Прил. 11 АЛЬФА'!G35</f>
        <v>133</v>
      </c>
      <c r="H35" s="53">
        <f>'Прил. 11 СОГАЗ'!H35+'Прил. 11 АЛЬФА'!H35</f>
        <v>784</v>
      </c>
      <c r="I35" s="53">
        <f>'Прил. 11 СОГАЗ'!I35+'Прил. 11 АЛЬФА'!I35</f>
        <v>735</v>
      </c>
      <c r="J35" s="53">
        <f>'Прил. 11 СОГАЗ'!J35+'Прил. 11 АЛЬФА'!J35</f>
        <v>3433</v>
      </c>
      <c r="K35" s="53">
        <f>'Прил. 11 СОГАЗ'!K35+'Прил. 11 АЛЬФА'!K35</f>
        <v>3191</v>
      </c>
      <c r="L35" s="53">
        <f>'Прил. 11 СОГАЗ'!L35+'Прил. 11 АЛЬФА'!L35</f>
        <v>7550</v>
      </c>
      <c r="M35" s="53">
        <f>'Прил. 11 СОГАЗ'!M35+'Прил. 11 АЛЬФА'!M35</f>
        <v>7463</v>
      </c>
      <c r="N35" s="53">
        <f>'Прил. 11 СОГАЗ'!N35+'Прил. 11 АЛЬФА'!N35</f>
        <v>5715</v>
      </c>
      <c r="O35" s="53">
        <f>'Прил. 11 СОГАЗ'!O35+'Прил. 11 АЛЬФА'!O35</f>
        <v>6444</v>
      </c>
      <c r="P35" s="53">
        <f>'Прил. 11 СОГАЗ'!P35+'Прил. 11 АЛЬФА'!P35</f>
        <v>2412</v>
      </c>
      <c r="Q35" s="53">
        <f>'Прил. 11 СОГАЗ'!Q35+'Прил. 11 АЛЬФА'!Q35</f>
        <v>5488</v>
      </c>
    </row>
    <row r="36" spans="1:17" s="35" customFormat="1" ht="18.75">
      <c r="A36" s="50">
        <f t="shared" si="1"/>
        <v>14</v>
      </c>
      <c r="B36" s="51" t="s">
        <v>99</v>
      </c>
      <c r="C36" s="52">
        <f t="shared" si="0"/>
        <v>16166</v>
      </c>
      <c r="D36" s="53">
        <f>'Прил. 11 СОГАЗ'!D36+'Прил. 11 АЛЬФА'!D36</f>
        <v>7625</v>
      </c>
      <c r="E36" s="53">
        <f>'Прил. 11 СОГАЗ'!E36+'Прил. 11 АЛЬФА'!E36</f>
        <v>8541</v>
      </c>
      <c r="F36" s="53">
        <f>'Прил. 11 СОГАЗ'!F36+'Прил. 11 АЛЬФА'!F36</f>
        <v>58</v>
      </c>
      <c r="G36" s="53">
        <f>'Прил. 11 СОГАЗ'!G36+'Прил. 11 АЛЬФА'!G36</f>
        <v>42</v>
      </c>
      <c r="H36" s="53">
        <f>'Прил. 11 СОГАЗ'!H36+'Прил. 11 АЛЬФА'!H36</f>
        <v>287</v>
      </c>
      <c r="I36" s="53">
        <f>'Прил. 11 СОГАЗ'!I36+'Прил. 11 АЛЬФА'!I36</f>
        <v>248</v>
      </c>
      <c r="J36" s="53">
        <f>'Прил. 11 СОГАЗ'!J36+'Прил. 11 АЛЬФА'!J36</f>
        <v>1401</v>
      </c>
      <c r="K36" s="53">
        <f>'Прил. 11 СОГАЗ'!K36+'Прил. 11 АЛЬФА'!K36</f>
        <v>1258</v>
      </c>
      <c r="L36" s="53">
        <f>'Прил. 11 СОГАЗ'!L36+'Прил. 11 АЛЬФА'!L36</f>
        <v>2888</v>
      </c>
      <c r="M36" s="53">
        <f>'Прил. 11 СОГАЗ'!M36+'Прил. 11 АЛЬФА'!M36</f>
        <v>2795</v>
      </c>
      <c r="N36" s="53">
        <f>'Прил. 11 СОГАЗ'!N36+'Прил. 11 АЛЬФА'!N36</f>
        <v>2161</v>
      </c>
      <c r="O36" s="53">
        <f>'Прил. 11 СОГАЗ'!O36+'Прил. 11 АЛЬФА'!O36</f>
        <v>2402</v>
      </c>
      <c r="P36" s="53">
        <f>'Прил. 11 СОГАЗ'!P36+'Прил. 11 АЛЬФА'!P36</f>
        <v>830</v>
      </c>
      <c r="Q36" s="53">
        <f>'Прил. 11 СОГАЗ'!Q36+'Прил. 11 АЛЬФА'!Q36</f>
        <v>1796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2004</v>
      </c>
      <c r="D37" s="53">
        <f>'Прил. 11 СОГАЗ'!D37+'Прил. 11 АЛЬФА'!D37</f>
        <v>953</v>
      </c>
      <c r="E37" s="53">
        <f>'Прил. 11 СОГАЗ'!E37+'Прил. 11 АЛЬФА'!E37</f>
        <v>1051</v>
      </c>
      <c r="F37" s="53">
        <f>'Прил. 11 СОГАЗ'!F37+'Прил. 11 АЛЬФА'!F37</f>
        <v>2</v>
      </c>
      <c r="G37" s="53">
        <f>'Прил. 11 СОГАЗ'!G37+'Прил. 11 АЛЬФА'!G37</f>
        <v>3</v>
      </c>
      <c r="H37" s="53">
        <f>'Прил. 11 СОГАЗ'!H37+'Прил. 11 АЛЬФА'!H37</f>
        <v>32</v>
      </c>
      <c r="I37" s="53">
        <f>'Прил. 11 СОГАЗ'!I37+'Прил. 11 АЛЬФА'!I37</f>
        <v>32</v>
      </c>
      <c r="J37" s="53">
        <f>'Прил. 11 СОГАЗ'!J37+'Прил. 11 АЛЬФА'!J37</f>
        <v>180</v>
      </c>
      <c r="K37" s="53">
        <f>'Прил. 11 СОГАЗ'!K37+'Прил. 11 АЛЬФА'!K37</f>
        <v>165</v>
      </c>
      <c r="L37" s="53">
        <f>'Прил. 11 СОГАЗ'!L37+'Прил. 11 АЛЬФА'!L37</f>
        <v>378</v>
      </c>
      <c r="M37" s="53">
        <f>'Прил. 11 СОГАЗ'!M37+'Прил. 11 АЛЬФА'!M37</f>
        <v>333</v>
      </c>
      <c r="N37" s="53">
        <f>'Прил. 11 СОГАЗ'!N37+'Прил. 11 АЛЬФА'!N37</f>
        <v>256</v>
      </c>
      <c r="O37" s="53">
        <f>'Прил. 11 СОГАЗ'!O37+'Прил. 11 АЛЬФА'!O37</f>
        <v>289</v>
      </c>
      <c r="P37" s="53">
        <f>'Прил. 11 СОГАЗ'!P37+'Прил. 11 АЛЬФА'!P37</f>
        <v>105</v>
      </c>
      <c r="Q37" s="53">
        <f>'Прил. 11 СОГАЗ'!Q37+'Прил. 11 АЛЬФА'!Q37</f>
        <v>229</v>
      </c>
    </row>
    <row r="38" spans="1:17" s="35" customFormat="1" ht="18.75">
      <c r="A38" s="50">
        <v>15</v>
      </c>
      <c r="B38" s="51" t="s">
        <v>102</v>
      </c>
      <c r="C38" s="52">
        <f t="shared" si="0"/>
        <v>5064</v>
      </c>
      <c r="D38" s="53">
        <f>'Прил. 11 СОГАЗ'!D38+'Прил. 11 АЛЬФА'!D38</f>
        <v>2394</v>
      </c>
      <c r="E38" s="53">
        <f>'Прил. 11 СОГАЗ'!E38+'Прил. 11 АЛЬФА'!E38</f>
        <v>2670</v>
      </c>
      <c r="F38" s="53">
        <f>'Прил. 11 СОГАЗ'!F38+'Прил. 11 АЛЬФА'!F38</f>
        <v>10</v>
      </c>
      <c r="G38" s="53">
        <f>'Прил. 11 СОГАЗ'!G38+'Прил. 11 АЛЬФА'!G38</f>
        <v>12</v>
      </c>
      <c r="H38" s="53">
        <f>'Прил. 11 СОГАЗ'!H38+'Прил. 11 АЛЬФА'!H38</f>
        <v>55</v>
      </c>
      <c r="I38" s="53">
        <f>'Прил. 11 СОГАЗ'!I38+'Прил. 11 АЛЬФА'!I38</f>
        <v>60</v>
      </c>
      <c r="J38" s="53">
        <f>'Прил. 11 СОГАЗ'!J38+'Прил. 11 АЛЬФА'!J38</f>
        <v>323</v>
      </c>
      <c r="K38" s="53">
        <f>'Прил. 11 СОГАЗ'!K38+'Прил. 11 АЛЬФА'!K38</f>
        <v>333</v>
      </c>
      <c r="L38" s="53">
        <f>'Прил. 11 СОГАЗ'!L38+'Прил. 11 АЛЬФА'!L38</f>
        <v>841</v>
      </c>
      <c r="M38" s="53">
        <f>'Прил. 11 СОГАЗ'!M38+'Прил. 11 АЛЬФА'!M38</f>
        <v>663</v>
      </c>
      <c r="N38" s="53">
        <f>'Прил. 11 СОГАЗ'!N38+'Прил. 11 АЛЬФА'!N38</f>
        <v>767</v>
      </c>
      <c r="O38" s="53">
        <f>'Прил. 11 СОГАЗ'!O38+'Прил. 11 АЛЬФА'!O38</f>
        <v>821</v>
      </c>
      <c r="P38" s="53">
        <f>'Прил. 11 СОГАЗ'!P38+'Прил. 11 АЛЬФА'!P38</f>
        <v>398</v>
      </c>
      <c r="Q38" s="53">
        <f>'Прил. 11 СОГАЗ'!Q38+'Прил. 11 АЛЬФА'!Q38</f>
        <v>781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42534</v>
      </c>
      <c r="D39" s="53">
        <f>'Прил. 11 СОГАЗ'!D39+'Прил. 11 АЛЬФА'!D39</f>
        <v>19422</v>
      </c>
      <c r="E39" s="53">
        <f>'Прил. 11 СОГАЗ'!E39+'Прил. 11 АЛЬФА'!E39</f>
        <v>23112</v>
      </c>
      <c r="F39" s="53">
        <f>'Прил. 11 СОГАЗ'!F39+'Прил. 11 АЛЬФА'!F39</f>
        <v>141</v>
      </c>
      <c r="G39" s="53">
        <f>'Прил. 11 СОГАЗ'!G39+'Прил. 11 АЛЬФА'!G39</f>
        <v>145</v>
      </c>
      <c r="H39" s="53">
        <f>'Прил. 11 СОГАЗ'!H39+'Прил. 11 АЛЬФА'!H39</f>
        <v>802</v>
      </c>
      <c r="I39" s="53">
        <f>'Прил. 11 СОГАЗ'!I39+'Прил. 11 АЛЬФА'!I39</f>
        <v>710</v>
      </c>
      <c r="J39" s="53">
        <f>'Прил. 11 СОГАЗ'!J39+'Прил. 11 АЛЬФА'!J39</f>
        <v>3446</v>
      </c>
      <c r="K39" s="53">
        <f>'Прил. 11 СОГАЗ'!K39+'Прил. 11 АЛЬФА'!K39</f>
        <v>3235</v>
      </c>
      <c r="L39" s="53">
        <f>'Прил. 11 СОГАЗ'!L39+'Прил. 11 АЛЬФА'!L39</f>
        <v>7744</v>
      </c>
      <c r="M39" s="53">
        <f>'Прил. 11 СОГАЗ'!M39+'Прил. 11 АЛЬФА'!M39</f>
        <v>7553</v>
      </c>
      <c r="N39" s="53">
        <f>'Прил. 11 СОГАЗ'!N39+'Прил. 11 АЛЬФА'!N39</f>
        <v>5302</v>
      </c>
      <c r="O39" s="53">
        <f>'Прил. 11 СОГАЗ'!O39+'Прил. 11 АЛЬФА'!O39</f>
        <v>6481</v>
      </c>
      <c r="P39" s="53">
        <f>'Прил. 11 СОГАЗ'!P39+'Прил. 11 АЛЬФА'!P39</f>
        <v>1987</v>
      </c>
      <c r="Q39" s="53">
        <f>'Прил. 11 СОГАЗ'!Q39+'Прил. 11 АЛЬФА'!Q39</f>
        <v>4988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26610</v>
      </c>
      <c r="D40" s="53">
        <f>'Прил. 11 СОГАЗ'!D40+'Прил. 11 АЛЬФА'!D40</f>
        <v>12051</v>
      </c>
      <c r="E40" s="53">
        <f>'Прил. 11 СОГАЗ'!E40+'Прил. 11 АЛЬФА'!E40</f>
        <v>14559</v>
      </c>
      <c r="F40" s="53">
        <f>'Прил. 11 СОГАЗ'!F40+'Прил. 11 АЛЬФА'!F40</f>
        <v>120</v>
      </c>
      <c r="G40" s="53">
        <f>'Прил. 11 СОГАЗ'!G40+'Прил. 11 АЛЬФА'!G40</f>
        <v>98</v>
      </c>
      <c r="H40" s="53">
        <f>'Прил. 11 СОГАЗ'!H40+'Прил. 11 АЛЬФА'!H40</f>
        <v>561</v>
      </c>
      <c r="I40" s="53">
        <f>'Прил. 11 СОГАЗ'!I40+'Прил. 11 АЛЬФА'!I40</f>
        <v>547</v>
      </c>
      <c r="J40" s="53">
        <f>'Прил. 11 СОГАЗ'!J40+'Прил. 11 АЛЬФА'!J40</f>
        <v>2325</v>
      </c>
      <c r="K40" s="53">
        <f>'Прил. 11 СОГАЗ'!K40+'Прил. 11 АЛЬФА'!K40</f>
        <v>2226</v>
      </c>
      <c r="L40" s="53">
        <f>'Прил. 11 СОГАЗ'!L40+'Прил. 11 АЛЬФА'!L40</f>
        <v>4788</v>
      </c>
      <c r="M40" s="53">
        <f>'Прил. 11 СОГАЗ'!M40+'Прил. 11 АЛЬФА'!M40</f>
        <v>5195</v>
      </c>
      <c r="N40" s="53">
        <f>'Прил. 11 СОГАЗ'!N40+'Прил. 11 АЛЬФА'!N40</f>
        <v>3157</v>
      </c>
      <c r="O40" s="53">
        <f>'Прил. 11 СОГАЗ'!O40+'Прил. 11 АЛЬФА'!O40</f>
        <v>3810</v>
      </c>
      <c r="P40" s="53">
        <f>'Прил. 11 СОГАЗ'!P40+'Прил. 11 АЛЬФА'!P40</f>
        <v>1100</v>
      </c>
      <c r="Q40" s="53">
        <f>'Прил. 11 СОГАЗ'!Q40+'Прил. 11 АЛЬФА'!Q40</f>
        <v>2683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18322</v>
      </c>
      <c r="D41" s="53">
        <f>'Прил. 11 СОГАЗ'!D41+'Прил. 11 АЛЬФА'!D41</f>
        <v>8665</v>
      </c>
      <c r="E41" s="53">
        <f>'Прил. 11 СОГАЗ'!E41+'Прил. 11 АЛЬФА'!E41</f>
        <v>9657</v>
      </c>
      <c r="F41" s="53">
        <f>'Прил. 11 СОГАЗ'!F41+'Прил. 11 АЛЬФА'!F41</f>
        <v>72</v>
      </c>
      <c r="G41" s="53">
        <f>'Прил. 11 СОГАЗ'!G41+'Прил. 11 АЛЬФА'!G41</f>
        <v>58</v>
      </c>
      <c r="H41" s="53">
        <f>'Прил. 11 СОГАЗ'!H41+'Прил. 11 АЛЬФА'!H41</f>
        <v>328</v>
      </c>
      <c r="I41" s="53">
        <f>'Прил. 11 СОГАЗ'!I41+'Прил. 11 АЛЬФА'!I41</f>
        <v>259</v>
      </c>
      <c r="J41" s="53">
        <f>'Прил. 11 СОГАЗ'!J41+'Прил. 11 АЛЬФА'!J41</f>
        <v>1394</v>
      </c>
      <c r="K41" s="53">
        <f>'Прил. 11 СОГАЗ'!K41+'Прил. 11 АЛЬФА'!K41</f>
        <v>1346</v>
      </c>
      <c r="L41" s="53">
        <f>'Прил. 11 СОГАЗ'!L41+'Прил. 11 АЛЬФА'!L41</f>
        <v>3504</v>
      </c>
      <c r="M41" s="53">
        <f>'Прил. 11 СОГАЗ'!M41+'Прил. 11 АЛЬФА'!M41</f>
        <v>3113</v>
      </c>
      <c r="N41" s="53">
        <f>'Прил. 11 СОГАЗ'!N41+'Прил. 11 АЛЬФА'!N41</f>
        <v>2411</v>
      </c>
      <c r="O41" s="53">
        <f>'Прил. 11 СОГАЗ'!O41+'Прил. 11 АЛЬФА'!O41</f>
        <v>2699</v>
      </c>
      <c r="P41" s="53">
        <f>'Прил. 11 СОГАЗ'!P41+'Прил. 11 АЛЬФА'!P41</f>
        <v>956</v>
      </c>
      <c r="Q41" s="53">
        <f>'Прил. 11 СОГАЗ'!Q41+'Прил. 11 АЛЬФА'!Q41</f>
        <v>2182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9873</v>
      </c>
      <c r="D42" s="53">
        <f>'Прил. 11 СОГАЗ'!D42+'Прил. 11 АЛЬФА'!D42</f>
        <v>4842</v>
      </c>
      <c r="E42" s="53">
        <f>'Прил. 11 СОГАЗ'!E42+'Прил. 11 АЛЬФА'!E42</f>
        <v>5031</v>
      </c>
      <c r="F42" s="53">
        <f>'Прил. 11 СОГАЗ'!F42+'Прил. 11 АЛЬФА'!F42</f>
        <v>15</v>
      </c>
      <c r="G42" s="53">
        <f>'Прил. 11 СОГАЗ'!G42+'Прил. 11 АЛЬФА'!G42</f>
        <v>30</v>
      </c>
      <c r="H42" s="53">
        <f>'Прил. 11 СОГАЗ'!H42+'Прил. 11 АЛЬФА'!H42</f>
        <v>137</v>
      </c>
      <c r="I42" s="53">
        <f>'Прил. 11 СОГАЗ'!I42+'Прил. 11 АЛЬФА'!I42</f>
        <v>153</v>
      </c>
      <c r="J42" s="53">
        <f>'Прил. 11 СОГАЗ'!J42+'Прил. 11 АЛЬФА'!J42</f>
        <v>797</v>
      </c>
      <c r="K42" s="53">
        <f>'Прил. 11 СОГАЗ'!K42+'Прил. 11 АЛЬФА'!K42</f>
        <v>721</v>
      </c>
      <c r="L42" s="53">
        <f>'Прил. 11 СОГАЗ'!L42+'Прил. 11 АЛЬФА'!L42</f>
        <v>1967</v>
      </c>
      <c r="M42" s="53">
        <f>'Прил. 11 СОГАЗ'!M42+'Прил. 11 АЛЬФА'!M42</f>
        <v>1517</v>
      </c>
      <c r="N42" s="53">
        <f>'Прил. 11 СОГАЗ'!N42+'Прил. 11 АЛЬФА'!N42</f>
        <v>1421</v>
      </c>
      <c r="O42" s="53">
        <f>'Прил. 11 СОГАЗ'!O42+'Прил. 11 АЛЬФА'!O42</f>
        <v>1415</v>
      </c>
      <c r="P42" s="53">
        <f>'Прил. 11 СОГАЗ'!P42+'Прил. 11 АЛЬФА'!P42</f>
        <v>505</v>
      </c>
      <c r="Q42" s="53">
        <f>'Прил. 11 СОГАЗ'!Q42+'Прил. 11 АЛЬФА'!Q42</f>
        <v>1195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2">SUM(C20:C42)-C21-C23-C26-C37</f>
        <v>691119</v>
      </c>
      <c r="D43" s="52">
        <f t="shared" si="2"/>
        <v>319744</v>
      </c>
      <c r="E43" s="52">
        <f t="shared" si="2"/>
        <v>371375</v>
      </c>
      <c r="F43" s="52">
        <f t="shared" si="2"/>
        <v>2703</v>
      </c>
      <c r="G43" s="52">
        <f t="shared" si="2"/>
        <v>2650</v>
      </c>
      <c r="H43" s="52">
        <f t="shared" si="2"/>
        <v>13847</v>
      </c>
      <c r="I43" s="52">
        <f t="shared" si="2"/>
        <v>13283</v>
      </c>
      <c r="J43" s="52">
        <f t="shared" si="2"/>
        <v>56930</v>
      </c>
      <c r="K43" s="52">
        <f t="shared" si="2"/>
        <v>53646</v>
      </c>
      <c r="L43" s="52">
        <f t="shared" ref="L43:M43" si="3">SUM(L20:L42)-L21-L23-L26-L37</f>
        <v>126670</v>
      </c>
      <c r="M43" s="52">
        <f t="shared" si="3"/>
        <v>130144</v>
      </c>
      <c r="N43" s="52">
        <f t="shared" si="2"/>
        <v>88081</v>
      </c>
      <c r="O43" s="52">
        <f t="shared" si="2"/>
        <v>99559</v>
      </c>
      <c r="P43" s="52">
        <f t="shared" si="2"/>
        <v>31513</v>
      </c>
      <c r="Q43" s="52">
        <f t="shared" si="2"/>
        <v>72093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7" zoomScale="61" zoomScaleNormal="61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71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221733</v>
      </c>
      <c r="D20" s="53">
        <f>F20+H20+J20+N20+P20+L20</f>
        <v>102091</v>
      </c>
      <c r="E20" s="53">
        <f>G20+I20+K20+O20+Q20+M20</f>
        <v>119642</v>
      </c>
      <c r="F20" s="53">
        <v>866</v>
      </c>
      <c r="G20" s="53">
        <v>849</v>
      </c>
      <c r="H20" s="53">
        <v>4124</v>
      </c>
      <c r="I20" s="53">
        <v>3958</v>
      </c>
      <c r="J20" s="53">
        <v>17491</v>
      </c>
      <c r="K20" s="53">
        <v>16161</v>
      </c>
      <c r="L20" s="53">
        <v>39498</v>
      </c>
      <c r="M20" s="53">
        <v>40532</v>
      </c>
      <c r="N20" s="53">
        <v>28782</v>
      </c>
      <c r="O20" s="53">
        <v>32303</v>
      </c>
      <c r="P20" s="53">
        <v>11330</v>
      </c>
      <c r="Q20" s="53">
        <v>25839</v>
      </c>
    </row>
    <row r="21" spans="1:17" s="35" customFormat="1" ht="18.75">
      <c r="A21" s="50" t="s">
        <v>81</v>
      </c>
      <c r="B21" s="51" t="s">
        <v>82</v>
      </c>
      <c r="C21" s="52">
        <f t="shared" si="0"/>
        <v>4642</v>
      </c>
      <c r="D21" s="53">
        <f t="shared" ref="D21:D42" si="1">F21+H21+J21+N21+P21+L21</f>
        <v>2181</v>
      </c>
      <c r="E21" s="53">
        <f t="shared" ref="E21:E42" si="2">G21+I21+K21+O21+Q21+M21</f>
        <v>2461</v>
      </c>
      <c r="F21" s="53">
        <v>25</v>
      </c>
      <c r="G21" s="53">
        <v>19</v>
      </c>
      <c r="H21" s="53">
        <v>116</v>
      </c>
      <c r="I21" s="53">
        <v>95</v>
      </c>
      <c r="J21" s="53">
        <v>385</v>
      </c>
      <c r="K21" s="53">
        <v>324</v>
      </c>
      <c r="L21" s="53">
        <v>841</v>
      </c>
      <c r="M21" s="53">
        <v>875</v>
      </c>
      <c r="N21" s="53">
        <v>600</v>
      </c>
      <c r="O21" s="53">
        <v>764</v>
      </c>
      <c r="P21" s="53">
        <v>214</v>
      </c>
      <c r="Q21" s="53">
        <v>384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27316</v>
      </c>
      <c r="D22" s="53">
        <f t="shared" si="1"/>
        <v>11634</v>
      </c>
      <c r="E22" s="53">
        <f t="shared" si="2"/>
        <v>15682</v>
      </c>
      <c r="F22" s="53">
        <v>238</v>
      </c>
      <c r="G22" s="53">
        <v>259</v>
      </c>
      <c r="H22" s="53">
        <v>984</v>
      </c>
      <c r="I22" s="53">
        <v>1017</v>
      </c>
      <c r="J22" s="53">
        <v>2769</v>
      </c>
      <c r="K22" s="53">
        <v>2658</v>
      </c>
      <c r="L22" s="53">
        <v>3835</v>
      </c>
      <c r="M22" s="53">
        <v>6505</v>
      </c>
      <c r="N22" s="53">
        <v>3004</v>
      </c>
      <c r="O22" s="53">
        <v>3737</v>
      </c>
      <c r="P22" s="53">
        <v>804</v>
      </c>
      <c r="Q22" s="53">
        <v>1506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84</v>
      </c>
      <c r="D24" s="53">
        <f t="shared" si="1"/>
        <v>43</v>
      </c>
      <c r="E24" s="53">
        <f t="shared" si="2"/>
        <v>41</v>
      </c>
      <c r="F24" s="53">
        <v>4</v>
      </c>
      <c r="G24" s="53">
        <v>0</v>
      </c>
      <c r="H24" s="53">
        <v>0</v>
      </c>
      <c r="I24" s="53">
        <v>5</v>
      </c>
      <c r="J24" s="53">
        <v>3</v>
      </c>
      <c r="K24" s="53">
        <v>5</v>
      </c>
      <c r="L24" s="53">
        <v>21</v>
      </c>
      <c r="M24" s="53">
        <v>19</v>
      </c>
      <c r="N24" s="53">
        <v>14</v>
      </c>
      <c r="O24" s="53">
        <v>9</v>
      </c>
      <c r="P24" s="53">
        <v>1</v>
      </c>
      <c r="Q24" s="53">
        <v>3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37279</v>
      </c>
      <c r="D25" s="53">
        <f t="shared" si="1"/>
        <v>18458</v>
      </c>
      <c r="E25" s="53">
        <f t="shared" si="2"/>
        <v>18821</v>
      </c>
      <c r="F25" s="53">
        <v>113</v>
      </c>
      <c r="G25" s="53">
        <v>120</v>
      </c>
      <c r="H25" s="53">
        <v>663</v>
      </c>
      <c r="I25" s="53">
        <v>610</v>
      </c>
      <c r="J25" s="53">
        <v>2762</v>
      </c>
      <c r="K25" s="53">
        <v>2654</v>
      </c>
      <c r="L25" s="53">
        <v>8188</v>
      </c>
      <c r="M25" s="53">
        <v>6245</v>
      </c>
      <c r="N25" s="53">
        <v>4948</v>
      </c>
      <c r="O25" s="53">
        <v>5176</v>
      </c>
      <c r="P25" s="53">
        <v>1784</v>
      </c>
      <c r="Q25" s="53">
        <v>4016</v>
      </c>
    </row>
    <row r="26" spans="1:17" s="35" customFormat="1" ht="18.75">
      <c r="A26" s="50" t="s">
        <v>88</v>
      </c>
      <c r="B26" s="51" t="s">
        <v>89</v>
      </c>
      <c r="C26" s="52">
        <f t="shared" si="0"/>
        <v>500</v>
      </c>
      <c r="D26" s="53">
        <f t="shared" si="1"/>
        <v>248</v>
      </c>
      <c r="E26" s="53">
        <f t="shared" si="2"/>
        <v>252</v>
      </c>
      <c r="F26" s="53">
        <v>0</v>
      </c>
      <c r="G26" s="53">
        <v>3</v>
      </c>
      <c r="H26" s="53">
        <v>5</v>
      </c>
      <c r="I26" s="53">
        <v>2</v>
      </c>
      <c r="J26" s="53">
        <v>33</v>
      </c>
      <c r="K26" s="53">
        <v>25</v>
      </c>
      <c r="L26" s="53">
        <v>93</v>
      </c>
      <c r="M26" s="53">
        <v>68</v>
      </c>
      <c r="N26" s="53">
        <v>94</v>
      </c>
      <c r="O26" s="53">
        <v>86</v>
      </c>
      <c r="P26" s="53">
        <v>23</v>
      </c>
      <c r="Q26" s="53">
        <v>68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473</v>
      </c>
      <c r="D27" s="53">
        <f t="shared" si="1"/>
        <v>204</v>
      </c>
      <c r="E27" s="53">
        <f t="shared" si="2"/>
        <v>269</v>
      </c>
      <c r="F27" s="53">
        <v>0</v>
      </c>
      <c r="G27" s="53">
        <v>1</v>
      </c>
      <c r="H27" s="53">
        <v>0</v>
      </c>
      <c r="I27" s="53">
        <v>7</v>
      </c>
      <c r="J27" s="53">
        <v>43</v>
      </c>
      <c r="K27" s="53">
        <v>37</v>
      </c>
      <c r="L27" s="53">
        <v>65</v>
      </c>
      <c r="M27" s="53">
        <v>111</v>
      </c>
      <c r="N27" s="53">
        <v>72</v>
      </c>
      <c r="O27" s="53">
        <v>83</v>
      </c>
      <c r="P27" s="53">
        <v>24</v>
      </c>
      <c r="Q27" s="53">
        <v>30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31121</v>
      </c>
      <c r="D28" s="53">
        <f t="shared" si="1"/>
        <v>14190</v>
      </c>
      <c r="E28" s="53">
        <f t="shared" si="2"/>
        <v>16931</v>
      </c>
      <c r="F28" s="53">
        <v>151</v>
      </c>
      <c r="G28" s="53">
        <v>140</v>
      </c>
      <c r="H28" s="53">
        <v>798</v>
      </c>
      <c r="I28" s="53">
        <v>805</v>
      </c>
      <c r="J28" s="53">
        <v>2974</v>
      </c>
      <c r="K28" s="53">
        <v>2867</v>
      </c>
      <c r="L28" s="53">
        <v>5489</v>
      </c>
      <c r="M28" s="53">
        <v>6459</v>
      </c>
      <c r="N28" s="53">
        <v>3780</v>
      </c>
      <c r="O28" s="53">
        <v>4198</v>
      </c>
      <c r="P28" s="53">
        <v>998</v>
      </c>
      <c r="Q28" s="53">
        <v>2462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4754</v>
      </c>
      <c r="D29" s="53">
        <f t="shared" si="1"/>
        <v>2049</v>
      </c>
      <c r="E29" s="53">
        <f t="shared" si="2"/>
        <v>2705</v>
      </c>
      <c r="F29" s="53">
        <v>9</v>
      </c>
      <c r="G29" s="53">
        <v>5</v>
      </c>
      <c r="H29" s="53">
        <v>107</v>
      </c>
      <c r="I29" s="53">
        <v>114</v>
      </c>
      <c r="J29" s="53">
        <v>486</v>
      </c>
      <c r="K29" s="53">
        <v>498</v>
      </c>
      <c r="L29" s="53">
        <v>780</v>
      </c>
      <c r="M29" s="53">
        <v>1042</v>
      </c>
      <c r="N29" s="53">
        <v>548</v>
      </c>
      <c r="O29" s="53">
        <v>761</v>
      </c>
      <c r="P29" s="53">
        <v>119</v>
      </c>
      <c r="Q29" s="53">
        <v>285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3634</v>
      </c>
      <c r="D30" s="53">
        <f t="shared" si="1"/>
        <v>1496</v>
      </c>
      <c r="E30" s="53">
        <f t="shared" si="2"/>
        <v>2138</v>
      </c>
      <c r="F30" s="53">
        <v>4</v>
      </c>
      <c r="G30" s="53">
        <v>9</v>
      </c>
      <c r="H30" s="53">
        <v>160</v>
      </c>
      <c r="I30" s="53">
        <v>156</v>
      </c>
      <c r="J30" s="53">
        <v>494</v>
      </c>
      <c r="K30" s="53">
        <v>444</v>
      </c>
      <c r="L30" s="53">
        <v>478</v>
      </c>
      <c r="M30" s="53">
        <v>1029</v>
      </c>
      <c r="N30" s="53">
        <v>316</v>
      </c>
      <c r="O30" s="53">
        <v>426</v>
      </c>
      <c r="P30" s="53">
        <v>44</v>
      </c>
      <c r="Q30" s="53">
        <v>74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3104</v>
      </c>
      <c r="D31" s="53">
        <f t="shared" si="1"/>
        <v>1469</v>
      </c>
      <c r="E31" s="53">
        <f t="shared" si="2"/>
        <v>1635</v>
      </c>
      <c r="F31" s="53">
        <v>1</v>
      </c>
      <c r="G31" s="53">
        <v>0</v>
      </c>
      <c r="H31" s="53">
        <v>10</v>
      </c>
      <c r="I31" s="53">
        <v>7</v>
      </c>
      <c r="J31" s="53">
        <v>289</v>
      </c>
      <c r="K31" s="53">
        <v>277</v>
      </c>
      <c r="L31" s="53">
        <v>642</v>
      </c>
      <c r="M31" s="53">
        <v>651</v>
      </c>
      <c r="N31" s="53">
        <v>421</v>
      </c>
      <c r="O31" s="53">
        <v>494</v>
      </c>
      <c r="P31" s="53">
        <v>106</v>
      </c>
      <c r="Q31" s="53">
        <v>206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999</v>
      </c>
      <c r="D32" s="53">
        <f t="shared" si="1"/>
        <v>447</v>
      </c>
      <c r="E32" s="53">
        <f t="shared" si="2"/>
        <v>552</v>
      </c>
      <c r="F32" s="53">
        <v>3</v>
      </c>
      <c r="G32" s="53">
        <v>6</v>
      </c>
      <c r="H32" s="53">
        <v>11</v>
      </c>
      <c r="I32" s="53">
        <v>8</v>
      </c>
      <c r="J32" s="53">
        <v>69</v>
      </c>
      <c r="K32" s="53">
        <v>72</v>
      </c>
      <c r="L32" s="53">
        <v>169</v>
      </c>
      <c r="M32" s="53">
        <v>216</v>
      </c>
      <c r="N32" s="53">
        <v>161</v>
      </c>
      <c r="O32" s="53">
        <v>205</v>
      </c>
      <c r="P32" s="53">
        <v>34</v>
      </c>
      <c r="Q32" s="53">
        <v>45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29367</v>
      </c>
      <c r="D33" s="53">
        <f t="shared" si="1"/>
        <v>13793</v>
      </c>
      <c r="E33" s="53">
        <f t="shared" si="2"/>
        <v>15574</v>
      </c>
      <c r="F33" s="53">
        <v>171</v>
      </c>
      <c r="G33" s="53">
        <v>158</v>
      </c>
      <c r="H33" s="53">
        <v>656</v>
      </c>
      <c r="I33" s="53">
        <v>645</v>
      </c>
      <c r="J33" s="53">
        <v>1960</v>
      </c>
      <c r="K33" s="53">
        <v>1855</v>
      </c>
      <c r="L33" s="53">
        <v>5538</v>
      </c>
      <c r="M33" s="53">
        <v>5276</v>
      </c>
      <c r="N33" s="53">
        <v>4085</v>
      </c>
      <c r="O33" s="53">
        <v>4720</v>
      </c>
      <c r="P33" s="53">
        <v>1383</v>
      </c>
      <c r="Q33" s="53">
        <v>2920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20826</v>
      </c>
      <c r="D34" s="53">
        <f t="shared" si="1"/>
        <v>10200</v>
      </c>
      <c r="E34" s="53">
        <f t="shared" si="2"/>
        <v>10626</v>
      </c>
      <c r="F34" s="53">
        <v>92</v>
      </c>
      <c r="G34" s="53">
        <v>103</v>
      </c>
      <c r="H34" s="53">
        <v>423</v>
      </c>
      <c r="I34" s="53">
        <v>397</v>
      </c>
      <c r="J34" s="53">
        <v>1576</v>
      </c>
      <c r="K34" s="53">
        <v>1525</v>
      </c>
      <c r="L34" s="53">
        <v>4410</v>
      </c>
      <c r="M34" s="53">
        <v>3750</v>
      </c>
      <c r="N34" s="53">
        <v>2856</v>
      </c>
      <c r="O34" s="53">
        <v>2984</v>
      </c>
      <c r="P34" s="53">
        <v>843</v>
      </c>
      <c r="Q34" s="53">
        <v>1867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2401</v>
      </c>
      <c r="D35" s="53">
        <f t="shared" si="1"/>
        <v>1246</v>
      </c>
      <c r="E35" s="53">
        <f t="shared" si="2"/>
        <v>1155</v>
      </c>
      <c r="F35" s="53">
        <v>1</v>
      </c>
      <c r="G35" s="53">
        <v>0</v>
      </c>
      <c r="H35" s="53">
        <v>8</v>
      </c>
      <c r="I35" s="53">
        <v>4</v>
      </c>
      <c r="J35" s="53">
        <v>105</v>
      </c>
      <c r="K35" s="53">
        <v>83</v>
      </c>
      <c r="L35" s="53">
        <v>534</v>
      </c>
      <c r="M35" s="53">
        <v>392</v>
      </c>
      <c r="N35" s="53">
        <v>459</v>
      </c>
      <c r="O35" s="53">
        <v>459</v>
      </c>
      <c r="P35" s="53">
        <v>139</v>
      </c>
      <c r="Q35" s="53">
        <v>217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13710</v>
      </c>
      <c r="D36" s="53">
        <f t="shared" si="1"/>
        <v>6540</v>
      </c>
      <c r="E36" s="53">
        <f t="shared" si="2"/>
        <v>7170</v>
      </c>
      <c r="F36" s="53">
        <v>57</v>
      </c>
      <c r="G36" s="53">
        <v>42</v>
      </c>
      <c r="H36" s="53">
        <v>282</v>
      </c>
      <c r="I36" s="53">
        <v>247</v>
      </c>
      <c r="J36" s="53">
        <v>1160</v>
      </c>
      <c r="K36" s="53">
        <v>1064</v>
      </c>
      <c r="L36" s="53">
        <v>2404</v>
      </c>
      <c r="M36" s="53">
        <v>2338</v>
      </c>
      <c r="N36" s="53">
        <v>1933</v>
      </c>
      <c r="O36" s="53">
        <v>2037</v>
      </c>
      <c r="P36" s="53">
        <v>704</v>
      </c>
      <c r="Q36" s="53">
        <v>1442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1560</v>
      </c>
      <c r="D37" s="53">
        <f t="shared" si="1"/>
        <v>732</v>
      </c>
      <c r="E37" s="53">
        <f t="shared" si="2"/>
        <v>828</v>
      </c>
      <c r="F37" s="53">
        <v>2</v>
      </c>
      <c r="G37" s="53">
        <v>3</v>
      </c>
      <c r="H37" s="53">
        <v>32</v>
      </c>
      <c r="I37" s="53">
        <v>32</v>
      </c>
      <c r="J37" s="53">
        <v>132</v>
      </c>
      <c r="K37" s="53">
        <v>128</v>
      </c>
      <c r="L37" s="53">
        <v>275</v>
      </c>
      <c r="M37" s="53">
        <v>258</v>
      </c>
      <c r="N37" s="53">
        <v>210</v>
      </c>
      <c r="O37" s="53">
        <v>243</v>
      </c>
      <c r="P37" s="53">
        <v>81</v>
      </c>
      <c r="Q37" s="53">
        <v>164</v>
      </c>
    </row>
    <row r="38" spans="1:17" s="35" customFormat="1" ht="18.75">
      <c r="A38" s="50">
        <v>15</v>
      </c>
      <c r="B38" s="51" t="s">
        <v>102</v>
      </c>
      <c r="C38" s="52">
        <f t="shared" si="0"/>
        <v>132</v>
      </c>
      <c r="D38" s="53">
        <f t="shared" si="1"/>
        <v>81</v>
      </c>
      <c r="E38" s="53">
        <f t="shared" si="2"/>
        <v>51</v>
      </c>
      <c r="F38" s="53">
        <v>0</v>
      </c>
      <c r="G38" s="53">
        <v>0</v>
      </c>
      <c r="H38" s="53">
        <v>1</v>
      </c>
      <c r="I38" s="53">
        <v>1</v>
      </c>
      <c r="J38" s="53">
        <v>4</v>
      </c>
      <c r="K38" s="53">
        <v>6</v>
      </c>
      <c r="L38" s="53">
        <v>44</v>
      </c>
      <c r="M38" s="53">
        <v>28</v>
      </c>
      <c r="N38" s="53">
        <v>27</v>
      </c>
      <c r="O38" s="53">
        <v>10</v>
      </c>
      <c r="P38" s="53">
        <v>5</v>
      </c>
      <c r="Q38" s="53">
        <v>6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17218</v>
      </c>
      <c r="D39" s="53">
        <f t="shared" si="1"/>
        <v>8285</v>
      </c>
      <c r="E39" s="53">
        <f t="shared" si="2"/>
        <v>8933</v>
      </c>
      <c r="F39" s="53">
        <v>1</v>
      </c>
      <c r="G39" s="53">
        <v>1</v>
      </c>
      <c r="H39" s="53">
        <v>282</v>
      </c>
      <c r="I39" s="53">
        <v>239</v>
      </c>
      <c r="J39" s="53">
        <v>1236</v>
      </c>
      <c r="K39" s="53">
        <v>1180</v>
      </c>
      <c r="L39" s="53">
        <v>3196</v>
      </c>
      <c r="M39" s="53">
        <v>2840</v>
      </c>
      <c r="N39" s="53">
        <v>2731</v>
      </c>
      <c r="O39" s="53">
        <v>2950</v>
      </c>
      <c r="P39" s="53">
        <v>839</v>
      </c>
      <c r="Q39" s="53">
        <v>1723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10086</v>
      </c>
      <c r="D40" s="53">
        <f t="shared" si="1"/>
        <v>4820</v>
      </c>
      <c r="E40" s="53">
        <f t="shared" si="2"/>
        <v>5266</v>
      </c>
      <c r="F40" s="53">
        <v>3</v>
      </c>
      <c r="G40" s="53">
        <v>4</v>
      </c>
      <c r="H40" s="53">
        <v>171</v>
      </c>
      <c r="I40" s="53">
        <v>183</v>
      </c>
      <c r="J40" s="53">
        <v>779</v>
      </c>
      <c r="K40" s="53">
        <v>815</v>
      </c>
      <c r="L40" s="53">
        <v>1896</v>
      </c>
      <c r="M40" s="53">
        <v>1822</v>
      </c>
      <c r="N40" s="53">
        <v>1525</v>
      </c>
      <c r="O40" s="53">
        <v>1652</v>
      </c>
      <c r="P40" s="53">
        <v>446</v>
      </c>
      <c r="Q40" s="53">
        <v>790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384</v>
      </c>
      <c r="D41" s="53">
        <f t="shared" si="1"/>
        <v>221</v>
      </c>
      <c r="E41" s="53">
        <f t="shared" si="2"/>
        <v>163</v>
      </c>
      <c r="F41" s="53">
        <v>0</v>
      </c>
      <c r="G41" s="53">
        <v>0</v>
      </c>
      <c r="H41" s="53">
        <v>0</v>
      </c>
      <c r="I41" s="53">
        <v>2</v>
      </c>
      <c r="J41" s="53">
        <v>14</v>
      </c>
      <c r="K41" s="53">
        <v>16</v>
      </c>
      <c r="L41" s="53">
        <v>120</v>
      </c>
      <c r="M41" s="53">
        <v>75</v>
      </c>
      <c r="N41" s="53">
        <v>72</v>
      </c>
      <c r="O41" s="53">
        <v>47</v>
      </c>
      <c r="P41" s="53">
        <v>15</v>
      </c>
      <c r="Q41" s="53">
        <v>23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776</v>
      </c>
      <c r="D42" s="53">
        <f t="shared" si="1"/>
        <v>444</v>
      </c>
      <c r="E42" s="53">
        <f t="shared" si="2"/>
        <v>332</v>
      </c>
      <c r="F42" s="53">
        <v>0</v>
      </c>
      <c r="G42" s="53">
        <v>0</v>
      </c>
      <c r="H42" s="53">
        <v>1</v>
      </c>
      <c r="I42" s="53">
        <v>6</v>
      </c>
      <c r="J42" s="53">
        <v>26</v>
      </c>
      <c r="K42" s="53">
        <v>29</v>
      </c>
      <c r="L42" s="53">
        <v>179</v>
      </c>
      <c r="M42" s="53">
        <v>99</v>
      </c>
      <c r="N42" s="53">
        <v>190</v>
      </c>
      <c r="O42" s="53">
        <v>131</v>
      </c>
      <c r="P42" s="53">
        <v>48</v>
      </c>
      <c r="Q42" s="53">
        <v>67</v>
      </c>
    </row>
    <row r="43" spans="1:17" s="12" customFormat="1" ht="18.75">
      <c r="A43" s="55">
        <f>A42+1</f>
        <v>20</v>
      </c>
      <c r="B43" s="56" t="s">
        <v>107</v>
      </c>
      <c r="C43" s="52">
        <f t="shared" ref="C43:Q43" si="4">SUM(C20:C42)-C21-C23-C26-C37</f>
        <v>425397</v>
      </c>
      <c r="D43" s="52">
        <f t="shared" si="4"/>
        <v>197711</v>
      </c>
      <c r="E43" s="52">
        <f t="shared" si="4"/>
        <v>227686</v>
      </c>
      <c r="F43" s="52">
        <f t="shared" si="4"/>
        <v>1714</v>
      </c>
      <c r="G43" s="52">
        <f t="shared" si="4"/>
        <v>1697</v>
      </c>
      <c r="H43" s="52">
        <f t="shared" si="4"/>
        <v>8681</v>
      </c>
      <c r="I43" s="52">
        <f t="shared" si="4"/>
        <v>8411</v>
      </c>
      <c r="J43" s="52">
        <f t="shared" si="4"/>
        <v>34240</v>
      </c>
      <c r="K43" s="52">
        <f t="shared" si="4"/>
        <v>32246</v>
      </c>
      <c r="L43" s="52">
        <f t="shared" si="4"/>
        <v>77486</v>
      </c>
      <c r="M43" s="52">
        <f t="shared" si="4"/>
        <v>79429</v>
      </c>
      <c r="N43" s="52">
        <f t="shared" si="4"/>
        <v>55924</v>
      </c>
      <c r="O43" s="52">
        <f t="shared" si="4"/>
        <v>62382</v>
      </c>
      <c r="P43" s="52">
        <f t="shared" si="4"/>
        <v>19666</v>
      </c>
      <c r="Q43" s="52">
        <f t="shared" si="4"/>
        <v>43521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E45:I45"/>
    <mergeCell ref="A49:C49"/>
    <mergeCell ref="E49:I49"/>
    <mergeCell ref="E46:I46"/>
    <mergeCell ref="A48:C48"/>
    <mergeCell ref="E48:I48"/>
    <mergeCell ref="A8:Q8"/>
    <mergeCell ref="A9:Q9"/>
    <mergeCell ref="A15:A18"/>
    <mergeCell ref="B15:B18"/>
    <mergeCell ref="C15:C18"/>
    <mergeCell ref="C12:O12"/>
    <mergeCell ref="C13:O13"/>
    <mergeCell ref="P16:Q16"/>
    <mergeCell ref="H17:I17"/>
    <mergeCell ref="D15:E17"/>
    <mergeCell ref="F16:K16"/>
    <mergeCell ref="F17:G17"/>
    <mergeCell ref="F15:Q15"/>
    <mergeCell ref="J17:K17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rgb="FFFFC000"/>
  </sheetPr>
  <dimension ref="A1:Q49"/>
  <sheetViews>
    <sheetView topLeftCell="A4" zoomScale="50" zoomScaleNormal="75" workbookViewId="0">
      <selection activeCell="F20" sqref="F20:Q42"/>
    </sheetView>
  </sheetViews>
  <sheetFormatPr defaultColWidth="9.28515625" defaultRowHeight="12.75"/>
  <cols>
    <col min="1" max="1" width="6.5703125" style="18" customWidth="1"/>
    <col min="2" max="2" width="44.7109375" style="18" customWidth="1"/>
    <col min="3" max="3" width="17.5703125" style="18" customWidth="1"/>
    <col min="4" max="4" width="13" style="18" customWidth="1"/>
    <col min="5" max="7" width="12.42578125" style="18" customWidth="1"/>
    <col min="8" max="8" width="13.7109375" style="18" customWidth="1"/>
    <col min="9" max="9" width="13.5703125" style="18" customWidth="1"/>
    <col min="10" max="13" width="13.42578125" style="18" customWidth="1"/>
    <col min="14" max="17" width="18.7109375" style="18" customWidth="1"/>
    <col min="18" max="16384" width="9.28515625" style="18"/>
  </cols>
  <sheetData>
    <row r="1" spans="1:17" ht="15" customHeight="1">
      <c r="O1" s="4" t="s">
        <v>75</v>
      </c>
    </row>
    <row r="2" spans="1:17" ht="15" customHeight="1">
      <c r="O2" s="4" t="s">
        <v>1</v>
      </c>
    </row>
    <row r="3" spans="1:17" ht="15" customHeight="1">
      <c r="O3" s="4" t="s">
        <v>2</v>
      </c>
    </row>
    <row r="4" spans="1:17" ht="15" customHeight="1">
      <c r="O4" s="4" t="s">
        <v>3</v>
      </c>
    </row>
    <row r="5" spans="1:17" ht="15" customHeight="1">
      <c r="O5" s="4" t="s">
        <v>4</v>
      </c>
    </row>
    <row r="6" spans="1:17" ht="15" customHeight="1">
      <c r="O6" s="46" t="s">
        <v>121</v>
      </c>
    </row>
    <row r="8" spans="1:17" s="9" customFormat="1" ht="20.25">
      <c r="A8" s="63" t="s">
        <v>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s="9" customFormat="1" ht="20.25">
      <c r="A9" s="63" t="s">
        <v>76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</row>
    <row r="10" spans="1:17" s="9" customFormat="1" ht="20.25">
      <c r="H10" s="10" t="s">
        <v>77</v>
      </c>
      <c r="I10" s="57" t="s">
        <v>126</v>
      </c>
      <c r="J10" s="9" t="s">
        <v>124</v>
      </c>
      <c r="N10" s="11"/>
    </row>
    <row r="11" spans="1:17" s="9" customFormat="1" ht="20.25">
      <c r="N11" s="47"/>
    </row>
    <row r="12" spans="1:17" s="12" customFormat="1" ht="18.75">
      <c r="C12" s="65" t="s">
        <v>72</v>
      </c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</row>
    <row r="13" spans="1:17" s="13" customFormat="1" ht="15.75">
      <c r="C13" s="66" t="s">
        <v>8</v>
      </c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</row>
    <row r="14" spans="1:17" ht="12" customHeight="1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1:17" s="14" customFormat="1" ht="18.75" customHeight="1">
      <c r="A15" s="67" t="s">
        <v>9</v>
      </c>
      <c r="B15" s="67" t="s">
        <v>10</v>
      </c>
      <c r="C15" s="92" t="s">
        <v>78</v>
      </c>
      <c r="D15" s="82" t="s">
        <v>12</v>
      </c>
      <c r="E15" s="83"/>
      <c r="F15" s="82" t="s">
        <v>13</v>
      </c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83"/>
    </row>
    <row r="16" spans="1:17" s="14" customFormat="1" ht="37.5" customHeight="1">
      <c r="A16" s="68"/>
      <c r="B16" s="68"/>
      <c r="C16" s="93"/>
      <c r="D16" s="84"/>
      <c r="E16" s="85"/>
      <c r="F16" s="95" t="s">
        <v>14</v>
      </c>
      <c r="G16" s="96"/>
      <c r="H16" s="96"/>
      <c r="I16" s="96"/>
      <c r="J16" s="96"/>
      <c r="K16" s="97"/>
      <c r="L16" s="103" t="s">
        <v>15</v>
      </c>
      <c r="M16" s="104"/>
      <c r="N16" s="104"/>
      <c r="O16" s="105"/>
      <c r="P16" s="101" t="s">
        <v>16</v>
      </c>
      <c r="Q16" s="102"/>
    </row>
    <row r="17" spans="1:17" s="14" customFormat="1" ht="18.75" customHeight="1">
      <c r="A17" s="68"/>
      <c r="B17" s="68"/>
      <c r="C17" s="93"/>
      <c r="D17" s="86"/>
      <c r="E17" s="87"/>
      <c r="F17" s="98" t="s">
        <v>79</v>
      </c>
      <c r="G17" s="99"/>
      <c r="H17" s="98" t="s">
        <v>18</v>
      </c>
      <c r="I17" s="99"/>
      <c r="J17" s="98" t="s">
        <v>19</v>
      </c>
      <c r="K17" s="99"/>
      <c r="L17" s="106" t="s">
        <v>123</v>
      </c>
      <c r="M17" s="107"/>
      <c r="N17" s="106" t="s">
        <v>122</v>
      </c>
      <c r="O17" s="107" t="s">
        <v>113</v>
      </c>
      <c r="P17" s="59" t="s">
        <v>114</v>
      </c>
      <c r="Q17" s="59" t="s">
        <v>115</v>
      </c>
    </row>
    <row r="18" spans="1:17" s="14" customFormat="1" ht="18.75">
      <c r="A18" s="69"/>
      <c r="B18" s="69"/>
      <c r="C18" s="94"/>
      <c r="D18" s="49" t="s">
        <v>20</v>
      </c>
      <c r="E18" s="49" t="s">
        <v>21</v>
      </c>
      <c r="F18" s="49" t="s">
        <v>20</v>
      </c>
      <c r="G18" s="49" t="s">
        <v>21</v>
      </c>
      <c r="H18" s="49" t="s">
        <v>20</v>
      </c>
      <c r="I18" s="49" t="s">
        <v>21</v>
      </c>
      <c r="J18" s="49" t="s">
        <v>20</v>
      </c>
      <c r="K18" s="49" t="s">
        <v>21</v>
      </c>
      <c r="L18" s="49" t="s">
        <v>20</v>
      </c>
      <c r="M18" s="49" t="s">
        <v>21</v>
      </c>
      <c r="N18" s="49" t="s">
        <v>20</v>
      </c>
      <c r="O18" s="49" t="s">
        <v>21</v>
      </c>
      <c r="P18" s="49" t="s">
        <v>20</v>
      </c>
      <c r="Q18" s="49" t="s">
        <v>21</v>
      </c>
    </row>
    <row r="19" spans="1:17" s="35" customFormat="1" ht="18.75">
      <c r="A19" s="48">
        <v>1</v>
      </c>
      <c r="B19" s="48">
        <v>2</v>
      </c>
      <c r="C19" s="48">
        <v>3</v>
      </c>
      <c r="D19" s="48">
        <v>4</v>
      </c>
      <c r="E19" s="48">
        <v>5</v>
      </c>
      <c r="F19" s="48">
        <v>6</v>
      </c>
      <c r="G19" s="48">
        <v>7</v>
      </c>
      <c r="H19" s="48">
        <v>8</v>
      </c>
      <c r="I19" s="48">
        <v>9</v>
      </c>
      <c r="J19" s="48">
        <v>10</v>
      </c>
      <c r="K19" s="48">
        <v>11</v>
      </c>
      <c r="L19" s="48">
        <v>12</v>
      </c>
      <c r="M19" s="48">
        <v>13</v>
      </c>
      <c r="N19" s="48">
        <v>14</v>
      </c>
      <c r="O19" s="48">
        <v>15</v>
      </c>
      <c r="P19" s="48">
        <v>16</v>
      </c>
      <c r="Q19" s="48">
        <v>17</v>
      </c>
    </row>
    <row r="20" spans="1:17" s="35" customFormat="1" ht="18.75">
      <c r="A20" s="50">
        <v>1</v>
      </c>
      <c r="B20" s="51" t="s">
        <v>80</v>
      </c>
      <c r="C20" s="52">
        <f t="shared" ref="C20:C42" si="0">D20+E20</f>
        <v>58171</v>
      </c>
      <c r="D20" s="53">
        <f>F20+H20+J20+N20+P20+L20</f>
        <v>27747</v>
      </c>
      <c r="E20" s="53">
        <f>G20+I20+K20+O20+Q20+M20</f>
        <v>30424</v>
      </c>
      <c r="F20" s="53">
        <v>214</v>
      </c>
      <c r="G20" s="53">
        <v>210</v>
      </c>
      <c r="H20" s="53">
        <v>1116</v>
      </c>
      <c r="I20" s="53">
        <v>1088</v>
      </c>
      <c r="J20" s="53">
        <v>3648</v>
      </c>
      <c r="K20" s="53">
        <v>3479</v>
      </c>
      <c r="L20" s="53">
        <v>11398</v>
      </c>
      <c r="M20" s="53">
        <v>11069</v>
      </c>
      <c r="N20" s="53">
        <v>8721</v>
      </c>
      <c r="O20" s="53">
        <v>9024</v>
      </c>
      <c r="P20" s="53">
        <v>2650</v>
      </c>
      <c r="Q20" s="53">
        <v>5554</v>
      </c>
    </row>
    <row r="21" spans="1:17" s="35" customFormat="1" ht="18.75">
      <c r="A21" s="50" t="s">
        <v>81</v>
      </c>
      <c r="B21" s="51" t="s">
        <v>82</v>
      </c>
      <c r="C21" s="52">
        <f t="shared" si="0"/>
        <v>3358</v>
      </c>
      <c r="D21" s="53">
        <f t="shared" ref="D21:D42" si="1">F21+H21+J21+N21+P21+L21</f>
        <v>1644</v>
      </c>
      <c r="E21" s="53">
        <f t="shared" ref="E21:E42" si="2">G21+I21+K21+O21+Q21+M21</f>
        <v>1714</v>
      </c>
      <c r="F21" s="53">
        <v>16</v>
      </c>
      <c r="G21" s="53">
        <v>10</v>
      </c>
      <c r="H21" s="53">
        <v>47</v>
      </c>
      <c r="I21" s="53">
        <v>41</v>
      </c>
      <c r="J21" s="53">
        <v>311</v>
      </c>
      <c r="K21" s="53">
        <v>261</v>
      </c>
      <c r="L21" s="53">
        <v>756</v>
      </c>
      <c r="M21" s="53">
        <v>657</v>
      </c>
      <c r="N21" s="53">
        <v>389</v>
      </c>
      <c r="O21" s="53">
        <v>438</v>
      </c>
      <c r="P21" s="53">
        <v>125</v>
      </c>
      <c r="Q21" s="53">
        <v>307</v>
      </c>
    </row>
    <row r="22" spans="1:17" s="35" customFormat="1" ht="18.75">
      <c r="A22" s="50">
        <f>A20+1</f>
        <v>2</v>
      </c>
      <c r="B22" s="51" t="s">
        <v>83</v>
      </c>
      <c r="C22" s="52">
        <f t="shared" si="0"/>
        <v>20551</v>
      </c>
      <c r="D22" s="53">
        <f t="shared" si="1"/>
        <v>8994</v>
      </c>
      <c r="E22" s="53">
        <f t="shared" si="2"/>
        <v>11557</v>
      </c>
      <c r="F22" s="53">
        <v>8</v>
      </c>
      <c r="G22" s="53">
        <v>15</v>
      </c>
      <c r="H22" s="53">
        <v>388</v>
      </c>
      <c r="I22" s="53">
        <v>391</v>
      </c>
      <c r="J22" s="53">
        <v>2274</v>
      </c>
      <c r="K22" s="53">
        <v>2283</v>
      </c>
      <c r="L22" s="53">
        <v>3616</v>
      </c>
      <c r="M22" s="53">
        <v>4689</v>
      </c>
      <c r="N22" s="53">
        <v>2094</v>
      </c>
      <c r="O22" s="53">
        <v>2690</v>
      </c>
      <c r="P22" s="53">
        <v>614</v>
      </c>
      <c r="Q22" s="53">
        <v>1489</v>
      </c>
    </row>
    <row r="23" spans="1:17" s="35" customFormat="1" ht="18.75">
      <c r="A23" s="50" t="s">
        <v>84</v>
      </c>
      <c r="B23" s="51" t="s">
        <v>85</v>
      </c>
      <c r="C23" s="52">
        <f t="shared" si="0"/>
        <v>0</v>
      </c>
      <c r="D23" s="53">
        <f t="shared" si="1"/>
        <v>0</v>
      </c>
      <c r="E23" s="53">
        <f t="shared" si="2"/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53">
        <v>0</v>
      </c>
    </row>
    <row r="24" spans="1:17" s="35" customFormat="1" ht="18.75">
      <c r="A24" s="50">
        <f>A22+1</f>
        <v>3</v>
      </c>
      <c r="B24" s="51" t="s">
        <v>86</v>
      </c>
      <c r="C24" s="52">
        <f t="shared" si="0"/>
        <v>1090</v>
      </c>
      <c r="D24" s="53">
        <f t="shared" si="1"/>
        <v>558</v>
      </c>
      <c r="E24" s="53">
        <f t="shared" si="2"/>
        <v>532</v>
      </c>
      <c r="F24" s="53">
        <v>1</v>
      </c>
      <c r="G24" s="53">
        <v>2</v>
      </c>
      <c r="H24" s="53">
        <v>18</v>
      </c>
      <c r="I24" s="53">
        <v>13</v>
      </c>
      <c r="J24" s="53">
        <v>84</v>
      </c>
      <c r="K24" s="53">
        <v>83</v>
      </c>
      <c r="L24" s="53">
        <v>203</v>
      </c>
      <c r="M24" s="53">
        <v>180</v>
      </c>
      <c r="N24" s="53">
        <v>213</v>
      </c>
      <c r="O24" s="53">
        <v>208</v>
      </c>
      <c r="P24" s="53">
        <v>39</v>
      </c>
      <c r="Q24" s="53">
        <v>46</v>
      </c>
    </row>
    <row r="25" spans="1:17" s="35" customFormat="1" ht="18.75">
      <c r="A25" s="50">
        <f>A24+1</f>
        <v>4</v>
      </c>
      <c r="B25" s="51" t="s">
        <v>87</v>
      </c>
      <c r="C25" s="52">
        <f t="shared" si="0"/>
        <v>3319</v>
      </c>
      <c r="D25" s="53">
        <f t="shared" si="1"/>
        <v>2207</v>
      </c>
      <c r="E25" s="53">
        <f t="shared" si="2"/>
        <v>1112</v>
      </c>
      <c r="F25" s="53">
        <v>9</v>
      </c>
      <c r="G25" s="53">
        <v>5</v>
      </c>
      <c r="H25" s="53">
        <v>23</v>
      </c>
      <c r="I25" s="53">
        <v>24</v>
      </c>
      <c r="J25" s="53">
        <v>98</v>
      </c>
      <c r="K25" s="53">
        <v>85</v>
      </c>
      <c r="L25" s="53">
        <v>1283</v>
      </c>
      <c r="M25" s="53">
        <v>411</v>
      </c>
      <c r="N25" s="53">
        <v>694</v>
      </c>
      <c r="O25" s="53">
        <v>425</v>
      </c>
      <c r="P25" s="53">
        <v>100</v>
      </c>
      <c r="Q25" s="53">
        <v>162</v>
      </c>
    </row>
    <row r="26" spans="1:17" s="35" customFormat="1" ht="18.75">
      <c r="A26" s="50" t="s">
        <v>88</v>
      </c>
      <c r="B26" s="51" t="s">
        <v>89</v>
      </c>
      <c r="C26" s="52">
        <f t="shared" si="0"/>
        <v>22</v>
      </c>
      <c r="D26" s="53">
        <f t="shared" si="1"/>
        <v>12</v>
      </c>
      <c r="E26" s="53">
        <f t="shared" si="2"/>
        <v>10</v>
      </c>
      <c r="F26" s="53">
        <v>0</v>
      </c>
      <c r="G26" s="53">
        <v>0</v>
      </c>
      <c r="H26" s="53">
        <v>0</v>
      </c>
      <c r="I26" s="53">
        <v>0</v>
      </c>
      <c r="J26" s="53">
        <v>1</v>
      </c>
      <c r="K26" s="53">
        <v>0</v>
      </c>
      <c r="L26" s="53">
        <v>5</v>
      </c>
      <c r="M26" s="53">
        <v>7</v>
      </c>
      <c r="N26" s="53">
        <v>6</v>
      </c>
      <c r="O26" s="53">
        <v>2</v>
      </c>
      <c r="P26" s="53">
        <v>0</v>
      </c>
      <c r="Q26" s="53">
        <v>1</v>
      </c>
    </row>
    <row r="27" spans="1:17" s="35" customFormat="1" ht="18.75">
      <c r="A27" s="50">
        <f>A25+1</f>
        <v>5</v>
      </c>
      <c r="B27" s="51" t="s">
        <v>90</v>
      </c>
      <c r="C27" s="52">
        <f t="shared" si="0"/>
        <v>3698</v>
      </c>
      <c r="D27" s="53">
        <f t="shared" si="1"/>
        <v>1647</v>
      </c>
      <c r="E27" s="53">
        <f t="shared" si="2"/>
        <v>2051</v>
      </c>
      <c r="F27" s="53">
        <v>19</v>
      </c>
      <c r="G27" s="53">
        <v>18</v>
      </c>
      <c r="H27" s="53">
        <v>122</v>
      </c>
      <c r="I27" s="53">
        <v>108</v>
      </c>
      <c r="J27" s="53">
        <v>505</v>
      </c>
      <c r="K27" s="53">
        <v>468</v>
      </c>
      <c r="L27" s="53">
        <v>602</v>
      </c>
      <c r="M27" s="53">
        <v>895</v>
      </c>
      <c r="N27" s="53">
        <v>356</v>
      </c>
      <c r="O27" s="53">
        <v>440</v>
      </c>
      <c r="P27" s="53">
        <v>43</v>
      </c>
      <c r="Q27" s="53">
        <v>122</v>
      </c>
    </row>
    <row r="28" spans="1:17" s="35" customFormat="1" ht="18.75">
      <c r="A28" s="50">
        <f t="shared" ref="A28:A36" si="3">A27+1</f>
        <v>6</v>
      </c>
      <c r="B28" s="51" t="s">
        <v>91</v>
      </c>
      <c r="C28" s="52">
        <f t="shared" si="0"/>
        <v>308</v>
      </c>
      <c r="D28" s="53">
        <f t="shared" si="1"/>
        <v>222</v>
      </c>
      <c r="E28" s="53">
        <f t="shared" si="2"/>
        <v>86</v>
      </c>
      <c r="F28" s="53">
        <v>0</v>
      </c>
      <c r="G28" s="53">
        <v>0</v>
      </c>
      <c r="H28" s="53">
        <v>3</v>
      </c>
      <c r="I28" s="53">
        <v>4</v>
      </c>
      <c r="J28" s="53">
        <v>8</v>
      </c>
      <c r="K28" s="53">
        <v>12</v>
      </c>
      <c r="L28" s="53">
        <v>122</v>
      </c>
      <c r="M28" s="53">
        <v>41</v>
      </c>
      <c r="N28" s="53">
        <v>82</v>
      </c>
      <c r="O28" s="53">
        <v>26</v>
      </c>
      <c r="P28" s="53">
        <v>7</v>
      </c>
      <c r="Q28" s="53">
        <v>3</v>
      </c>
    </row>
    <row r="29" spans="1:17" s="35" customFormat="1" ht="18.75">
      <c r="A29" s="50">
        <f t="shared" si="3"/>
        <v>7</v>
      </c>
      <c r="B29" s="51" t="s">
        <v>92</v>
      </c>
      <c r="C29" s="52">
        <f t="shared" si="0"/>
        <v>8926</v>
      </c>
      <c r="D29" s="53">
        <f t="shared" si="1"/>
        <v>4046</v>
      </c>
      <c r="E29" s="53">
        <f t="shared" si="2"/>
        <v>4880</v>
      </c>
      <c r="F29" s="53">
        <v>83</v>
      </c>
      <c r="G29" s="53">
        <v>69</v>
      </c>
      <c r="H29" s="53">
        <v>254</v>
      </c>
      <c r="I29" s="53">
        <v>227</v>
      </c>
      <c r="J29" s="53">
        <v>1007</v>
      </c>
      <c r="K29" s="53">
        <v>904</v>
      </c>
      <c r="L29" s="53">
        <v>1557</v>
      </c>
      <c r="M29" s="53">
        <v>2006</v>
      </c>
      <c r="N29" s="53">
        <v>882</v>
      </c>
      <c r="O29" s="53">
        <v>1057</v>
      </c>
      <c r="P29" s="53">
        <v>263</v>
      </c>
      <c r="Q29" s="53">
        <v>617</v>
      </c>
    </row>
    <row r="30" spans="1:17" s="35" customFormat="1" ht="18.75">
      <c r="A30" s="50">
        <f t="shared" si="3"/>
        <v>8</v>
      </c>
      <c r="B30" s="51" t="s">
        <v>93</v>
      </c>
      <c r="C30" s="52">
        <f t="shared" si="0"/>
        <v>4807</v>
      </c>
      <c r="D30" s="53">
        <f t="shared" si="1"/>
        <v>2026</v>
      </c>
      <c r="E30" s="53">
        <f t="shared" si="2"/>
        <v>2781</v>
      </c>
      <c r="F30" s="53">
        <v>59</v>
      </c>
      <c r="G30" s="53">
        <v>60</v>
      </c>
      <c r="H30" s="53">
        <v>193</v>
      </c>
      <c r="I30" s="53">
        <v>181</v>
      </c>
      <c r="J30" s="53">
        <v>723</v>
      </c>
      <c r="K30" s="53">
        <v>715</v>
      </c>
      <c r="L30" s="53">
        <v>665</v>
      </c>
      <c r="M30" s="53">
        <v>1351</v>
      </c>
      <c r="N30" s="53">
        <v>330</v>
      </c>
      <c r="O30" s="53">
        <v>377</v>
      </c>
      <c r="P30" s="53">
        <v>56</v>
      </c>
      <c r="Q30" s="53">
        <v>97</v>
      </c>
    </row>
    <row r="31" spans="1:17" s="35" customFormat="1" ht="18.75">
      <c r="A31" s="50">
        <f t="shared" si="3"/>
        <v>9</v>
      </c>
      <c r="B31" s="51" t="s">
        <v>94</v>
      </c>
      <c r="C31" s="52">
        <f t="shared" si="0"/>
        <v>9161</v>
      </c>
      <c r="D31" s="53">
        <f t="shared" si="1"/>
        <v>4205</v>
      </c>
      <c r="E31" s="53">
        <f t="shared" si="2"/>
        <v>4956</v>
      </c>
      <c r="F31" s="53">
        <v>66</v>
      </c>
      <c r="G31" s="53">
        <v>68</v>
      </c>
      <c r="H31" s="53">
        <v>310</v>
      </c>
      <c r="I31" s="53">
        <v>266</v>
      </c>
      <c r="J31" s="53">
        <v>981</v>
      </c>
      <c r="K31" s="53">
        <v>977</v>
      </c>
      <c r="L31" s="53">
        <v>1688</v>
      </c>
      <c r="M31" s="53">
        <v>2052</v>
      </c>
      <c r="N31" s="53">
        <v>932</v>
      </c>
      <c r="O31" s="53">
        <v>1088</v>
      </c>
      <c r="P31" s="53">
        <v>228</v>
      </c>
      <c r="Q31" s="53">
        <v>505</v>
      </c>
    </row>
    <row r="32" spans="1:17" s="35" customFormat="1" ht="18.75">
      <c r="A32" s="50">
        <f t="shared" si="3"/>
        <v>10</v>
      </c>
      <c r="B32" s="51" t="s">
        <v>95</v>
      </c>
      <c r="C32" s="52">
        <f t="shared" si="0"/>
        <v>5564</v>
      </c>
      <c r="D32" s="53">
        <f t="shared" si="1"/>
        <v>2483</v>
      </c>
      <c r="E32" s="53">
        <f t="shared" si="2"/>
        <v>3081</v>
      </c>
      <c r="F32" s="53">
        <v>32</v>
      </c>
      <c r="G32" s="53">
        <v>31</v>
      </c>
      <c r="H32" s="53">
        <v>163</v>
      </c>
      <c r="I32" s="53">
        <v>151</v>
      </c>
      <c r="J32" s="53">
        <v>687</v>
      </c>
      <c r="K32" s="53">
        <v>633</v>
      </c>
      <c r="L32" s="53">
        <v>847</v>
      </c>
      <c r="M32" s="53">
        <v>1330</v>
      </c>
      <c r="N32" s="53">
        <v>624</v>
      </c>
      <c r="O32" s="53">
        <v>761</v>
      </c>
      <c r="P32" s="53">
        <v>130</v>
      </c>
      <c r="Q32" s="53">
        <v>175</v>
      </c>
    </row>
    <row r="33" spans="1:17" s="35" customFormat="1" ht="18.75">
      <c r="A33" s="50">
        <f t="shared" si="3"/>
        <v>11</v>
      </c>
      <c r="B33" s="51" t="s">
        <v>96</v>
      </c>
      <c r="C33" s="52">
        <f t="shared" si="0"/>
        <v>23260</v>
      </c>
      <c r="D33" s="53">
        <f t="shared" si="1"/>
        <v>10358</v>
      </c>
      <c r="E33" s="53">
        <f t="shared" si="2"/>
        <v>12902</v>
      </c>
      <c r="F33" s="53">
        <v>1</v>
      </c>
      <c r="G33" s="53">
        <v>3</v>
      </c>
      <c r="H33" s="53">
        <v>247</v>
      </c>
      <c r="I33" s="53">
        <v>266</v>
      </c>
      <c r="J33" s="53">
        <v>2061</v>
      </c>
      <c r="K33" s="53">
        <v>1867</v>
      </c>
      <c r="L33" s="53">
        <v>4398</v>
      </c>
      <c r="M33" s="53">
        <v>4213</v>
      </c>
      <c r="N33" s="53">
        <v>2393</v>
      </c>
      <c r="O33" s="53">
        <v>3078</v>
      </c>
      <c r="P33" s="53">
        <v>1258</v>
      </c>
      <c r="Q33" s="53">
        <v>3475</v>
      </c>
    </row>
    <row r="34" spans="1:17" s="35" customFormat="1" ht="18.75">
      <c r="A34" s="50">
        <f t="shared" si="3"/>
        <v>12</v>
      </c>
      <c r="B34" s="51" t="s">
        <v>97</v>
      </c>
      <c r="C34" s="52">
        <f t="shared" si="0"/>
        <v>9514</v>
      </c>
      <c r="D34" s="53">
        <f t="shared" si="1"/>
        <v>4141</v>
      </c>
      <c r="E34" s="53">
        <f t="shared" si="2"/>
        <v>5373</v>
      </c>
      <c r="F34" s="53">
        <v>0</v>
      </c>
      <c r="G34" s="53">
        <v>1</v>
      </c>
      <c r="H34" s="53">
        <v>120</v>
      </c>
      <c r="I34" s="53">
        <v>123</v>
      </c>
      <c r="J34" s="53">
        <v>819</v>
      </c>
      <c r="K34" s="53">
        <v>777</v>
      </c>
      <c r="L34" s="53">
        <v>1896</v>
      </c>
      <c r="M34" s="53">
        <v>1773</v>
      </c>
      <c r="N34" s="53">
        <v>839</v>
      </c>
      <c r="O34" s="53">
        <v>1217</v>
      </c>
      <c r="P34" s="53">
        <v>467</v>
      </c>
      <c r="Q34" s="53">
        <v>1482</v>
      </c>
    </row>
    <row r="35" spans="1:17" s="35" customFormat="1" ht="18.75">
      <c r="A35" s="50">
        <f t="shared" si="3"/>
        <v>13</v>
      </c>
      <c r="B35" s="51" t="s">
        <v>98</v>
      </c>
      <c r="C35" s="52">
        <f t="shared" si="0"/>
        <v>41090</v>
      </c>
      <c r="D35" s="53">
        <f t="shared" si="1"/>
        <v>18791</v>
      </c>
      <c r="E35" s="53">
        <f t="shared" si="2"/>
        <v>22299</v>
      </c>
      <c r="F35" s="53">
        <v>142</v>
      </c>
      <c r="G35" s="53">
        <v>133</v>
      </c>
      <c r="H35" s="53">
        <v>776</v>
      </c>
      <c r="I35" s="53">
        <v>731</v>
      </c>
      <c r="J35" s="53">
        <v>3328</v>
      </c>
      <c r="K35" s="53">
        <v>3108</v>
      </c>
      <c r="L35" s="53">
        <v>7016</v>
      </c>
      <c r="M35" s="53">
        <v>7071</v>
      </c>
      <c r="N35" s="53">
        <v>5256</v>
      </c>
      <c r="O35" s="53">
        <v>5985</v>
      </c>
      <c r="P35" s="53">
        <v>2273</v>
      </c>
      <c r="Q35" s="53">
        <v>5271</v>
      </c>
    </row>
    <row r="36" spans="1:17" s="35" customFormat="1" ht="18.75">
      <c r="A36" s="50">
        <f t="shared" si="3"/>
        <v>14</v>
      </c>
      <c r="B36" s="51" t="s">
        <v>99</v>
      </c>
      <c r="C36" s="52">
        <f t="shared" si="0"/>
        <v>2456</v>
      </c>
      <c r="D36" s="53">
        <f t="shared" si="1"/>
        <v>1085</v>
      </c>
      <c r="E36" s="53">
        <f t="shared" si="2"/>
        <v>1371</v>
      </c>
      <c r="F36" s="53">
        <v>1</v>
      </c>
      <c r="G36" s="53">
        <v>0</v>
      </c>
      <c r="H36" s="53">
        <v>5</v>
      </c>
      <c r="I36" s="53">
        <v>1</v>
      </c>
      <c r="J36" s="53">
        <v>241</v>
      </c>
      <c r="K36" s="53">
        <v>194</v>
      </c>
      <c r="L36" s="53">
        <v>484</v>
      </c>
      <c r="M36" s="53">
        <v>457</v>
      </c>
      <c r="N36" s="53">
        <v>228</v>
      </c>
      <c r="O36" s="53">
        <v>365</v>
      </c>
      <c r="P36" s="53">
        <v>126</v>
      </c>
      <c r="Q36" s="53">
        <v>354</v>
      </c>
    </row>
    <row r="37" spans="1:17" s="35" customFormat="1" ht="18.75">
      <c r="A37" s="50" t="s">
        <v>100</v>
      </c>
      <c r="B37" s="54" t="s">
        <v>101</v>
      </c>
      <c r="C37" s="52">
        <f t="shared" si="0"/>
        <v>444</v>
      </c>
      <c r="D37" s="53">
        <f t="shared" si="1"/>
        <v>221</v>
      </c>
      <c r="E37" s="53">
        <f t="shared" si="2"/>
        <v>223</v>
      </c>
      <c r="F37" s="53">
        <v>0</v>
      </c>
      <c r="G37" s="53">
        <v>0</v>
      </c>
      <c r="H37" s="53">
        <v>0</v>
      </c>
      <c r="I37" s="53">
        <v>0</v>
      </c>
      <c r="J37" s="53">
        <v>48</v>
      </c>
      <c r="K37" s="53">
        <v>37</v>
      </c>
      <c r="L37" s="53">
        <v>103</v>
      </c>
      <c r="M37" s="53">
        <v>75</v>
      </c>
      <c r="N37" s="53">
        <v>46</v>
      </c>
      <c r="O37" s="53">
        <v>46</v>
      </c>
      <c r="P37" s="53">
        <v>24</v>
      </c>
      <c r="Q37" s="53">
        <v>65</v>
      </c>
    </row>
    <row r="38" spans="1:17" s="35" customFormat="1" ht="18.75">
      <c r="A38" s="50">
        <v>15</v>
      </c>
      <c r="B38" s="51" t="s">
        <v>102</v>
      </c>
      <c r="C38" s="52">
        <f t="shared" si="0"/>
        <v>4932</v>
      </c>
      <c r="D38" s="53">
        <f t="shared" si="1"/>
        <v>2313</v>
      </c>
      <c r="E38" s="53">
        <f t="shared" si="2"/>
        <v>2619</v>
      </c>
      <c r="F38" s="53">
        <v>10</v>
      </c>
      <c r="G38" s="53">
        <v>12</v>
      </c>
      <c r="H38" s="53">
        <v>54</v>
      </c>
      <c r="I38" s="53">
        <v>59</v>
      </c>
      <c r="J38" s="53">
        <v>319</v>
      </c>
      <c r="K38" s="53">
        <v>327</v>
      </c>
      <c r="L38" s="53">
        <v>797</v>
      </c>
      <c r="M38" s="53">
        <v>635</v>
      </c>
      <c r="N38" s="53">
        <v>740</v>
      </c>
      <c r="O38" s="53">
        <v>811</v>
      </c>
      <c r="P38" s="53">
        <v>393</v>
      </c>
      <c r="Q38" s="53">
        <v>775</v>
      </c>
    </row>
    <row r="39" spans="1:17" s="35" customFormat="1" ht="18.75">
      <c r="A39" s="50">
        <f>A38+1</f>
        <v>16</v>
      </c>
      <c r="B39" s="51" t="s">
        <v>103</v>
      </c>
      <c r="C39" s="52">
        <f t="shared" si="0"/>
        <v>25316</v>
      </c>
      <c r="D39" s="53">
        <f t="shared" si="1"/>
        <v>11137</v>
      </c>
      <c r="E39" s="53">
        <f t="shared" si="2"/>
        <v>14179</v>
      </c>
      <c r="F39" s="53">
        <v>140</v>
      </c>
      <c r="G39" s="53">
        <v>144</v>
      </c>
      <c r="H39" s="53">
        <v>520</v>
      </c>
      <c r="I39" s="53">
        <v>471</v>
      </c>
      <c r="J39" s="53">
        <v>2210</v>
      </c>
      <c r="K39" s="53">
        <v>2055</v>
      </c>
      <c r="L39" s="53">
        <v>4548</v>
      </c>
      <c r="M39" s="53">
        <v>4713</v>
      </c>
      <c r="N39" s="53">
        <v>2571</v>
      </c>
      <c r="O39" s="53">
        <v>3531</v>
      </c>
      <c r="P39" s="53">
        <v>1148</v>
      </c>
      <c r="Q39" s="53">
        <v>3265</v>
      </c>
    </row>
    <row r="40" spans="1:17" s="35" customFormat="1" ht="18.75">
      <c r="A40" s="50">
        <f>A39+1</f>
        <v>17</v>
      </c>
      <c r="B40" s="51" t="s">
        <v>104</v>
      </c>
      <c r="C40" s="52">
        <f t="shared" si="0"/>
        <v>16524</v>
      </c>
      <c r="D40" s="53">
        <f t="shared" si="1"/>
        <v>7231</v>
      </c>
      <c r="E40" s="53">
        <f t="shared" si="2"/>
        <v>9293</v>
      </c>
      <c r="F40" s="53">
        <v>117</v>
      </c>
      <c r="G40" s="53">
        <v>94</v>
      </c>
      <c r="H40" s="53">
        <v>390</v>
      </c>
      <c r="I40" s="53">
        <v>364</v>
      </c>
      <c r="J40" s="53">
        <v>1546</v>
      </c>
      <c r="K40" s="53">
        <v>1411</v>
      </c>
      <c r="L40" s="53">
        <v>2892</v>
      </c>
      <c r="M40" s="53">
        <v>3373</v>
      </c>
      <c r="N40" s="53">
        <v>1632</v>
      </c>
      <c r="O40" s="53">
        <v>2158</v>
      </c>
      <c r="P40" s="53">
        <v>654</v>
      </c>
      <c r="Q40" s="53">
        <v>1893</v>
      </c>
    </row>
    <row r="41" spans="1:17" s="35" customFormat="1" ht="18.75">
      <c r="A41" s="50">
        <f>A40+1</f>
        <v>18</v>
      </c>
      <c r="B41" s="51" t="s">
        <v>105</v>
      </c>
      <c r="C41" s="52">
        <f t="shared" si="0"/>
        <v>17938</v>
      </c>
      <c r="D41" s="53">
        <f t="shared" si="1"/>
        <v>8444</v>
      </c>
      <c r="E41" s="53">
        <f t="shared" si="2"/>
        <v>9494</v>
      </c>
      <c r="F41" s="53">
        <v>72</v>
      </c>
      <c r="G41" s="53">
        <v>58</v>
      </c>
      <c r="H41" s="53">
        <v>328</v>
      </c>
      <c r="I41" s="53">
        <v>257</v>
      </c>
      <c r="J41" s="53">
        <v>1380</v>
      </c>
      <c r="K41" s="53">
        <v>1330</v>
      </c>
      <c r="L41" s="53">
        <v>3384</v>
      </c>
      <c r="M41" s="53">
        <v>3038</v>
      </c>
      <c r="N41" s="53">
        <v>2339</v>
      </c>
      <c r="O41" s="53">
        <v>2652</v>
      </c>
      <c r="P41" s="53">
        <v>941</v>
      </c>
      <c r="Q41" s="53">
        <v>2159</v>
      </c>
    </row>
    <row r="42" spans="1:17" s="35" customFormat="1" ht="18.75">
      <c r="A42" s="50">
        <f>A41+1</f>
        <v>19</v>
      </c>
      <c r="B42" s="51" t="s">
        <v>106</v>
      </c>
      <c r="C42" s="52">
        <f t="shared" si="0"/>
        <v>9097</v>
      </c>
      <c r="D42" s="53">
        <f t="shared" si="1"/>
        <v>4398</v>
      </c>
      <c r="E42" s="53">
        <f t="shared" si="2"/>
        <v>4699</v>
      </c>
      <c r="F42" s="53">
        <v>15</v>
      </c>
      <c r="G42" s="53">
        <v>30</v>
      </c>
      <c r="H42" s="53">
        <v>136</v>
      </c>
      <c r="I42" s="53">
        <v>147</v>
      </c>
      <c r="J42" s="53">
        <v>771</v>
      </c>
      <c r="K42" s="53">
        <v>692</v>
      </c>
      <c r="L42" s="53">
        <v>1788</v>
      </c>
      <c r="M42" s="53">
        <v>1418</v>
      </c>
      <c r="N42" s="53">
        <v>1231</v>
      </c>
      <c r="O42" s="53">
        <v>1284</v>
      </c>
      <c r="P42" s="53">
        <v>457</v>
      </c>
      <c r="Q42" s="53">
        <v>1128</v>
      </c>
    </row>
    <row r="43" spans="1:17" s="12" customFormat="1" ht="18.75">
      <c r="A43" s="55">
        <f>A42+1</f>
        <v>20</v>
      </c>
      <c r="B43" s="56" t="s">
        <v>107</v>
      </c>
      <c r="C43" s="52">
        <f>SUM(C20:C42)-C21-C23-C26-C37</f>
        <v>265722</v>
      </c>
      <c r="D43" s="52">
        <f>SUM(D20:D42)-D21-D23-D26-D37</f>
        <v>122033</v>
      </c>
      <c r="E43" s="52">
        <f>SUM(E20:E42)-E21-E23-E26-E37</f>
        <v>143689</v>
      </c>
      <c r="F43" s="52">
        <f t="shared" ref="F43:Q43" si="4">SUM(F20:F42)-F21-F23-F26-F37</f>
        <v>989</v>
      </c>
      <c r="G43" s="52">
        <f t="shared" si="4"/>
        <v>953</v>
      </c>
      <c r="H43" s="52">
        <f t="shared" si="4"/>
        <v>5166</v>
      </c>
      <c r="I43" s="52">
        <f t="shared" si="4"/>
        <v>4872</v>
      </c>
      <c r="J43" s="52">
        <f t="shared" si="4"/>
        <v>22690</v>
      </c>
      <c r="K43" s="52">
        <f t="shared" si="4"/>
        <v>21400</v>
      </c>
      <c r="L43" s="52">
        <f t="shared" si="4"/>
        <v>49184</v>
      </c>
      <c r="M43" s="52">
        <f t="shared" si="4"/>
        <v>50715</v>
      </c>
      <c r="N43" s="52">
        <f t="shared" si="4"/>
        <v>32157</v>
      </c>
      <c r="O43" s="52">
        <f t="shared" si="4"/>
        <v>37177</v>
      </c>
      <c r="P43" s="52">
        <f t="shared" si="4"/>
        <v>11847</v>
      </c>
      <c r="Q43" s="52">
        <f t="shared" si="4"/>
        <v>28572</v>
      </c>
    </row>
    <row r="44" spans="1:17" ht="5.25" customHeight="1">
      <c r="A44" s="31"/>
      <c r="B44" s="32"/>
      <c r="C44" s="32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7" s="35" customFormat="1" ht="18.75">
      <c r="A45" s="34" t="s">
        <v>43</v>
      </c>
      <c r="E45" s="81" t="s">
        <v>108</v>
      </c>
      <c r="F45" s="81"/>
      <c r="G45" s="81"/>
      <c r="H45" s="81"/>
      <c r="I45" s="81"/>
    </row>
    <row r="46" spans="1:17" s="35" customFormat="1" ht="13.5" customHeight="1">
      <c r="D46" s="36" t="s">
        <v>44</v>
      </c>
      <c r="E46" s="80" t="s">
        <v>45</v>
      </c>
      <c r="F46" s="80"/>
      <c r="G46" s="80"/>
      <c r="H46" s="80"/>
      <c r="I46" s="80"/>
    </row>
    <row r="47" spans="1:17" s="35" customFormat="1" ht="22.5" customHeight="1">
      <c r="A47" s="12" t="s">
        <v>46</v>
      </c>
    </row>
    <row r="48" spans="1:17" s="35" customFormat="1" ht="21" customHeight="1">
      <c r="A48" s="81" t="s">
        <v>43</v>
      </c>
      <c r="B48" s="81"/>
      <c r="C48" s="81"/>
      <c r="E48" s="81" t="s">
        <v>108</v>
      </c>
      <c r="F48" s="81"/>
      <c r="G48" s="81"/>
      <c r="H48" s="81"/>
      <c r="I48" s="81"/>
    </row>
    <row r="49" spans="1:13" s="36" customFormat="1" ht="12">
      <c r="A49" s="80" t="s">
        <v>47</v>
      </c>
      <c r="B49" s="80"/>
      <c r="C49" s="80"/>
      <c r="D49" s="36" t="s">
        <v>44</v>
      </c>
      <c r="E49" s="80" t="s">
        <v>45</v>
      </c>
      <c r="F49" s="80"/>
      <c r="G49" s="80"/>
      <c r="H49" s="80"/>
      <c r="I49" s="80"/>
      <c r="L49" s="60"/>
      <c r="M49" s="60"/>
    </row>
  </sheetData>
  <mergeCells count="23">
    <mergeCell ref="N17:O17"/>
    <mergeCell ref="A49:C49"/>
    <mergeCell ref="E49:I49"/>
    <mergeCell ref="E46:I46"/>
    <mergeCell ref="A48:C48"/>
    <mergeCell ref="E48:I48"/>
    <mergeCell ref="E45:I45"/>
    <mergeCell ref="A8:Q8"/>
    <mergeCell ref="A9:Q9"/>
    <mergeCell ref="A15:A18"/>
    <mergeCell ref="B15:B18"/>
    <mergeCell ref="C15:C18"/>
    <mergeCell ref="C13:O13"/>
    <mergeCell ref="F16:K16"/>
    <mergeCell ref="D15:E17"/>
    <mergeCell ref="J17:K17"/>
    <mergeCell ref="F17:G17"/>
    <mergeCell ref="C12:O12"/>
    <mergeCell ref="H17:I17"/>
    <mergeCell ref="F15:Q15"/>
    <mergeCell ref="P16:Q16"/>
    <mergeCell ref="L16:O16"/>
    <mergeCell ref="L17:M17"/>
  </mergeCells>
  <phoneticPr fontId="31" type="noConversion"/>
  <printOptions horizontalCentered="1"/>
  <pageMargins left="0.39370078740157483" right="0.39370078740157483" top="0.98425196850393704" bottom="0.59055118110236227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Прил.12 </vt:lpstr>
      <vt:lpstr>Прил.12 согаз</vt:lpstr>
      <vt:lpstr>Прил.12 альфа</vt:lpstr>
      <vt:lpstr>Прил. 11</vt:lpstr>
      <vt:lpstr>Прил. 11 СОГАЗ</vt:lpstr>
      <vt:lpstr>Прил. 11 АЛЬФА</vt:lpstr>
      <vt:lpstr>'Прил.12 '!Заголовки_для_печати</vt:lpstr>
      <vt:lpstr>'Прил.12 альфа'!Заголовки_для_печати</vt:lpstr>
      <vt:lpstr>'Прил.12 согаз'!Заголовки_для_печати</vt:lpstr>
    </vt:vector>
  </TitlesOfParts>
  <Company>TFOMS MO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Sirotkin.DA</dc:creator>
  <cp:lastModifiedBy>Sirotkin.DA</cp:lastModifiedBy>
  <cp:lastPrinted>2016-02-25T07:45:59Z</cp:lastPrinted>
  <dcterms:created xsi:type="dcterms:W3CDTF">2016-02-08T07:42:54Z</dcterms:created>
  <dcterms:modified xsi:type="dcterms:W3CDTF">2022-12-01T10:52:56Z</dcterms:modified>
</cp:coreProperties>
</file>