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9900" tabRatio="702" activeTab="5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4519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4" i="3"/>
  <c r="H44"/>
  <c r="I44"/>
  <c r="J44"/>
  <c r="K44"/>
  <c r="L44"/>
  <c r="M44"/>
  <c r="N44"/>
  <c r="O44"/>
  <c r="P44"/>
  <c r="Q44"/>
  <c r="R44"/>
  <c r="E44" i="4"/>
  <c r="F44"/>
  <c r="E44" i="2"/>
  <c r="F44"/>
  <c r="E43" i="4"/>
  <c r="F43"/>
  <c r="E43" i="2"/>
  <c r="F43"/>
  <c r="G43" i="3"/>
  <c r="H43"/>
  <c r="I43"/>
  <c r="J43"/>
  <c r="K43"/>
  <c r="L43"/>
  <c r="M43"/>
  <c r="N43"/>
  <c r="O43"/>
  <c r="P43"/>
  <c r="Q43"/>
  <c r="R43"/>
  <c r="D44" i="2" l="1"/>
  <c r="F44" i="3"/>
  <c r="D44" i="4"/>
  <c r="E44" i="3"/>
  <c r="D43" i="2"/>
  <c r="D43" i="4"/>
  <c r="E43" i="3"/>
  <c r="F43"/>
  <c r="H49" i="4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H49" i="2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G47" i="4"/>
  <c r="H47"/>
  <c r="I47"/>
  <c r="J47"/>
  <c r="K47"/>
  <c r="L47"/>
  <c r="M47"/>
  <c r="N47"/>
  <c r="O47"/>
  <c r="P47"/>
  <c r="Q47"/>
  <c r="R47"/>
  <c r="D44" i="3" l="1"/>
  <c r="D43"/>
  <c r="E50" i="4"/>
  <c r="E50" i="2"/>
  <c r="Q50" i="3"/>
  <c r="O50"/>
  <c r="M50"/>
  <c r="K50"/>
  <c r="I50"/>
  <c r="R50"/>
  <c r="P50"/>
  <c r="N50"/>
  <c r="L50"/>
  <c r="J50"/>
  <c r="H50"/>
  <c r="F50" i="2"/>
  <c r="F50" i="4"/>
  <c r="G50" i="3"/>
  <c r="H47" i="2"/>
  <c r="I47"/>
  <c r="J47"/>
  <c r="K47"/>
  <c r="L47"/>
  <c r="M47"/>
  <c r="N47"/>
  <c r="O47"/>
  <c r="P47"/>
  <c r="Q47"/>
  <c r="R47"/>
  <c r="G47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D50" l="1"/>
  <c r="D50" i="2"/>
  <c r="M20" i="4"/>
  <c r="N20"/>
  <c r="M20" i="2"/>
  <c r="N20"/>
  <c r="N45" i="3"/>
  <c r="M45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F50" i="3"/>
  <c r="E50"/>
  <c r="N48" i="2"/>
  <c r="N46" s="1"/>
  <c r="M48"/>
  <c r="N20" i="3" l="1"/>
  <c r="M46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9" i="3" l="1"/>
  <c r="M49"/>
  <c r="N48" i="4"/>
  <c r="M48"/>
  <c r="N47" i="3"/>
  <c r="M47"/>
  <c r="M43" i="5"/>
  <c r="L43"/>
  <c r="L43" i="7"/>
  <c r="M43"/>
  <c r="L43" i="6"/>
  <c r="M43"/>
  <c r="E47" i="2"/>
  <c r="E47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5"/>
  <c r="H45"/>
  <c r="I45"/>
  <c r="J45"/>
  <c r="K45"/>
  <c r="L45"/>
  <c r="O45"/>
  <c r="P45"/>
  <c r="Q45"/>
  <c r="R45"/>
  <c r="L47"/>
  <c r="F43" i="7"/>
  <c r="G43"/>
  <c r="H43"/>
  <c r="I43"/>
  <c r="J43"/>
  <c r="K43"/>
  <c r="N43"/>
  <c r="O43"/>
  <c r="P43"/>
  <c r="Q43"/>
  <c r="G48" i="2"/>
  <c r="H48"/>
  <c r="I48"/>
  <c r="J48"/>
  <c r="K48"/>
  <c r="L48"/>
  <c r="O48"/>
  <c r="P48"/>
  <c r="Q48"/>
  <c r="R48"/>
  <c r="G48" i="4"/>
  <c r="H48"/>
  <c r="I48"/>
  <c r="J48"/>
  <c r="K48"/>
  <c r="L48"/>
  <c r="O48"/>
  <c r="P48"/>
  <c r="Q48"/>
  <c r="R48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50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8" i="3" l="1"/>
  <c r="N46" s="1"/>
  <c r="N46" i="4"/>
  <c r="Q46"/>
  <c r="O46"/>
  <c r="K46"/>
  <c r="I46"/>
  <c r="G46"/>
  <c r="M48" i="3"/>
  <c r="M46" s="1"/>
  <c r="M46" i="4"/>
  <c r="R46"/>
  <c r="P46"/>
  <c r="L46"/>
  <c r="J46"/>
  <c r="H46"/>
  <c r="I20" i="3"/>
  <c r="F20" i="4"/>
  <c r="E20"/>
  <c r="E20" i="2"/>
  <c r="F20"/>
  <c r="F49" i="4"/>
  <c r="F48"/>
  <c r="F48" i="2"/>
  <c r="E49"/>
  <c r="H46"/>
  <c r="H47" i="3"/>
  <c r="F47" i="4"/>
  <c r="D47" s="1"/>
  <c r="E49"/>
  <c r="E48"/>
  <c r="R46" i="2"/>
  <c r="F49"/>
  <c r="E48"/>
  <c r="F47"/>
  <c r="D23" i="4"/>
  <c r="E42" i="3"/>
  <c r="E39"/>
  <c r="E37"/>
  <c r="E36"/>
  <c r="E33"/>
  <c r="F45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5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6" i="2"/>
  <c r="L46"/>
  <c r="J46"/>
  <c r="Q46"/>
  <c r="O46"/>
  <c r="K46"/>
  <c r="I46"/>
  <c r="G46"/>
  <c r="I49" i="3"/>
  <c r="C20" i="6"/>
  <c r="Q49" i="3"/>
  <c r="K49"/>
  <c r="R47"/>
  <c r="P49"/>
  <c r="D40" i="4"/>
  <c r="D25"/>
  <c r="C42" i="7"/>
  <c r="C21"/>
  <c r="G47" i="3"/>
  <c r="E20" i="5"/>
  <c r="P47" i="3"/>
  <c r="J47"/>
  <c r="D31" i="2"/>
  <c r="L49" i="3"/>
  <c r="J49"/>
  <c r="Q47"/>
  <c r="O47"/>
  <c r="K47"/>
  <c r="I47"/>
  <c r="D39" i="4"/>
  <c r="C30" i="7"/>
  <c r="H48" i="3"/>
  <c r="C37" i="7"/>
  <c r="C32"/>
  <c r="C28"/>
  <c r="C25"/>
  <c r="D35" i="5"/>
  <c r="D22"/>
  <c r="I43"/>
  <c r="C23" i="6"/>
  <c r="C35" i="7"/>
  <c r="C34"/>
  <c r="C33"/>
  <c r="C29"/>
  <c r="C23"/>
  <c r="D20" i="5"/>
  <c r="H49" i="3"/>
  <c r="Q43" i="5"/>
  <c r="O43"/>
  <c r="G43"/>
  <c r="C39" i="6"/>
  <c r="E38" i="5"/>
  <c r="E32"/>
  <c r="E26"/>
  <c r="E25"/>
  <c r="C21" i="6"/>
  <c r="P43" i="5"/>
  <c r="G49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9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8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9"/>
  <c r="J43" i="5"/>
  <c r="F43"/>
  <c r="D35" i="4"/>
  <c r="D32"/>
  <c r="D31"/>
  <c r="N43" i="5"/>
  <c r="H43"/>
  <c r="R48" i="3"/>
  <c r="P48"/>
  <c r="L48"/>
  <c r="J48"/>
  <c r="P20"/>
  <c r="J20"/>
  <c r="H20"/>
  <c r="G48"/>
  <c r="Q48"/>
  <c r="K48"/>
  <c r="I48"/>
  <c r="D37" i="4"/>
  <c r="D34"/>
  <c r="D29"/>
  <c r="D28"/>
  <c r="D27"/>
  <c r="D38" i="2"/>
  <c r="D45"/>
  <c r="D34"/>
  <c r="D28"/>
  <c r="D24"/>
  <c r="D24" i="4"/>
  <c r="D35" i="2"/>
  <c r="D41" i="4"/>
  <c r="D38"/>
  <c r="D26"/>
  <c r="D32" i="2"/>
  <c r="D25"/>
  <c r="D42" i="4"/>
  <c r="D30"/>
  <c r="D36" i="2"/>
  <c r="D26"/>
  <c r="D45" i="4"/>
  <c r="D21"/>
  <c r="D36"/>
  <c r="D33"/>
  <c r="D22"/>
  <c r="O11" i="5" l="1"/>
  <c r="D22" i="3"/>
  <c r="D21"/>
  <c r="D31"/>
  <c r="D29"/>
  <c r="D28"/>
  <c r="C30" i="5"/>
  <c r="D49" i="2"/>
  <c r="D39" i="3"/>
  <c r="C20" i="5"/>
  <c r="F46" i="2"/>
  <c r="D45" i="3"/>
  <c r="F20"/>
  <c r="E46" i="2"/>
  <c r="E48" i="3"/>
  <c r="E20"/>
  <c r="F49"/>
  <c r="D37"/>
  <c r="E49"/>
  <c r="F48"/>
  <c r="E47"/>
  <c r="F47"/>
  <c r="D35"/>
  <c r="E46" i="4"/>
  <c r="F46"/>
  <c r="D33" i="3"/>
  <c r="D32"/>
  <c r="C36" i="5"/>
  <c r="C41"/>
  <c r="D30" i="3"/>
  <c r="D48" i="4"/>
  <c r="D23" i="3"/>
  <c r="D47" i="2"/>
  <c r="D48"/>
  <c r="C35" i="5"/>
  <c r="C38"/>
  <c r="C23"/>
  <c r="C40"/>
  <c r="C37"/>
  <c r="C25"/>
  <c r="H46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6" i="3"/>
  <c r="I46"/>
  <c r="O46"/>
  <c r="L46"/>
  <c r="C28" i="5"/>
  <c r="D40" i="3"/>
  <c r="J46"/>
  <c r="D43" i="5"/>
  <c r="D25" i="3"/>
  <c r="D34"/>
  <c r="D38"/>
  <c r="D36"/>
  <c r="C43" i="7"/>
  <c r="R46" i="3"/>
  <c r="E43" i="5"/>
  <c r="D49" i="4"/>
  <c r="K46" i="3"/>
  <c r="G46"/>
  <c r="P46"/>
  <c r="E46" l="1"/>
  <c r="F46"/>
  <c r="D47"/>
  <c r="D49"/>
  <c r="D20"/>
  <c r="C43" i="5"/>
  <c r="D46" i="4"/>
  <c r="D48" i="3"/>
  <c r="D46" i="2"/>
  <c r="D46" i="3" l="1"/>
</calcChain>
</file>

<file path=xl/sharedStrings.xml><?xml version="1.0" encoding="utf-8"?>
<sst xmlns="http://schemas.openxmlformats.org/spreadsheetml/2006/main" count="582" uniqueCount="131">
  <si>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</si>
  <si>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</si>
  <si>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</si>
  <si>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</si>
  <si>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</si>
  <si>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</si>
  <si>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</si>
  <si>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</si>
  <si>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</si>
  <si>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</si>
  <si>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</si>
  <si>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</si>
  <si>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</si>
  <si>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</si>
  <si>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</si>
  <si>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</si>
  <si>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</si>
  <si>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</si>
  <si>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</si>
  <si>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</si>
  <si>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</si>
  <si>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</si>
  <si>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</si>
  <si>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</si>
  <si>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</si>
  <si>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</si>
  <si>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</si>
  <si>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</si>
  <si>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</si>
  <si>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</si>
  <si>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</si>
  <si>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</si>
  <si>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</si>
  <si>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</si>
  <si>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</si>
  <si>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</si>
  <si>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</si>
  <si>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</si>
  <si>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</si>
  <si>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</si>
  <si>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</si>
  <si>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</si>
  <si>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</si>
  <si>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</si>
  <si>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</si>
  <si>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</si>
  <si>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</si>
  <si>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</si>
  <si>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</si>
  <si>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</si>
  <si>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</si>
  <si>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</si>
  <si>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</si>
  <si>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</si>
  <si>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</si>
  <si>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</si>
  <si>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</si>
  <si>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</si>
  <si>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</si>
  <si>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</si>
  <si>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</si>
  <si>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</si>
  <si>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</si>
  <si>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</si>
  <si>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</si>
  <si>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</si>
  <si>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</si>
  <si>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</si>
  <si>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</si>
  <si>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</si>
  <si>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</si>
  <si>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</si>
  <si>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</si>
  <si>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</si>
  <si>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</si>
  <si>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</si>
  <si>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</si>
  <si>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</si>
  <si>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</si>
  <si>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</si>
  <si>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</si>
  <si>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</si>
  <si>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</si>
  <si>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</si>
  <si>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</si>
  <si>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</si>
  <si>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</si>
  <si>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</si>
  <si>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</si>
  <si>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</si>
  <si>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</si>
  <si>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</si>
  <si>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</si>
  <si>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</si>
  <si>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</si>
  <si>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</si>
  <si>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</si>
  <si>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</si>
  <si>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</si>
  <si>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</si>
  <si>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</si>
  <si>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</si>
  <si>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</si>
  <si>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</si>
  <si>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</si>
  <si>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</si>
  <si>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</si>
  <si>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</si>
  <si>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</si>
  <si>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</si>
  <si>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</si>
  <si>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</si>
  <si>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</si>
  <si>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</si>
  <si>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</si>
  <si>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</si>
  <si>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</si>
  <si>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</si>
  <si>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</si>
  <si>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</si>
  <si>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</si>
  <si>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</si>
  <si>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</si>
  <si>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</si>
  <si>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</si>
  <si>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033</t>
  </si>
  <si>
    <t>ГОБУЗ МОДКБ</t>
  </si>
  <si>
    <t>01 июля 2025 года</t>
  </si>
  <si>
    <t>01 июля</t>
  </si>
  <si>
    <t>Главный специалист ОИО</t>
  </si>
  <si>
    <t>Миронов Р.С.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</si>
</sst>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0" zoomScaleNormal="60" workbookViewId="0">
      <pane xSplit="3" ySplit="19" topLeftCell="D29" activePane="bottomRight" state="frozen"/>
      <selection activeCell="J43" sqref="J43"/>
      <selection pane="topRight" activeCell="J43" sqref="J43"/>
      <selection pane="bottomLeft" activeCell="J43" sqref="J43"/>
      <selection pane="bottomRight" activeCell="E25" sqref="E2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118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83" t="s">
        <v>127</v>
      </c>
      <c r="H10" s="83"/>
      <c r="I10" s="83"/>
      <c r="J10" s="8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69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47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121</v>
      </c>
      <c r="N17" s="88" t="s">
        <v>111</v>
      </c>
      <c r="O17" s="87" t="s">
        <v>120</v>
      </c>
      <c r="P17" s="88" t="s">
        <v>111</v>
      </c>
      <c r="Q17" s="15" t="s">
        <v>112</v>
      </c>
      <c r="R17" s="15" t="s">
        <v>113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657225</v>
      </c>
      <c r="E20" s="21">
        <f>G20+I20+K20+O20+Q20+M20</f>
        <v>303003</v>
      </c>
      <c r="F20" s="21">
        <f>H20+J20+L20+P20+R20+N20</f>
        <v>354222</v>
      </c>
      <c r="G20" s="21">
        <f t="shared" ref="G20:R20" si="1">SUM(G21:G45)</f>
        <v>2214</v>
      </c>
      <c r="H20" s="21">
        <f t="shared" si="1"/>
        <v>2209</v>
      </c>
      <c r="I20" s="21">
        <f t="shared" si="1"/>
        <v>11578</v>
      </c>
      <c r="J20" s="21">
        <f t="shared" si="1"/>
        <v>11164</v>
      </c>
      <c r="K20" s="21">
        <f t="shared" si="1"/>
        <v>54841</v>
      </c>
      <c r="L20" s="21">
        <f t="shared" si="1"/>
        <v>51684</v>
      </c>
      <c r="M20" s="21">
        <f t="shared" si="1"/>
        <v>115232</v>
      </c>
      <c r="N20" s="21">
        <f t="shared" si="1"/>
        <v>119047</v>
      </c>
      <c r="O20" s="21">
        <f t="shared" si="1"/>
        <v>84238</v>
      </c>
      <c r="P20" s="21">
        <f t="shared" si="1"/>
        <v>94201</v>
      </c>
      <c r="Q20" s="21">
        <f t="shared" si="1"/>
        <v>34900</v>
      </c>
      <c r="R20" s="21">
        <f t="shared" si="1"/>
        <v>75917</v>
      </c>
      <c r="U20" s="23"/>
      <c r="V20" s="23"/>
    </row>
    <row r="21" spans="1:22" s="28" customFormat="1" ht="17.100000000000001" customHeight="1">
      <c r="A21" s="24">
        <v>1</v>
      </c>
      <c r="B21" s="38" t="s">
        <v>48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0</v>
      </c>
      <c r="N21" s="27">
        <f>'Прил.12 согаз'!N21+'Прил.12 альфа'!N21</f>
        <v>0</v>
      </c>
      <c r="O21" s="27">
        <f>'Прил.12 согаз'!O21+'Прил.12 альфа'!O21</f>
        <v>0</v>
      </c>
      <c r="P21" s="27">
        <f>'Прил.12 согаз'!P21+'Прил.12 альфа'!P21</f>
        <v>0</v>
      </c>
      <c r="Q21" s="27">
        <f>'Прил.12 согаз'!Q21+'Прил.12 альфа'!Q21</f>
        <v>0</v>
      </c>
      <c r="R21" s="27">
        <f>'Прил.12 согаз'!R21+'Прил.12 альфа'!R21</f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49</v>
      </c>
      <c r="C22" s="25" t="s">
        <v>25</v>
      </c>
      <c r="D22" s="26">
        <f t="shared" si="0"/>
        <v>72160</v>
      </c>
      <c r="E22" s="27">
        <f t="shared" ref="E22:E45" si="2">G22+I22+K22+O22+Q22+M22</f>
        <v>33976</v>
      </c>
      <c r="F22" s="27">
        <f t="shared" ref="F22:F45" si="3">H22+J22+L22+P22+R22+N22</f>
        <v>38184</v>
      </c>
      <c r="G22" s="27">
        <f>'Прил.12 согаз'!G22+'Прил.12 альфа'!G22</f>
        <v>168</v>
      </c>
      <c r="H22" s="27">
        <f>'Прил.12 согаз'!H22+'Прил.12 альфа'!H22</f>
        <v>164</v>
      </c>
      <c r="I22" s="27">
        <f>'Прил.12 согаз'!I22+'Прил.12 альфа'!I22</f>
        <v>1151</v>
      </c>
      <c r="J22" s="27">
        <f>'Прил.12 согаз'!J22+'Прил.12 альфа'!J22</f>
        <v>1086</v>
      </c>
      <c r="K22" s="27">
        <f>'Прил.12 согаз'!K22+'Прил.12 альфа'!K22</f>
        <v>6081</v>
      </c>
      <c r="L22" s="27">
        <f>'Прил.12 согаз'!L22+'Прил.12 альфа'!L22</f>
        <v>5767</v>
      </c>
      <c r="M22" s="27">
        <f>'Прил.12 согаз'!M22+'Прил.12 альфа'!M22</f>
        <v>13852</v>
      </c>
      <c r="N22" s="27">
        <f>'Прил.12 согаз'!N22+'Прил.12 альфа'!N22</f>
        <v>12480</v>
      </c>
      <c r="O22" s="27">
        <f>'Прил.12 согаз'!O22+'Прил.12 альфа'!O22</f>
        <v>8997</v>
      </c>
      <c r="P22" s="27">
        <f>'Прил.12 согаз'!P22+'Прил.12 альфа'!P22</f>
        <v>9815</v>
      </c>
      <c r="Q22" s="27">
        <f>'Прил.12 согаз'!Q22+'Прил.12 альфа'!Q22</f>
        <v>3727</v>
      </c>
      <c r="R22" s="27">
        <f>'Прил.12 согаз'!R22+'Прил.12 альфа'!R22</f>
        <v>8872</v>
      </c>
      <c r="U22" s="29"/>
      <c r="V22" s="29"/>
    </row>
    <row r="23" spans="1:22" s="28" customFormat="1" ht="17.100000000000001" customHeight="1">
      <c r="A23" s="24">
        <v>3</v>
      </c>
      <c r="B23" s="38" t="s">
        <v>50</v>
      </c>
      <c r="C23" s="25" t="s">
        <v>26</v>
      </c>
      <c r="D23" s="26">
        <f t="shared" si="0"/>
        <v>39665</v>
      </c>
      <c r="E23" s="27">
        <f t="shared" si="2"/>
        <v>17847</v>
      </c>
      <c r="F23" s="27">
        <f t="shared" si="3"/>
        <v>21818</v>
      </c>
      <c r="G23" s="27">
        <f>'Прил.12 согаз'!G23+'Прил.12 альфа'!G23</f>
        <v>117</v>
      </c>
      <c r="H23" s="27">
        <f>'Прил.12 согаз'!H23+'Прил.12 альфа'!H23</f>
        <v>112</v>
      </c>
      <c r="I23" s="27">
        <f>'Прил.12 согаз'!I23+'Прил.12 альфа'!I23</f>
        <v>672</v>
      </c>
      <c r="J23" s="27">
        <f>'Прил.12 согаз'!J23+'Прил.12 альфа'!J23</f>
        <v>634</v>
      </c>
      <c r="K23" s="27">
        <f>'Прил.12 согаз'!K23+'Прил.12 альфа'!K23</f>
        <v>3489</v>
      </c>
      <c r="L23" s="27">
        <f>'Прил.12 согаз'!L23+'Прил.12 альфа'!L23</f>
        <v>3190</v>
      </c>
      <c r="M23" s="27">
        <f>'Прил.12 согаз'!M23+'Прил.12 альфа'!M23</f>
        <v>5922</v>
      </c>
      <c r="N23" s="27">
        <f>'Прил.12 согаз'!N23+'Прил.12 альфа'!N23</f>
        <v>6025</v>
      </c>
      <c r="O23" s="27">
        <f>'Прил.12 согаз'!O23+'Прил.12 альфа'!O23</f>
        <v>4954</v>
      </c>
      <c r="P23" s="27">
        <f>'Прил.12 согаз'!P23+'Прил.12 альфа'!P23</f>
        <v>5860</v>
      </c>
      <c r="Q23" s="27">
        <f>'Прил.12 согаз'!Q23+'Прил.12 альфа'!Q23</f>
        <v>2693</v>
      </c>
      <c r="R23" s="27">
        <f>'Прил.12 согаз'!R23+'Прил.12 альфа'!R23</f>
        <v>5997</v>
      </c>
      <c r="U23" s="29"/>
      <c r="V23" s="29"/>
    </row>
    <row r="24" spans="1:22" s="28" customFormat="1" ht="17.100000000000001" customHeight="1">
      <c r="A24" s="24">
        <v>4</v>
      </c>
      <c r="B24" s="38" t="s">
        <v>51</v>
      </c>
      <c r="C24" s="25" t="s">
        <v>27</v>
      </c>
      <c r="D24" s="26">
        <f t="shared" si="0"/>
        <v>39681</v>
      </c>
      <c r="E24" s="27">
        <f t="shared" si="2"/>
        <v>18584</v>
      </c>
      <c r="F24" s="27">
        <f t="shared" si="3"/>
        <v>21097</v>
      </c>
      <c r="G24" s="27">
        <f>'Прил.12 согаз'!G24+'Прил.12 альфа'!G24</f>
        <v>111</v>
      </c>
      <c r="H24" s="27">
        <f>'Прил.12 согаз'!H24+'Прил.12 альфа'!H24</f>
        <v>117</v>
      </c>
      <c r="I24" s="27">
        <f>'Прил.12 согаз'!I24+'Прил.12 альфа'!I24</f>
        <v>611</v>
      </c>
      <c r="J24" s="27">
        <f>'Прил.12 согаз'!J24+'Прил.12 альфа'!J24</f>
        <v>653</v>
      </c>
      <c r="K24" s="27">
        <f>'Прил.12 согаз'!K24+'Прил.12 альфа'!K24</f>
        <v>3179</v>
      </c>
      <c r="L24" s="27">
        <f>'Прил.12 согаз'!L24+'Прил.12 альфа'!L24</f>
        <v>3044</v>
      </c>
      <c r="M24" s="27">
        <f>'Прил.12 согаз'!M24+'Прил.12 альфа'!M24</f>
        <v>7087</v>
      </c>
      <c r="N24" s="27">
        <f>'Прил.12 согаз'!N24+'Прил.12 альфа'!N24</f>
        <v>6869</v>
      </c>
      <c r="O24" s="27">
        <f>'Прил.12 согаз'!O24+'Прил.12 альфа'!O24</f>
        <v>5384</v>
      </c>
      <c r="P24" s="27">
        <f>'Прил.12 согаз'!P24+'Прил.12 альфа'!P24</f>
        <v>5781</v>
      </c>
      <c r="Q24" s="27">
        <f>'Прил.12 согаз'!Q24+'Прил.12 альфа'!Q24</f>
        <v>2212</v>
      </c>
      <c r="R24" s="27">
        <f>'Прил.12 согаз'!R24+'Прил.12 альфа'!R24</f>
        <v>4633</v>
      </c>
      <c r="U24" s="29"/>
      <c r="V24" s="29"/>
    </row>
    <row r="25" spans="1:22" s="28" customFormat="1" ht="17.100000000000001" customHeight="1">
      <c r="A25" s="24">
        <v>5</v>
      </c>
      <c r="B25" s="38" t="s">
        <v>52</v>
      </c>
      <c r="C25" s="25" t="s">
        <v>28</v>
      </c>
      <c r="D25" s="26">
        <f t="shared" si="0"/>
        <v>8571</v>
      </c>
      <c r="E25" s="27">
        <f t="shared" si="2"/>
        <v>4040</v>
      </c>
      <c r="F25" s="27">
        <f t="shared" si="3"/>
        <v>4531</v>
      </c>
      <c r="G25" s="27">
        <f>'Прил.12 согаз'!G25+'Прил.12 альфа'!G25</f>
        <v>30</v>
      </c>
      <c r="H25" s="27">
        <f>'Прил.12 согаз'!H25+'Прил.12 альфа'!H25</f>
        <v>20</v>
      </c>
      <c r="I25" s="27">
        <f>'Прил.12 согаз'!I25+'Прил.12 альфа'!I25</f>
        <v>109</v>
      </c>
      <c r="J25" s="27">
        <f>'Прил.12 согаз'!J25+'Прил.12 альфа'!J25</f>
        <v>137</v>
      </c>
      <c r="K25" s="27">
        <f>'Прил.12 согаз'!K25+'Прил.12 альфа'!K25</f>
        <v>683</v>
      </c>
      <c r="L25" s="27">
        <f>'Прил.12 согаз'!L25+'Прил.12 альфа'!L25</f>
        <v>646</v>
      </c>
      <c r="M25" s="27">
        <f>'Прил.12 согаз'!M25+'Прил.12 альфа'!M25</f>
        <v>1439</v>
      </c>
      <c r="N25" s="27">
        <f>'Прил.12 согаз'!N25+'Прил.12 альфа'!N25</f>
        <v>1202</v>
      </c>
      <c r="O25" s="27">
        <f>'Прил.12 согаз'!O25+'Прил.12 альфа'!O25</f>
        <v>1215</v>
      </c>
      <c r="P25" s="27">
        <f>'Прил.12 согаз'!P25+'Прил.12 альфа'!P25</f>
        <v>1273</v>
      </c>
      <c r="Q25" s="27">
        <f>'Прил.12 согаз'!Q25+'Прил.12 альфа'!Q25</f>
        <v>564</v>
      </c>
      <c r="R25" s="27">
        <f>'Прил.12 согаз'!R25+'Прил.12 альфа'!R25</f>
        <v>1253</v>
      </c>
      <c r="U25" s="29"/>
      <c r="V25" s="29"/>
    </row>
    <row r="26" spans="1:22" s="28" customFormat="1" ht="17.100000000000001" customHeight="1">
      <c r="A26" s="24">
        <v>6</v>
      </c>
      <c r="B26" s="38" t="s">
        <v>53</v>
      </c>
      <c r="C26" s="25" t="s">
        <v>29</v>
      </c>
      <c r="D26" s="26">
        <f t="shared" si="0"/>
        <v>57472</v>
      </c>
      <c r="E26" s="27">
        <f t="shared" si="2"/>
        <v>26676</v>
      </c>
      <c r="F26" s="27">
        <f t="shared" si="3"/>
        <v>30796</v>
      </c>
      <c r="G26" s="27">
        <f>'Прил.12 согаз'!G26+'Прил.12 альфа'!G26</f>
        <v>142</v>
      </c>
      <c r="H26" s="27">
        <f>'Прил.12 согаз'!H26+'Прил.12 альфа'!H26</f>
        <v>160</v>
      </c>
      <c r="I26" s="27">
        <f>'Прил.12 согаз'!I26+'Прил.12 альфа'!I26</f>
        <v>912</v>
      </c>
      <c r="J26" s="27">
        <f>'Прил.12 согаз'!J26+'Прил.12 альфа'!J26</f>
        <v>817</v>
      </c>
      <c r="K26" s="27">
        <f>'Прил.12 согаз'!K26+'Прил.12 альфа'!K26</f>
        <v>4663</v>
      </c>
      <c r="L26" s="27">
        <f>'Прил.12 согаз'!L26+'Прил.12 альфа'!L26</f>
        <v>4318</v>
      </c>
      <c r="M26" s="27">
        <f>'Прил.12 согаз'!M26+'Прил.12 альфа'!M26</f>
        <v>10255</v>
      </c>
      <c r="N26" s="27">
        <f>'Прил.12 согаз'!N26+'Прил.12 альфа'!N26</f>
        <v>9396</v>
      </c>
      <c r="O26" s="27">
        <f>'Прил.12 согаз'!O26+'Прил.12 альфа'!O26</f>
        <v>7388</v>
      </c>
      <c r="P26" s="27">
        <f>'Прил.12 согаз'!P26+'Прил.12 альфа'!P26</f>
        <v>8488</v>
      </c>
      <c r="Q26" s="27">
        <f>'Прил.12 согаз'!Q26+'Прил.12 альфа'!Q26</f>
        <v>3316</v>
      </c>
      <c r="R26" s="27">
        <f>'Прил.12 согаз'!R26+'Прил.12 альфа'!R26</f>
        <v>7617</v>
      </c>
      <c r="U26" s="29"/>
      <c r="V26" s="29"/>
    </row>
    <row r="27" spans="1:22" s="28" customFormat="1" ht="17.100000000000001" customHeight="1">
      <c r="A27" s="24">
        <v>7</v>
      </c>
      <c r="B27" s="38" t="s">
        <v>54</v>
      </c>
      <c r="C27" s="25" t="s">
        <v>30</v>
      </c>
      <c r="D27" s="26">
        <f t="shared" si="0"/>
        <v>24016</v>
      </c>
      <c r="E27" s="27">
        <f t="shared" si="2"/>
        <v>10916</v>
      </c>
      <c r="F27" s="27">
        <f t="shared" si="3"/>
        <v>13100</v>
      </c>
      <c r="G27" s="27">
        <f>'Прил.12 согаз'!G27+'Прил.12 альфа'!G27</f>
        <v>94</v>
      </c>
      <c r="H27" s="27">
        <f>'Прил.12 согаз'!H27+'Прил.12 альфа'!H27</f>
        <v>72</v>
      </c>
      <c r="I27" s="27">
        <f>'Прил.12 согаз'!I27+'Прил.12 альфа'!I27</f>
        <v>452</v>
      </c>
      <c r="J27" s="27">
        <f>'Прил.12 согаз'!J27+'Прил.12 альфа'!J27</f>
        <v>430</v>
      </c>
      <c r="K27" s="27">
        <f>'Прил.12 согаз'!K27+'Прил.12 альфа'!K27</f>
        <v>2028</v>
      </c>
      <c r="L27" s="27">
        <f>'Прил.12 согаз'!L27+'Прил.12 альфа'!L27</f>
        <v>1962</v>
      </c>
      <c r="M27" s="27">
        <f>'Прил.12 согаз'!M27+'Прил.12 альфа'!M27</f>
        <v>4127</v>
      </c>
      <c r="N27" s="27">
        <f>'Прил.12 согаз'!N27+'Прил.12 альфа'!N27</f>
        <v>4332</v>
      </c>
      <c r="O27" s="27">
        <f>'Прил.12 согаз'!O27+'Прил.12 альфа'!O27</f>
        <v>2994</v>
      </c>
      <c r="P27" s="27">
        <f>'Прил.12 согаз'!P27+'Прил.12 альфа'!P27</f>
        <v>3477</v>
      </c>
      <c r="Q27" s="27">
        <f>'Прил.12 согаз'!Q27+'Прил.12 альфа'!Q27</f>
        <v>1221</v>
      </c>
      <c r="R27" s="27">
        <f>'Прил.12 согаз'!R27+'Прил.12 альфа'!R27</f>
        <v>2827</v>
      </c>
      <c r="U27" s="29"/>
      <c r="V27" s="29"/>
    </row>
    <row r="28" spans="1:22" s="28" customFormat="1" ht="17.100000000000001" customHeight="1">
      <c r="A28" s="24">
        <v>8</v>
      </c>
      <c r="B28" s="38" t="s">
        <v>55</v>
      </c>
      <c r="C28" s="25" t="s">
        <v>31</v>
      </c>
      <c r="D28" s="26">
        <f t="shared" si="0"/>
        <v>26824</v>
      </c>
      <c r="E28" s="27">
        <f t="shared" si="2"/>
        <v>12370</v>
      </c>
      <c r="F28" s="27">
        <f t="shared" si="3"/>
        <v>14454</v>
      </c>
      <c r="G28" s="27">
        <f>'Прил.12 согаз'!G28+'Прил.12 альфа'!G28</f>
        <v>104</v>
      </c>
      <c r="H28" s="27">
        <f>'Прил.12 согаз'!H28+'Прил.12 альфа'!H28</f>
        <v>86</v>
      </c>
      <c r="I28" s="27">
        <f>'Прил.12 согаз'!I28+'Прил.12 альфа'!I28</f>
        <v>568</v>
      </c>
      <c r="J28" s="27">
        <f>'Прил.12 согаз'!J28+'Прил.12 альфа'!J28</f>
        <v>516</v>
      </c>
      <c r="K28" s="27">
        <f>'Прил.12 согаз'!K28+'Прил.12 альфа'!K28</f>
        <v>2546</v>
      </c>
      <c r="L28" s="27">
        <f>'Прил.12 согаз'!L28+'Прил.12 альфа'!L28</f>
        <v>2473</v>
      </c>
      <c r="M28" s="27">
        <f>'Прил.12 согаз'!M28+'Прил.12 альфа'!M28</f>
        <v>4531</v>
      </c>
      <c r="N28" s="27">
        <f>'Прил.12 согаз'!N28+'Прил.12 альфа'!N28</f>
        <v>5068</v>
      </c>
      <c r="O28" s="27">
        <f>'Прил.12 согаз'!O28+'Прил.12 альфа'!O28</f>
        <v>3525</v>
      </c>
      <c r="P28" s="27">
        <f>'Прил.12 согаз'!P28+'Прил.12 альфа'!P28</f>
        <v>3780</v>
      </c>
      <c r="Q28" s="27">
        <f>'Прил.12 согаз'!Q28+'Прил.12 альфа'!Q28</f>
        <v>1096</v>
      </c>
      <c r="R28" s="27">
        <f>'Прил.12 согаз'!R28+'Прил.12 альфа'!R28</f>
        <v>2531</v>
      </c>
      <c r="U28" s="29"/>
      <c r="V28" s="29"/>
    </row>
    <row r="29" spans="1:22" s="28" customFormat="1" ht="17.100000000000001" customHeight="1">
      <c r="A29" s="24">
        <v>9</v>
      </c>
      <c r="B29" s="38" t="s">
        <v>56</v>
      </c>
      <c r="C29" s="25" t="s">
        <v>32</v>
      </c>
      <c r="D29" s="26">
        <f t="shared" si="0"/>
        <v>43578</v>
      </c>
      <c r="E29" s="27">
        <f t="shared" si="2"/>
        <v>18648</v>
      </c>
      <c r="F29" s="27">
        <f t="shared" si="3"/>
        <v>24930</v>
      </c>
      <c r="G29" s="27">
        <f>'Прил.12 согаз'!G29+'Прил.12 альфа'!G29</f>
        <v>195</v>
      </c>
      <c r="H29" s="27">
        <f>'Прил.12 согаз'!H29+'Прил.12 альфа'!H29</f>
        <v>191</v>
      </c>
      <c r="I29" s="27">
        <f>'Прил.12 согаз'!I29+'Прил.12 альфа'!I29</f>
        <v>1104</v>
      </c>
      <c r="J29" s="27">
        <f>'Прил.12 согаз'!J29+'Прил.12 альфа'!J29</f>
        <v>1156</v>
      </c>
      <c r="K29" s="27">
        <f>'Прил.12 согаз'!K29+'Прил.12 альфа'!K29</f>
        <v>4639</v>
      </c>
      <c r="L29" s="27">
        <f>'Прил.12 согаз'!L29+'Прил.12 альфа'!L29</f>
        <v>4587</v>
      </c>
      <c r="M29" s="27">
        <f>'Прил.12 согаз'!M29+'Прил.12 альфа'!M29</f>
        <v>6489</v>
      </c>
      <c r="N29" s="27">
        <f>'Прил.12 согаз'!N29+'Прил.12 альфа'!N29</f>
        <v>9723</v>
      </c>
      <c r="O29" s="27">
        <f>'Прил.12 согаз'!O29+'Прил.12 альфа'!O29</f>
        <v>4654</v>
      </c>
      <c r="P29" s="27">
        <f>'Прил.12 согаз'!P29+'Прил.12 альфа'!P29</f>
        <v>6112</v>
      </c>
      <c r="Q29" s="27">
        <f>'Прил.12 согаз'!Q29+'Прил.12 альфа'!Q29</f>
        <v>1567</v>
      </c>
      <c r="R29" s="27">
        <f>'Прил.12 согаз'!R29+'Прил.12 альфа'!R29</f>
        <v>3161</v>
      </c>
      <c r="U29" s="29"/>
      <c r="V29" s="29"/>
    </row>
    <row r="30" spans="1:22" s="28" customFormat="1" ht="17.100000000000001" customHeight="1">
      <c r="A30" s="24">
        <v>10</v>
      </c>
      <c r="B30" s="38" t="s">
        <v>57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110</v>
      </c>
      <c r="C31" s="25" t="s">
        <v>109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58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f>'Прил.12 согаз'!G32+'Прил.12 альфа'!G32</f>
        <v>0</v>
      </c>
      <c r="H32" s="27">
        <f>'Прил.12 согаз'!H32+'Прил.12 альфа'!H32</f>
        <v>0</v>
      </c>
      <c r="I32" s="27">
        <f>'Прил.12 согаз'!I32+'Прил.12 альфа'!I32</f>
        <v>0</v>
      </c>
      <c r="J32" s="27">
        <f>'Прил.12 согаз'!J32+'Прил.12 альфа'!J32</f>
        <v>0</v>
      </c>
      <c r="K32" s="27">
        <f>'Прил.12 согаз'!K32+'Прил.12 альфа'!K32</f>
        <v>0</v>
      </c>
      <c r="L32" s="27">
        <f>'Прил.12 согаз'!L32+'Прил.12 альфа'!L32</f>
        <v>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59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f>'Прил.12 согаз'!G33+'Прил.12 альфа'!G33</f>
        <v>0</v>
      </c>
      <c r="H33" s="27">
        <f>'Прил.12 согаз'!H33+'Прил.12 альфа'!H33</f>
        <v>0</v>
      </c>
      <c r="I33" s="27">
        <f>'Прил.12 согаз'!I33+'Прил.12 альфа'!I33</f>
        <v>0</v>
      </c>
      <c r="J33" s="27">
        <f>'Прил.12 согаз'!J33+'Прил.12 альфа'!J33</f>
        <v>0</v>
      </c>
      <c r="K33" s="27">
        <f>'Прил.12 согаз'!K33+'Прил.12 альфа'!K33</f>
        <v>0</v>
      </c>
      <c r="L33" s="27">
        <f>'Прил.12 согаз'!L33+'Прил.12 альфа'!L33</f>
        <v>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60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f>'Прил.12 согаз'!G34+'Прил.12 альфа'!G34</f>
        <v>0</v>
      </c>
      <c r="H34" s="27">
        <f>'Прил.12 согаз'!H34+'Прил.12 альфа'!H34</f>
        <v>0</v>
      </c>
      <c r="I34" s="27">
        <f>'Прил.12 согаз'!I34+'Прил.12 альфа'!I34</f>
        <v>0</v>
      </c>
      <c r="J34" s="27">
        <f>'Прил.12 согаз'!J34+'Прил.12 альфа'!J34</f>
        <v>0</v>
      </c>
      <c r="K34" s="27">
        <f>'Прил.12 согаз'!K34+'Прил.12 альфа'!K34</f>
        <v>0</v>
      </c>
      <c r="L34" s="27">
        <f>'Прил.12 согаз'!L34+'Прил.12 альфа'!L34</f>
        <v>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61</v>
      </c>
      <c r="C35" s="61" t="s">
        <v>37</v>
      </c>
      <c r="D35" s="62">
        <f t="shared" si="0"/>
        <v>17569</v>
      </c>
      <c r="E35" s="63">
        <f t="shared" si="2"/>
        <v>8031</v>
      </c>
      <c r="F35" s="63">
        <f t="shared" si="3"/>
        <v>9538</v>
      </c>
      <c r="G35" s="63">
        <f>'Прил.12 согаз'!G35+'Прил.12 альфа'!G35</f>
        <v>31</v>
      </c>
      <c r="H35" s="63">
        <f>'Прил.12 согаз'!H35+'Прил.12 альфа'!H35</f>
        <v>24</v>
      </c>
      <c r="I35" s="63">
        <f>'Прил.12 согаз'!I35+'Прил.12 альфа'!I35</f>
        <v>222</v>
      </c>
      <c r="J35" s="63">
        <f>'Прил.12 согаз'!J35+'Прил.12 альфа'!J35</f>
        <v>220</v>
      </c>
      <c r="K35" s="63">
        <f>'Прил.12 согаз'!K35+'Прил.12 альфа'!K35</f>
        <v>955</v>
      </c>
      <c r="L35" s="63">
        <f>'Прил.12 согаз'!L35+'Прил.12 альфа'!L35</f>
        <v>894</v>
      </c>
      <c r="M35" s="63">
        <f>'Прил.12 согаз'!M35+'Прил.12 альфа'!M35</f>
        <v>2579</v>
      </c>
      <c r="N35" s="63">
        <f>'Прил.12 согаз'!N35+'Прил.12 альфа'!N35</f>
        <v>3451</v>
      </c>
      <c r="O35" s="63">
        <f>'Прил.12 согаз'!O35+'Прил.12 альфа'!O35</f>
        <v>2964</v>
      </c>
      <c r="P35" s="63">
        <f>'Прил.12 согаз'!P35+'Прил.12 альфа'!P35</f>
        <v>3323</v>
      </c>
      <c r="Q35" s="63">
        <f>'Прил.12 согаз'!Q35+'Прил.12 альфа'!Q35</f>
        <v>1280</v>
      </c>
      <c r="R35" s="63">
        <f>'Прил.12 согаз'!R35+'Прил.12 альфа'!R35</f>
        <v>1626</v>
      </c>
      <c r="U35" s="29"/>
      <c r="V35" s="29"/>
    </row>
    <row r="36" spans="1:22" s="28" customFormat="1" ht="17.100000000000001" customHeight="1">
      <c r="A36" s="24">
        <v>16</v>
      </c>
      <c r="B36" s="38" t="s">
        <v>62</v>
      </c>
      <c r="C36" s="25" t="s">
        <v>38</v>
      </c>
      <c r="D36" s="26">
        <f t="shared" si="0"/>
        <v>15308</v>
      </c>
      <c r="E36" s="27">
        <f t="shared" si="2"/>
        <v>7281</v>
      </c>
      <c r="F36" s="27">
        <f t="shared" si="3"/>
        <v>8027</v>
      </c>
      <c r="G36" s="27">
        <f>'Прил.12 согаз'!G36+'Прил.12 альфа'!G36</f>
        <v>41</v>
      </c>
      <c r="H36" s="27">
        <f>'Прил.12 согаз'!H36+'Прил.12 альфа'!H36</f>
        <v>33</v>
      </c>
      <c r="I36" s="27">
        <f>'Прил.12 согаз'!I36+'Прил.12 альфа'!I36</f>
        <v>229</v>
      </c>
      <c r="J36" s="27">
        <f>'Прил.12 согаз'!J36+'Прил.12 альфа'!J36</f>
        <v>196</v>
      </c>
      <c r="K36" s="27">
        <f>'Прил.12 согаз'!K36+'Прил.12 альфа'!K36</f>
        <v>1258</v>
      </c>
      <c r="L36" s="27">
        <f>'Прил.12 согаз'!L36+'Прил.12 альфа'!L36</f>
        <v>1105</v>
      </c>
      <c r="M36" s="27">
        <f>'Прил.12 согаз'!M36+'Прил.12 альфа'!M36</f>
        <v>2671</v>
      </c>
      <c r="N36" s="27">
        <f>'Прил.12 согаз'!N36+'Прил.12 альфа'!N36</f>
        <v>2486</v>
      </c>
      <c r="O36" s="27">
        <f>'Прил.12 согаз'!O36+'Прил.12 альфа'!O36</f>
        <v>2172</v>
      </c>
      <c r="P36" s="27">
        <f>'Прил.12 согаз'!P36+'Прил.12 альфа'!P36</f>
        <v>2297</v>
      </c>
      <c r="Q36" s="27">
        <f>'Прил.12 согаз'!Q36+'Прил.12 альфа'!Q36</f>
        <v>910</v>
      </c>
      <c r="R36" s="27">
        <f>'Прил.12 согаз'!R36+'Прил.12 альфа'!R36</f>
        <v>1910</v>
      </c>
      <c r="U36" s="29"/>
      <c r="V36" s="29"/>
    </row>
    <row r="37" spans="1:22" s="28" customFormat="1" ht="17.100000000000001" customHeight="1">
      <c r="A37" s="24">
        <v>17</v>
      </c>
      <c r="B37" s="38" t="s">
        <v>63</v>
      </c>
      <c r="C37" s="64" t="s">
        <v>39</v>
      </c>
      <c r="D37" s="65">
        <f t="shared" si="0"/>
        <v>30693</v>
      </c>
      <c r="E37" s="66">
        <f t="shared" si="2"/>
        <v>13579</v>
      </c>
      <c r="F37" s="66">
        <f t="shared" si="3"/>
        <v>17114</v>
      </c>
      <c r="G37" s="66">
        <f>'Прил.12 согаз'!G37+'Прил.12 альфа'!G37</f>
        <v>142</v>
      </c>
      <c r="H37" s="66">
        <f>'Прил.12 согаз'!H37+'Прил.12 альфа'!H37</f>
        <v>168</v>
      </c>
      <c r="I37" s="66">
        <f>'Прил.12 согаз'!I37+'Прил.12 альфа'!I37</f>
        <v>906</v>
      </c>
      <c r="J37" s="66">
        <f>'Прил.12 согаз'!J37+'Прил.12 альфа'!J37</f>
        <v>850</v>
      </c>
      <c r="K37" s="66">
        <f>'Прил.12 согаз'!K37+'Прил.12 альфа'!K37</f>
        <v>3690</v>
      </c>
      <c r="L37" s="66">
        <f>'Прил.12 согаз'!L37+'Прил.12 альфа'!L37</f>
        <v>3422</v>
      </c>
      <c r="M37" s="66">
        <f>'Прил.12 согаз'!M37+'Прил.12 альфа'!M37</f>
        <v>4744</v>
      </c>
      <c r="N37" s="66">
        <f>'Прил.12 согаз'!N37+'Прил.12 альфа'!N37</f>
        <v>6789</v>
      </c>
      <c r="O37" s="66">
        <f>'Прил.12 согаз'!O37+'Прил.12 альфа'!O37</f>
        <v>3165</v>
      </c>
      <c r="P37" s="66">
        <f>'Прил.12 согаз'!P37+'Прил.12 альфа'!P37</f>
        <v>3949</v>
      </c>
      <c r="Q37" s="66">
        <f>'Прил.12 согаз'!Q37+'Прил.12 альфа'!Q37</f>
        <v>932</v>
      </c>
      <c r="R37" s="66">
        <f>'Прил.12 согаз'!R37+'Прил.12 альфа'!R37</f>
        <v>1936</v>
      </c>
      <c r="U37" s="29"/>
      <c r="V37" s="29"/>
    </row>
    <row r="38" spans="1:22" s="28" customFormat="1" ht="17.100000000000001" customHeight="1">
      <c r="A38" s="24">
        <v>18</v>
      </c>
      <c r="B38" s="38" t="s">
        <v>64</v>
      </c>
      <c r="C38" s="25" t="s">
        <v>40</v>
      </c>
      <c r="D38" s="26">
        <f t="shared" si="0"/>
        <v>5722</v>
      </c>
      <c r="E38" s="27">
        <f t="shared" si="2"/>
        <v>2204</v>
      </c>
      <c r="F38" s="27">
        <f t="shared" si="3"/>
        <v>3518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917</v>
      </c>
      <c r="N38" s="27">
        <f>'Прил.12 согаз'!N38+'Прил.12 альфа'!N38</f>
        <v>1001</v>
      </c>
      <c r="O38" s="27">
        <f>'Прил.12 согаз'!O38+'Прил.12 альфа'!O38</f>
        <v>837</v>
      </c>
      <c r="P38" s="27">
        <f>'Прил.12 согаз'!P38+'Прил.12 альфа'!P38</f>
        <v>1372</v>
      </c>
      <c r="Q38" s="27">
        <f>'Прил.12 согаз'!Q38+'Прил.12 альфа'!Q38</f>
        <v>450</v>
      </c>
      <c r="R38" s="27">
        <f>'Прил.12 согаз'!R38+'Прил.12 альфа'!R38</f>
        <v>1145</v>
      </c>
      <c r="U38" s="29"/>
      <c r="V38" s="29"/>
    </row>
    <row r="39" spans="1:22" s="28" customFormat="1" ht="17.100000000000001" customHeight="1">
      <c r="A39" s="24">
        <v>19</v>
      </c>
      <c r="B39" s="38" t="s">
        <v>65</v>
      </c>
      <c r="C39" s="25" t="s">
        <v>41</v>
      </c>
      <c r="D39" s="26">
        <f t="shared" si="0"/>
        <v>2499</v>
      </c>
      <c r="E39" s="27">
        <f t="shared" si="2"/>
        <v>1512</v>
      </c>
      <c r="F39" s="27">
        <f t="shared" si="3"/>
        <v>987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106</v>
      </c>
      <c r="N39" s="27">
        <f>'Прил.12 согаз'!N39+'Прил.12 альфа'!N39</f>
        <v>299</v>
      </c>
      <c r="O39" s="27">
        <f>'Прил.12 согаз'!O39+'Прил.12 альфа'!O39</f>
        <v>1031</v>
      </c>
      <c r="P39" s="27">
        <f>'Прил.12 согаз'!P39+'Прил.12 альфа'!P39</f>
        <v>477</v>
      </c>
      <c r="Q39" s="27">
        <f>'Прил.12 согаз'!Q39+'Прил.12 альфа'!Q39</f>
        <v>375</v>
      </c>
      <c r="R39" s="27">
        <f>'Прил.12 согаз'!R39+'Прил.12 альфа'!R39</f>
        <v>211</v>
      </c>
      <c r="U39" s="29"/>
      <c r="V39" s="29"/>
    </row>
    <row r="40" spans="1:22" s="28" customFormat="1" ht="17.100000000000001" customHeight="1">
      <c r="A40" s="24">
        <v>20</v>
      </c>
      <c r="B40" s="38" t="s">
        <v>66</v>
      </c>
      <c r="C40" s="25" t="s">
        <v>116</v>
      </c>
      <c r="D40" s="26">
        <f t="shared" si="0"/>
        <v>9776</v>
      </c>
      <c r="E40" s="27">
        <f t="shared" si="2"/>
        <v>5133</v>
      </c>
      <c r="F40" s="27">
        <f t="shared" si="3"/>
        <v>4643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2266</v>
      </c>
      <c r="N40" s="27">
        <f>'Прил.12 согаз'!N40+'Прил.12 альфа'!N40</f>
        <v>1346</v>
      </c>
      <c r="O40" s="27">
        <f>'Прил.12 согаз'!O40+'Прил.12 альфа'!O40</f>
        <v>2137</v>
      </c>
      <c r="P40" s="27">
        <f>'Прил.12 согаз'!P40+'Прил.12 альфа'!P40</f>
        <v>1920</v>
      </c>
      <c r="Q40" s="27">
        <f>'Прил.12 согаз'!Q40+'Прил.12 альфа'!Q40</f>
        <v>730</v>
      </c>
      <c r="R40" s="27">
        <f>'Прил.12 согаз'!R40+'Прил.12 альфа'!R40</f>
        <v>1377</v>
      </c>
      <c r="U40" s="29"/>
      <c r="V40" s="29"/>
    </row>
    <row r="41" spans="1:22" s="28" customFormat="1" ht="17.100000000000001" customHeight="1">
      <c r="A41" s="24">
        <v>21</v>
      </c>
      <c r="B41" s="38" t="s">
        <v>67</v>
      </c>
      <c r="C41" s="25" t="s">
        <v>117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68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123</v>
      </c>
      <c r="C43" s="25" t="s">
        <v>124</v>
      </c>
      <c r="D43" s="26">
        <f t="shared" ref="D43" si="4">E43+F43</f>
        <v>201451</v>
      </c>
      <c r="E43" s="27">
        <f t="shared" ref="E43" si="5">G43+I43+K43+O43+Q43+M43</f>
        <v>89439</v>
      </c>
      <c r="F43" s="27">
        <f t="shared" ref="F43" si="6">H43+J43+L43+P43+R43+N43</f>
        <v>112012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44585</v>
      </c>
      <c r="N43" s="27">
        <f>'Прил.12 согаз'!N43+'Прил.12 альфа'!N43</f>
        <v>45979</v>
      </c>
      <c r="O43" s="27">
        <f>'Прил.12 согаз'!O43+'Прил.12 альфа'!O43</f>
        <v>31244</v>
      </c>
      <c r="P43" s="27">
        <f>'Прил.12 согаз'!P43+'Прил.12 альфа'!P43</f>
        <v>35607</v>
      </c>
      <c r="Q43" s="27">
        <f>'Прил.12 согаз'!Q43+'Прил.12 альфа'!Q43</f>
        <v>13610</v>
      </c>
      <c r="R43" s="27">
        <f>'Прил.12 согаз'!R43+'Прил.12 альфа'!R43</f>
        <v>30426</v>
      </c>
      <c r="U43" s="29"/>
      <c r="V43" s="29"/>
    </row>
    <row r="44" spans="1:22" s="28" customFormat="1" ht="17.100000000000001" customHeight="1">
      <c r="A44" s="24">
        <v>24</v>
      </c>
      <c r="B44" s="38" t="s">
        <v>125</v>
      </c>
      <c r="C44" s="25" t="s">
        <v>126</v>
      </c>
      <c r="D44" s="26">
        <f t="shared" ref="D44" si="7">E44+F44</f>
        <v>51976</v>
      </c>
      <c r="E44" s="27">
        <f t="shared" ref="E44" si="8">G44+I44+K44+O44+Q44+M44</f>
        <v>26712</v>
      </c>
      <c r="F44" s="27">
        <f t="shared" ref="F44" si="9">H44+J44+L44+P44+R44+N44</f>
        <v>25264</v>
      </c>
      <c r="G44" s="27">
        <f>'Прил.12 согаз'!G44+'Прил.12 альфа'!G44</f>
        <v>859</v>
      </c>
      <c r="H44" s="27">
        <f>'Прил.12 согаз'!H44+'Прил.12 альфа'!H44</f>
        <v>860</v>
      </c>
      <c r="I44" s="27">
        <f>'Прил.12 согаз'!I44+'Прил.12 альфа'!I44</f>
        <v>4515</v>
      </c>
      <c r="J44" s="27">
        <f>'Прил.12 согаз'!J44+'Прил.12 альфа'!J44</f>
        <v>4366</v>
      </c>
      <c r="K44" s="27">
        <f>'Прил.12 согаз'!K44+'Прил.12 альфа'!K44</f>
        <v>21338</v>
      </c>
      <c r="L44" s="27">
        <f>'Прил.12 согаз'!L44+'Прил.12 альфа'!L44</f>
        <v>20038</v>
      </c>
      <c r="M44" s="27">
        <f>'Прил.12 согаз'!M44+'Прил.12 альфа'!M44</f>
        <v>0</v>
      </c>
      <c r="N44" s="27">
        <f>'Прил.12 согаз'!N44+'Прил.12 альфа'!N44</f>
        <v>0</v>
      </c>
      <c r="O44" s="27">
        <f>'Прил.12 согаз'!O44+'Прил.12 альфа'!O44</f>
        <v>0</v>
      </c>
      <c r="P44" s="27">
        <f>'Прил.12 согаз'!P44+'Прил.12 альфа'!P44</f>
        <v>0</v>
      </c>
      <c r="Q44" s="27">
        <f>'Прил.12 согаз'!Q44+'Прил.12 альфа'!Q44</f>
        <v>0</v>
      </c>
      <c r="R44" s="27">
        <f>'Прил.12 согаз'!R44+'Прил.12 альфа'!R44</f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115</v>
      </c>
      <c r="C45" s="25" t="s">
        <v>114</v>
      </c>
      <c r="D45" s="26">
        <f t="shared" si="0"/>
        <v>10264</v>
      </c>
      <c r="E45" s="27">
        <f t="shared" si="2"/>
        <v>6055</v>
      </c>
      <c r="F45" s="27">
        <f t="shared" si="3"/>
        <v>4209</v>
      </c>
      <c r="G45" s="27">
        <f>'Прил.12 согаз'!G45+'Прил.12 альфа'!G45</f>
        <v>180</v>
      </c>
      <c r="H45" s="27">
        <f>'Прил.12 согаз'!H45+'Прил.12 альфа'!H45</f>
        <v>202</v>
      </c>
      <c r="I45" s="27">
        <f>'Прил.12 согаз'!I45+'Прил.12 альфа'!I45</f>
        <v>127</v>
      </c>
      <c r="J45" s="27">
        <f>'Прил.12 согаз'!J45+'Прил.12 альфа'!J45</f>
        <v>103</v>
      </c>
      <c r="K45" s="27">
        <f>'Прил.12 согаз'!K45+'Прил.12 альфа'!K45</f>
        <v>292</v>
      </c>
      <c r="L45" s="27">
        <f>'Прил.12 согаз'!L45+'Прил.12 альфа'!L45</f>
        <v>238</v>
      </c>
      <c r="M45" s="27">
        <f>'Прил.12 согаз'!M45+'Прил.12 альфа'!M45</f>
        <v>3662</v>
      </c>
      <c r="N45" s="27">
        <f>'Прил.12 согаз'!N45+'Прил.12 альфа'!N45</f>
        <v>2601</v>
      </c>
      <c r="O45" s="27">
        <f>'Прил.12 согаз'!O45+'Прил.12 альфа'!O45</f>
        <v>1577</v>
      </c>
      <c r="P45" s="27">
        <f>'Прил.12 согаз'!P45+'Прил.12 альфа'!P45</f>
        <v>670</v>
      </c>
      <c r="Q45" s="27">
        <f>'Прил.12 согаз'!Q45+'Прил.12 альфа'!Q45</f>
        <v>217</v>
      </c>
      <c r="R45" s="27">
        <f>'Прил.12 согаз'!R45+'Прил.12 альфа'!R45</f>
        <v>395</v>
      </c>
      <c r="U45" s="29"/>
      <c r="V45" s="29"/>
    </row>
    <row r="46" spans="1:22" s="22" customFormat="1" ht="26.25" customHeight="1">
      <c r="A46" s="19" t="s">
        <v>72</v>
      </c>
      <c r="B46" s="37"/>
      <c r="C46" s="20" t="s">
        <v>73</v>
      </c>
      <c r="D46" s="21">
        <f t="shared" ref="D46:D50" si="10">E46+F46</f>
        <v>657225</v>
      </c>
      <c r="E46" s="21">
        <f>G46+I46+K46+O46+Q46+M46</f>
        <v>303003</v>
      </c>
      <c r="F46" s="21">
        <f>H46+J46+L46+P46+R46+N46</f>
        <v>354222</v>
      </c>
      <c r="G46" s="21">
        <f t="shared" ref="G46:R46" si="11">SUM(G47:G50)</f>
        <v>2214</v>
      </c>
      <c r="H46" s="21">
        <f t="shared" si="11"/>
        <v>2209</v>
      </c>
      <c r="I46" s="21">
        <f t="shared" si="11"/>
        <v>11578</v>
      </c>
      <c r="J46" s="21">
        <f t="shared" si="11"/>
        <v>11164</v>
      </c>
      <c r="K46" s="21">
        <f t="shared" si="11"/>
        <v>54841</v>
      </c>
      <c r="L46" s="21">
        <f t="shared" si="11"/>
        <v>51684</v>
      </c>
      <c r="M46" s="21">
        <f t="shared" si="11"/>
        <v>115232</v>
      </c>
      <c r="N46" s="21">
        <f t="shared" si="11"/>
        <v>119047</v>
      </c>
      <c r="O46" s="21">
        <f t="shared" si="11"/>
        <v>84238</v>
      </c>
      <c r="P46" s="21">
        <f t="shared" si="11"/>
        <v>94201</v>
      </c>
      <c r="Q46" s="21">
        <f t="shared" si="11"/>
        <v>34900</v>
      </c>
      <c r="R46" s="21">
        <f t="shared" si="11"/>
        <v>75917</v>
      </c>
      <c r="U46" s="23"/>
      <c r="V46" s="23"/>
    </row>
    <row r="47" spans="1:22" s="22" customFormat="1" ht="17.100000000000001" customHeight="1">
      <c r="A47" s="24">
        <v>1</v>
      </c>
      <c r="B47" s="38" t="s">
        <v>108</v>
      </c>
      <c r="C47" s="25" t="s">
        <v>107</v>
      </c>
      <c r="D47" s="26">
        <f t="shared" si="10"/>
        <v>601496</v>
      </c>
      <c r="E47" s="27">
        <f t="shared" ref="E47:E50" si="12">G47+I47+K47+O47+Q47+M47</f>
        <v>277795</v>
      </c>
      <c r="F47" s="27">
        <f t="shared" ref="F47:F50" si="13">H47+J47+L47+P47+R47+N47</f>
        <v>323701</v>
      </c>
      <c r="G47" s="26">
        <f>'Прил.12 согаз'!G47+'Прил.12 альфа'!G47</f>
        <v>2004</v>
      </c>
      <c r="H47" s="26">
        <f>'Прил.12 согаз'!H47+'Прил.12 альфа'!H47</f>
        <v>1973</v>
      </c>
      <c r="I47" s="26">
        <f>'Прил.12 согаз'!I47+'Прил.12 альфа'!I47</f>
        <v>10255</v>
      </c>
      <c r="J47" s="26">
        <f>'Прил.12 согаз'!J47+'Прил.12 альфа'!J47</f>
        <v>9931</v>
      </c>
      <c r="K47" s="26">
        <f>'Прил.12 согаз'!K47+'Прил.12 альфа'!K47</f>
        <v>48812</v>
      </c>
      <c r="L47" s="26">
        <f>'Прил.12 согаз'!L47+'Прил.12 альфа'!L47</f>
        <v>46121</v>
      </c>
      <c r="M47" s="26">
        <f>'Прил.12 согаз'!M47+'Прил.12 альфа'!M47</f>
        <v>106060</v>
      </c>
      <c r="N47" s="26">
        <f>'Прил.12 согаз'!N47+'Прил.12 альфа'!N47</f>
        <v>107323</v>
      </c>
      <c r="O47" s="26">
        <f>'Прил.12 согаз'!O47+'Прил.12 альфа'!O47</f>
        <v>77900</v>
      </c>
      <c r="P47" s="26">
        <f>'Прил.12 согаз'!P47+'Прил.12 альфа'!P47</f>
        <v>86727</v>
      </c>
      <c r="Q47" s="26">
        <f>'Прил.12 согаз'!Q47+'Прил.12 альфа'!Q47</f>
        <v>32764</v>
      </c>
      <c r="R47" s="26">
        <f>'Прил.12 согаз'!R47+'Прил.12 альфа'!R47</f>
        <v>71626</v>
      </c>
      <c r="U47" s="23"/>
      <c r="V47" s="23"/>
    </row>
    <row r="48" spans="1:22" s="22" customFormat="1" ht="17.100000000000001" customHeight="1">
      <c r="A48" s="24">
        <v>2</v>
      </c>
      <c r="B48" s="38" t="s">
        <v>62</v>
      </c>
      <c r="C48" s="25" t="s">
        <v>38</v>
      </c>
      <c r="D48" s="26">
        <f t="shared" si="10"/>
        <v>15476</v>
      </c>
      <c r="E48" s="27">
        <f t="shared" si="12"/>
        <v>7336</v>
      </c>
      <c r="F48" s="27">
        <f t="shared" si="13"/>
        <v>8140</v>
      </c>
      <c r="G48" s="26">
        <f>'Прил.12 согаз'!G48+'Прил.12 альфа'!G48</f>
        <v>45</v>
      </c>
      <c r="H48" s="26">
        <f>'Прил.12 согаз'!H48+'Прил.12 альфа'!H48</f>
        <v>45</v>
      </c>
      <c r="I48" s="26">
        <f>'Прил.12 согаз'!I48+'Прил.12 альфа'!I48</f>
        <v>236</v>
      </c>
      <c r="J48" s="26">
        <f>'Прил.12 согаз'!J48+'Прил.12 альфа'!J48</f>
        <v>202</v>
      </c>
      <c r="K48" s="26">
        <f>'Прил.12 согаз'!K48+'Прил.12 альфа'!K48</f>
        <v>1306</v>
      </c>
      <c r="L48" s="26">
        <f>'Прил.12 согаз'!L48+'Прил.12 альфа'!L48</f>
        <v>1161</v>
      </c>
      <c r="M48" s="26">
        <f>'Прил.12 согаз'!M48+'Прил.12 альфа'!M48</f>
        <v>2701</v>
      </c>
      <c r="N48" s="26">
        <f>'Прил.12 согаз'!N48+'Прил.12 альфа'!N48</f>
        <v>2540</v>
      </c>
      <c r="O48" s="26">
        <f>'Прил.12 согаз'!O48+'Прил.12 альфа'!O48</f>
        <v>2150</v>
      </c>
      <c r="P48" s="26">
        <f>'Прил.12 согаз'!P48+'Прил.12 альфа'!P48</f>
        <v>2281</v>
      </c>
      <c r="Q48" s="26">
        <f>'Прил.12 согаз'!Q48+'Прил.12 альфа'!Q48</f>
        <v>898</v>
      </c>
      <c r="R48" s="26">
        <f>'Прил.12 согаз'!R48+'Прил.12 альфа'!R48</f>
        <v>1911</v>
      </c>
      <c r="U48" s="23"/>
      <c r="V48" s="23"/>
    </row>
    <row r="49" spans="1:22" s="22" customFormat="1" ht="17.100000000000001" customHeight="1">
      <c r="A49" s="24">
        <v>3</v>
      </c>
      <c r="B49" s="38" t="s">
        <v>63</v>
      </c>
      <c r="C49" s="64" t="s">
        <v>39</v>
      </c>
      <c r="D49" s="65">
        <f t="shared" si="10"/>
        <v>32944</v>
      </c>
      <c r="E49" s="66">
        <f t="shared" si="12"/>
        <v>14601</v>
      </c>
      <c r="F49" s="66">
        <f t="shared" si="13"/>
        <v>18343</v>
      </c>
      <c r="G49" s="66">
        <f>'Прил.12 согаз'!G49+'Прил.12 альфа'!G49</f>
        <v>145</v>
      </c>
      <c r="H49" s="66">
        <f>'Прил.12 согаз'!H49+'Прил.12 альфа'!H49</f>
        <v>172</v>
      </c>
      <c r="I49" s="66">
        <f>'Прил.12 согаз'!I49+'Прил.12 альфа'!I49</f>
        <v>923</v>
      </c>
      <c r="J49" s="66">
        <f>'Прил.12 согаз'!J49+'Прил.12 альфа'!J49</f>
        <v>864</v>
      </c>
      <c r="K49" s="66">
        <f>'Прил.12 согаз'!K49+'Прил.12 альфа'!K49</f>
        <v>3874</v>
      </c>
      <c r="L49" s="66">
        <f>'Прил.12 согаз'!L49+'Прил.12 альфа'!L49</f>
        <v>3626</v>
      </c>
      <c r="M49" s="66">
        <f>'Прил.12 согаз'!M49+'Прил.12 альфа'!M49</f>
        <v>5351</v>
      </c>
      <c r="N49" s="66">
        <f>'Прил.12 согаз'!N49+'Прил.12 альфа'!N49</f>
        <v>7550</v>
      </c>
      <c r="O49" s="66">
        <f>'Прил.12 согаз'!O49+'Прил.12 альфа'!O49</f>
        <v>3343</v>
      </c>
      <c r="P49" s="66">
        <f>'Прил.12 согаз'!P49+'Прил.12 альфа'!P49</f>
        <v>4117</v>
      </c>
      <c r="Q49" s="66">
        <f>'Прил.12 согаз'!Q49+'Прил.12 альфа'!Q49</f>
        <v>965</v>
      </c>
      <c r="R49" s="66">
        <f>'Прил.12 согаз'!R49+'Прил.12 альфа'!R49</f>
        <v>2014</v>
      </c>
      <c r="U49" s="23"/>
      <c r="V49" s="23"/>
    </row>
    <row r="50" spans="1:22" s="22" customFormat="1" ht="17.100000000000001" customHeight="1">
      <c r="A50" s="24">
        <v>4</v>
      </c>
      <c r="B50" s="38" t="s">
        <v>61</v>
      </c>
      <c r="C50" s="61" t="s">
        <v>37</v>
      </c>
      <c r="D50" s="62">
        <f t="shared" si="10"/>
        <v>7309</v>
      </c>
      <c r="E50" s="63">
        <f t="shared" si="12"/>
        <v>3271</v>
      </c>
      <c r="F50" s="63">
        <f t="shared" si="13"/>
        <v>4038</v>
      </c>
      <c r="G50" s="62">
        <f>'Прил.12 согаз'!G50+'Прил.12 альфа'!G50</f>
        <v>20</v>
      </c>
      <c r="H50" s="62">
        <f>'Прил.12 согаз'!H50+'Прил.12 альфа'!H50</f>
        <v>19</v>
      </c>
      <c r="I50" s="62">
        <f>'Прил.12 согаз'!I50+'Прил.12 альфа'!I50</f>
        <v>164</v>
      </c>
      <c r="J50" s="62">
        <f>'Прил.12 согаз'!J50+'Прил.12 альфа'!J50</f>
        <v>167</v>
      </c>
      <c r="K50" s="62">
        <f>'Прил.12 согаз'!K50+'Прил.12 альфа'!K50</f>
        <v>849</v>
      </c>
      <c r="L50" s="62">
        <f>'Прил.12 согаз'!L50+'Прил.12 альфа'!L50</f>
        <v>776</v>
      </c>
      <c r="M50" s="62">
        <f>'Прил.12 согаз'!M50+'Прил.12 альфа'!M50</f>
        <v>1120</v>
      </c>
      <c r="N50" s="62">
        <f>'Прил.12 согаз'!N50+'Прил.12 альфа'!N50</f>
        <v>1634</v>
      </c>
      <c r="O50" s="62">
        <f>'Прил.12 согаз'!O50+'Прил.12 альфа'!O50</f>
        <v>845</v>
      </c>
      <c r="P50" s="62">
        <f>'Прил.12 согаз'!P50+'Прил.12 альфа'!P50</f>
        <v>1076</v>
      </c>
      <c r="Q50" s="62">
        <f>'Прил.12 согаз'!Q50+'Прил.12 альфа'!Q50</f>
        <v>273</v>
      </c>
      <c r="R50" s="62">
        <f>'Прил.12 согаз'!R50+'Прил.12 альфа'!R50</f>
        <v>366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129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43</v>
      </c>
      <c r="F56" s="89"/>
      <c r="G56" s="90" t="s">
        <v>44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45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46</v>
      </c>
      <c r="B59" s="90"/>
      <c r="C59" s="90"/>
      <c r="D59" s="90"/>
      <c r="E59" s="89" t="s">
        <v>43</v>
      </c>
      <c r="F59" s="89"/>
      <c r="G59" s="90" t="s">
        <v>44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E59:F59"/>
    <mergeCell ref="G59:O59"/>
    <mergeCell ref="A58:D58"/>
    <mergeCell ref="E15:F17"/>
    <mergeCell ref="A59:D59"/>
    <mergeCell ref="G55:O55"/>
    <mergeCell ref="G56:O56"/>
    <mergeCell ref="E55:F55"/>
    <mergeCell ref="G16:L16"/>
    <mergeCell ref="E56:F56"/>
    <mergeCell ref="E58:F58"/>
    <mergeCell ref="G58:O58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5" zoomScaleNormal="65" workbookViewId="0">
      <pane xSplit="3" ySplit="19" topLeftCell="D26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118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127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47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121</v>
      </c>
      <c r="N17" s="88" t="s">
        <v>111</v>
      </c>
      <c r="O17" s="87" t="s">
        <v>120</v>
      </c>
      <c r="P17" s="88" t="s">
        <v>111</v>
      </c>
      <c r="Q17" s="15" t="s">
        <v>112</v>
      </c>
      <c r="R17" s="15" t="s">
        <v>113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405316</v>
      </c>
      <c r="E20" s="21">
        <f>G20+I20+K20+O20+Q20+M20</f>
        <v>187819</v>
      </c>
      <c r="F20" s="21">
        <f>H20+J20+L20+P20+R20+N20</f>
        <v>217497</v>
      </c>
      <c r="G20" s="21">
        <f t="shared" ref="G20:R20" si="1">SUM(G21:G45)</f>
        <v>1393</v>
      </c>
      <c r="H20" s="21">
        <f t="shared" si="1"/>
        <v>1398</v>
      </c>
      <c r="I20" s="21">
        <f t="shared" si="1"/>
        <v>7360</v>
      </c>
      <c r="J20" s="21">
        <f t="shared" si="1"/>
        <v>7094</v>
      </c>
      <c r="K20" s="21">
        <f t="shared" si="1"/>
        <v>33210</v>
      </c>
      <c r="L20" s="21">
        <f t="shared" si="1"/>
        <v>31429</v>
      </c>
      <c r="M20" s="21">
        <f t="shared" si="1"/>
        <v>70486</v>
      </c>
      <c r="N20" s="21">
        <f t="shared" si="1"/>
        <v>72637</v>
      </c>
      <c r="O20" s="21">
        <f t="shared" si="1"/>
        <v>53487</v>
      </c>
      <c r="P20" s="21">
        <f t="shared" si="1"/>
        <v>58865</v>
      </c>
      <c r="Q20" s="21">
        <f t="shared" si="1"/>
        <v>21883</v>
      </c>
      <c r="R20" s="21">
        <f t="shared" si="1"/>
        <v>46074</v>
      </c>
      <c r="U20" s="23"/>
      <c r="V20" s="23"/>
    </row>
    <row r="21" spans="1:22" s="28" customFormat="1" ht="17.100000000000001" customHeight="1">
      <c r="A21" s="24">
        <v>1</v>
      </c>
      <c r="B21" s="38" t="s">
        <v>48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49</v>
      </c>
      <c r="C22" s="25" t="s">
        <v>25</v>
      </c>
      <c r="D22" s="26">
        <f t="shared" si="0"/>
        <v>45011</v>
      </c>
      <c r="E22" s="27">
        <f t="shared" ref="E22:E45" si="2">G22+I22+K22+O22+Q22+M22</f>
        <v>21649</v>
      </c>
      <c r="F22" s="27">
        <f t="shared" ref="F22:F45" si="3">H22+J22+L22+P22+R22+N22</f>
        <v>23362</v>
      </c>
      <c r="G22" s="27">
        <v>157</v>
      </c>
      <c r="H22" s="27">
        <v>159</v>
      </c>
      <c r="I22" s="27">
        <v>1088</v>
      </c>
      <c r="J22" s="27">
        <v>1031</v>
      </c>
      <c r="K22" s="27">
        <v>3609</v>
      </c>
      <c r="L22" s="27">
        <v>3465</v>
      </c>
      <c r="M22" s="27">
        <v>8495</v>
      </c>
      <c r="N22" s="27">
        <v>7938</v>
      </c>
      <c r="O22" s="27">
        <v>6098</v>
      </c>
      <c r="P22" s="27">
        <v>6234</v>
      </c>
      <c r="Q22" s="27">
        <v>2202</v>
      </c>
      <c r="R22" s="27">
        <v>4535</v>
      </c>
      <c r="U22" s="29"/>
      <c r="V22" s="29"/>
    </row>
    <row r="23" spans="1:22" s="28" customFormat="1" ht="17.100000000000001" customHeight="1">
      <c r="A23" s="24">
        <v>3</v>
      </c>
      <c r="B23" s="38" t="s">
        <v>50</v>
      </c>
      <c r="C23" s="25" t="s">
        <v>26</v>
      </c>
      <c r="D23" s="26">
        <f t="shared" si="0"/>
        <v>2243</v>
      </c>
      <c r="E23" s="27">
        <f t="shared" si="2"/>
        <v>1140</v>
      </c>
      <c r="F23" s="27">
        <f t="shared" si="3"/>
        <v>1103</v>
      </c>
      <c r="G23" s="27">
        <v>2</v>
      </c>
      <c r="H23" s="27">
        <v>3</v>
      </c>
      <c r="I23" s="27">
        <v>21</v>
      </c>
      <c r="J23" s="27">
        <v>19</v>
      </c>
      <c r="K23" s="27">
        <v>142</v>
      </c>
      <c r="L23" s="27">
        <v>94</v>
      </c>
      <c r="M23" s="27">
        <v>401</v>
      </c>
      <c r="N23" s="27">
        <v>322</v>
      </c>
      <c r="O23" s="27">
        <v>415</v>
      </c>
      <c r="P23" s="27">
        <v>382</v>
      </c>
      <c r="Q23" s="27">
        <v>159</v>
      </c>
      <c r="R23" s="27">
        <v>283</v>
      </c>
      <c r="U23" s="29"/>
      <c r="V23" s="29"/>
    </row>
    <row r="24" spans="1:22" s="28" customFormat="1" ht="17.100000000000001" customHeight="1">
      <c r="A24" s="24">
        <v>4</v>
      </c>
      <c r="B24" s="38" t="s">
        <v>51</v>
      </c>
      <c r="C24" s="25" t="s">
        <v>27</v>
      </c>
      <c r="D24" s="26">
        <f t="shared" si="0"/>
        <v>33575</v>
      </c>
      <c r="E24" s="27">
        <f t="shared" si="2"/>
        <v>15588</v>
      </c>
      <c r="F24" s="27">
        <f t="shared" si="3"/>
        <v>17987</v>
      </c>
      <c r="G24" s="27">
        <v>94</v>
      </c>
      <c r="H24" s="27">
        <v>92</v>
      </c>
      <c r="I24" s="27">
        <v>511</v>
      </c>
      <c r="J24" s="27">
        <v>542</v>
      </c>
      <c r="K24" s="27">
        <v>2582</v>
      </c>
      <c r="L24" s="27">
        <v>2504</v>
      </c>
      <c r="M24" s="27">
        <v>5903</v>
      </c>
      <c r="N24" s="27">
        <v>5658</v>
      </c>
      <c r="O24" s="27">
        <v>4491</v>
      </c>
      <c r="P24" s="27">
        <v>4913</v>
      </c>
      <c r="Q24" s="27">
        <v>2007</v>
      </c>
      <c r="R24" s="27">
        <v>4278</v>
      </c>
      <c r="U24" s="29"/>
      <c r="V24" s="29"/>
    </row>
    <row r="25" spans="1:22" s="28" customFormat="1" ht="17.100000000000001" customHeight="1">
      <c r="A25" s="24">
        <v>5</v>
      </c>
      <c r="B25" s="38" t="s">
        <v>52</v>
      </c>
      <c r="C25" s="25" t="s">
        <v>28</v>
      </c>
      <c r="D25" s="26">
        <f t="shared" si="0"/>
        <v>797</v>
      </c>
      <c r="E25" s="27">
        <f t="shared" si="2"/>
        <v>455</v>
      </c>
      <c r="F25" s="27">
        <f t="shared" si="3"/>
        <v>342</v>
      </c>
      <c r="G25" s="27">
        <v>1</v>
      </c>
      <c r="H25" s="27">
        <v>1</v>
      </c>
      <c r="I25" s="27">
        <v>7</v>
      </c>
      <c r="J25" s="27">
        <v>11</v>
      </c>
      <c r="K25" s="27">
        <v>41</v>
      </c>
      <c r="L25" s="27">
        <v>34</v>
      </c>
      <c r="M25" s="27">
        <v>158</v>
      </c>
      <c r="N25" s="27">
        <v>95</v>
      </c>
      <c r="O25" s="27">
        <v>177</v>
      </c>
      <c r="P25" s="27">
        <v>115</v>
      </c>
      <c r="Q25" s="27">
        <v>71</v>
      </c>
      <c r="R25" s="27">
        <v>86</v>
      </c>
      <c r="U25" s="29"/>
      <c r="V25" s="29"/>
    </row>
    <row r="26" spans="1:22" s="28" customFormat="1" ht="17.100000000000001" customHeight="1">
      <c r="A26" s="24">
        <v>6</v>
      </c>
      <c r="B26" s="38" t="s">
        <v>53</v>
      </c>
      <c r="C26" s="25" t="s">
        <v>29</v>
      </c>
      <c r="D26" s="26">
        <f t="shared" si="0"/>
        <v>16087</v>
      </c>
      <c r="E26" s="27">
        <f t="shared" si="2"/>
        <v>7881</v>
      </c>
      <c r="F26" s="27">
        <f t="shared" si="3"/>
        <v>8206</v>
      </c>
      <c r="G26" s="27">
        <v>2</v>
      </c>
      <c r="H26" s="27">
        <v>5</v>
      </c>
      <c r="I26" s="27">
        <v>45</v>
      </c>
      <c r="J26" s="27">
        <v>47</v>
      </c>
      <c r="K26" s="27">
        <v>1278</v>
      </c>
      <c r="L26" s="27">
        <v>1208</v>
      </c>
      <c r="M26" s="27">
        <v>2883</v>
      </c>
      <c r="N26" s="27">
        <v>2321</v>
      </c>
      <c r="O26" s="27">
        <v>2672</v>
      </c>
      <c r="P26" s="27">
        <v>2742</v>
      </c>
      <c r="Q26" s="27">
        <v>1001</v>
      </c>
      <c r="R26" s="27">
        <v>1883</v>
      </c>
      <c r="U26" s="29"/>
      <c r="V26" s="29"/>
    </row>
    <row r="27" spans="1:22" s="28" customFormat="1" ht="17.100000000000001" customHeight="1">
      <c r="A27" s="24">
        <v>7</v>
      </c>
      <c r="B27" s="38" t="s">
        <v>54</v>
      </c>
      <c r="C27" s="25" t="s">
        <v>30</v>
      </c>
      <c r="D27" s="26">
        <f t="shared" si="0"/>
        <v>8591</v>
      </c>
      <c r="E27" s="27">
        <f t="shared" si="2"/>
        <v>4177</v>
      </c>
      <c r="F27" s="27">
        <f t="shared" si="3"/>
        <v>4414</v>
      </c>
      <c r="G27" s="27">
        <v>2</v>
      </c>
      <c r="H27" s="27">
        <v>4</v>
      </c>
      <c r="I27" s="27">
        <v>32</v>
      </c>
      <c r="J27" s="27">
        <v>29</v>
      </c>
      <c r="K27" s="27">
        <v>652</v>
      </c>
      <c r="L27" s="27">
        <v>723</v>
      </c>
      <c r="M27" s="27">
        <v>1551</v>
      </c>
      <c r="N27" s="27">
        <v>1340</v>
      </c>
      <c r="O27" s="27">
        <v>1425</v>
      </c>
      <c r="P27" s="27">
        <v>1458</v>
      </c>
      <c r="Q27" s="27">
        <v>515</v>
      </c>
      <c r="R27" s="27">
        <v>860</v>
      </c>
      <c r="U27" s="29"/>
      <c r="V27" s="29"/>
    </row>
    <row r="28" spans="1:22" s="28" customFormat="1" ht="17.100000000000001" customHeight="1">
      <c r="A28" s="24">
        <v>8</v>
      </c>
      <c r="B28" s="38" t="s">
        <v>55</v>
      </c>
      <c r="C28" s="25" t="s">
        <v>31</v>
      </c>
      <c r="D28" s="26">
        <f t="shared" si="0"/>
        <v>26442</v>
      </c>
      <c r="E28" s="27">
        <f t="shared" si="2"/>
        <v>12113</v>
      </c>
      <c r="F28" s="27">
        <f t="shared" si="3"/>
        <v>14329</v>
      </c>
      <c r="G28" s="27">
        <v>104</v>
      </c>
      <c r="H28" s="27">
        <v>86</v>
      </c>
      <c r="I28" s="27">
        <v>558</v>
      </c>
      <c r="J28" s="27">
        <v>510</v>
      </c>
      <c r="K28" s="27">
        <v>2520</v>
      </c>
      <c r="L28" s="27">
        <v>2441</v>
      </c>
      <c r="M28" s="27">
        <v>4409</v>
      </c>
      <c r="N28" s="27">
        <v>5016</v>
      </c>
      <c r="O28" s="27">
        <v>3443</v>
      </c>
      <c r="P28" s="27">
        <v>3751</v>
      </c>
      <c r="Q28" s="27">
        <v>1079</v>
      </c>
      <c r="R28" s="27">
        <v>2525</v>
      </c>
      <c r="U28" s="29"/>
      <c r="V28" s="29"/>
    </row>
    <row r="29" spans="1:22" s="28" customFormat="1" ht="17.100000000000001" customHeight="1">
      <c r="A29" s="24">
        <v>9</v>
      </c>
      <c r="B29" s="38" t="s">
        <v>56</v>
      </c>
      <c r="C29" s="25" t="s">
        <v>32</v>
      </c>
      <c r="D29" s="26">
        <f t="shared" si="0"/>
        <v>26342</v>
      </c>
      <c r="E29" s="27">
        <f t="shared" si="2"/>
        <v>11087</v>
      </c>
      <c r="F29" s="27">
        <f t="shared" si="3"/>
        <v>15255</v>
      </c>
      <c r="G29" s="27">
        <v>180</v>
      </c>
      <c r="H29" s="27">
        <v>185</v>
      </c>
      <c r="I29" s="27">
        <v>1026</v>
      </c>
      <c r="J29" s="27">
        <v>1058</v>
      </c>
      <c r="K29" s="27">
        <v>2727</v>
      </c>
      <c r="L29" s="27">
        <v>2696</v>
      </c>
      <c r="M29" s="27">
        <v>3423</v>
      </c>
      <c r="N29" s="27">
        <v>6021</v>
      </c>
      <c r="O29" s="27">
        <v>2830</v>
      </c>
      <c r="P29" s="27">
        <v>3601</v>
      </c>
      <c r="Q29" s="27">
        <v>901</v>
      </c>
      <c r="R29" s="27">
        <v>1694</v>
      </c>
      <c r="U29" s="29"/>
      <c r="V29" s="29"/>
    </row>
    <row r="30" spans="1:22" s="28" customFormat="1" ht="17.100000000000001" customHeight="1">
      <c r="A30" s="24">
        <v>10</v>
      </c>
      <c r="B30" s="38" t="s">
        <v>57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110</v>
      </c>
      <c r="C31" s="25" t="s">
        <v>109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58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59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60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61</v>
      </c>
      <c r="C35" s="25" t="s">
        <v>37</v>
      </c>
      <c r="D35" s="26">
        <f t="shared" si="0"/>
        <v>9153</v>
      </c>
      <c r="E35" s="27">
        <f t="shared" si="2"/>
        <v>4209</v>
      </c>
      <c r="F35" s="27">
        <f t="shared" si="3"/>
        <v>4944</v>
      </c>
      <c r="G35" s="27">
        <v>7</v>
      </c>
      <c r="H35" s="27">
        <v>6</v>
      </c>
      <c r="I35" s="27">
        <v>52</v>
      </c>
      <c r="J35" s="27">
        <v>38</v>
      </c>
      <c r="K35" s="27">
        <v>126</v>
      </c>
      <c r="L35" s="27">
        <v>142</v>
      </c>
      <c r="M35" s="27">
        <v>1391</v>
      </c>
      <c r="N35" s="27">
        <v>1658</v>
      </c>
      <c r="O35" s="27">
        <v>1789</v>
      </c>
      <c r="P35" s="27">
        <v>1991</v>
      </c>
      <c r="Q35" s="27">
        <v>844</v>
      </c>
      <c r="R35" s="27">
        <v>1109</v>
      </c>
      <c r="U35" s="29"/>
      <c r="V35" s="29"/>
    </row>
    <row r="36" spans="1:22" s="28" customFormat="1" ht="17.100000000000001" customHeight="1">
      <c r="A36" s="24">
        <v>16</v>
      </c>
      <c r="B36" s="38" t="s">
        <v>62</v>
      </c>
      <c r="C36" s="25" t="s">
        <v>38</v>
      </c>
      <c r="D36" s="26">
        <f t="shared" si="0"/>
        <v>12984</v>
      </c>
      <c r="E36" s="27">
        <f t="shared" si="2"/>
        <v>6288</v>
      </c>
      <c r="F36" s="27">
        <f t="shared" si="3"/>
        <v>6696</v>
      </c>
      <c r="G36" s="27">
        <v>41</v>
      </c>
      <c r="H36" s="27">
        <v>33</v>
      </c>
      <c r="I36" s="27">
        <v>224</v>
      </c>
      <c r="J36" s="27">
        <v>192</v>
      </c>
      <c r="K36" s="27">
        <v>1066</v>
      </c>
      <c r="L36" s="27">
        <v>966</v>
      </c>
      <c r="M36" s="27">
        <v>2227</v>
      </c>
      <c r="N36" s="27">
        <v>2055</v>
      </c>
      <c r="O36" s="27">
        <v>1943</v>
      </c>
      <c r="P36" s="27">
        <v>1918</v>
      </c>
      <c r="Q36" s="27">
        <v>787</v>
      </c>
      <c r="R36" s="27">
        <v>1532</v>
      </c>
      <c r="U36" s="29"/>
      <c r="V36" s="29"/>
    </row>
    <row r="37" spans="1:22" s="28" customFormat="1" ht="17.100000000000001" customHeight="1">
      <c r="A37" s="24">
        <v>17</v>
      </c>
      <c r="B37" s="38" t="s">
        <v>63</v>
      </c>
      <c r="C37" s="25" t="s">
        <v>39</v>
      </c>
      <c r="D37" s="26">
        <f t="shared" si="0"/>
        <v>9564</v>
      </c>
      <c r="E37" s="27">
        <f t="shared" si="2"/>
        <v>4200</v>
      </c>
      <c r="F37" s="27">
        <f t="shared" si="3"/>
        <v>5364</v>
      </c>
      <c r="G37" s="27">
        <v>5</v>
      </c>
      <c r="H37" s="27">
        <v>18</v>
      </c>
      <c r="I37" s="27">
        <v>106</v>
      </c>
      <c r="J37" s="27">
        <v>105</v>
      </c>
      <c r="K37" s="27">
        <v>1161</v>
      </c>
      <c r="L37" s="27">
        <v>1049</v>
      </c>
      <c r="M37" s="27">
        <v>1453</v>
      </c>
      <c r="N37" s="27">
        <v>2032</v>
      </c>
      <c r="O37" s="27">
        <v>1144</v>
      </c>
      <c r="P37" s="27">
        <v>1537</v>
      </c>
      <c r="Q37" s="27">
        <v>331</v>
      </c>
      <c r="R37" s="27">
        <v>623</v>
      </c>
      <c r="U37" s="29"/>
      <c r="V37" s="29"/>
    </row>
    <row r="38" spans="1:22" s="28" customFormat="1" ht="17.100000000000001" customHeight="1">
      <c r="A38" s="24">
        <v>18</v>
      </c>
      <c r="B38" s="38" t="s">
        <v>64</v>
      </c>
      <c r="C38" s="25" t="s">
        <v>40</v>
      </c>
      <c r="D38" s="26">
        <f t="shared" si="0"/>
        <v>4028</v>
      </c>
      <c r="E38" s="27">
        <f t="shared" si="2"/>
        <v>1593</v>
      </c>
      <c r="F38" s="27">
        <f t="shared" si="3"/>
        <v>2435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621</v>
      </c>
      <c r="N38" s="27">
        <v>664</v>
      </c>
      <c r="O38" s="27">
        <v>641</v>
      </c>
      <c r="P38" s="27">
        <v>994</v>
      </c>
      <c r="Q38" s="27">
        <v>331</v>
      </c>
      <c r="R38" s="27">
        <v>777</v>
      </c>
      <c r="U38" s="29"/>
      <c r="V38" s="29"/>
    </row>
    <row r="39" spans="1:22" s="28" customFormat="1" ht="17.100000000000001" customHeight="1">
      <c r="A39" s="24">
        <v>19</v>
      </c>
      <c r="B39" s="38" t="s">
        <v>65</v>
      </c>
      <c r="C39" s="25" t="s">
        <v>41</v>
      </c>
      <c r="D39" s="26">
        <f t="shared" si="0"/>
        <v>1880</v>
      </c>
      <c r="E39" s="27">
        <f t="shared" si="2"/>
        <v>1147</v>
      </c>
      <c r="F39" s="27">
        <f t="shared" si="3"/>
        <v>733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69</v>
      </c>
      <c r="N39" s="27">
        <v>227</v>
      </c>
      <c r="O39" s="27">
        <v>782</v>
      </c>
      <c r="P39" s="27">
        <v>338</v>
      </c>
      <c r="Q39" s="27">
        <v>296</v>
      </c>
      <c r="R39" s="27">
        <v>168</v>
      </c>
      <c r="U39" s="29"/>
      <c r="V39" s="29"/>
    </row>
    <row r="40" spans="1:22" s="28" customFormat="1" ht="17.100000000000001" customHeight="1">
      <c r="A40" s="24">
        <v>20</v>
      </c>
      <c r="B40" s="38" t="s">
        <v>66</v>
      </c>
      <c r="C40" s="25" t="s">
        <v>116</v>
      </c>
      <c r="D40" s="26">
        <f t="shared" si="0"/>
        <v>4310</v>
      </c>
      <c r="E40" s="27">
        <f t="shared" si="2"/>
        <v>2034</v>
      </c>
      <c r="F40" s="27">
        <f t="shared" si="3"/>
        <v>2276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863</v>
      </c>
      <c r="N40" s="27">
        <v>564</v>
      </c>
      <c r="O40" s="27">
        <v>874</v>
      </c>
      <c r="P40" s="27">
        <v>964</v>
      </c>
      <c r="Q40" s="27">
        <v>297</v>
      </c>
      <c r="R40" s="27">
        <v>748</v>
      </c>
      <c r="U40" s="29"/>
      <c r="V40" s="29"/>
    </row>
    <row r="41" spans="1:22" s="28" customFormat="1" ht="17.100000000000001" customHeight="1">
      <c r="A41" s="24">
        <v>21</v>
      </c>
      <c r="B41" s="38" t="s">
        <v>67</v>
      </c>
      <c r="C41" s="25" t="s">
        <v>117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68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123</v>
      </c>
      <c r="C43" s="25" t="s">
        <v>124</v>
      </c>
      <c r="D43" s="26">
        <f t="shared" ref="D43" si="4">E43+F43</f>
        <v>155846</v>
      </c>
      <c r="E43" s="27">
        <f t="shared" ref="E43" si="5">G43+I43+K43+O43+Q43+M43</f>
        <v>68878</v>
      </c>
      <c r="F43" s="27">
        <f t="shared" ref="F43" si="6">H43+J43+L43+P43+R43+N43</f>
        <v>86968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34254</v>
      </c>
      <c r="N43" s="27">
        <v>34902</v>
      </c>
      <c r="O43" s="27">
        <v>23736</v>
      </c>
      <c r="P43" s="27">
        <v>27407</v>
      </c>
      <c r="Q43" s="27">
        <v>10888</v>
      </c>
      <c r="R43" s="27">
        <v>24659</v>
      </c>
      <c r="U43" s="29"/>
      <c r="V43" s="29"/>
    </row>
    <row r="44" spans="1:22" s="28" customFormat="1" ht="17.100000000000001" customHeight="1">
      <c r="A44" s="24">
        <v>24</v>
      </c>
      <c r="B44" s="38" t="s">
        <v>125</v>
      </c>
      <c r="C44" s="25" t="s">
        <v>126</v>
      </c>
      <c r="D44" s="26">
        <f t="shared" ref="D44" si="7">E44+F44</f>
        <v>41379</v>
      </c>
      <c r="E44" s="27">
        <f t="shared" ref="E44" si="8">G44+I44+K44+O44+Q44+M44</f>
        <v>21342</v>
      </c>
      <c r="F44" s="27">
        <f t="shared" ref="F44" si="9">H44+J44+L44+P44+R44+N44</f>
        <v>20037</v>
      </c>
      <c r="G44" s="27">
        <v>656</v>
      </c>
      <c r="H44" s="27">
        <v>653</v>
      </c>
      <c r="I44" s="27">
        <v>3597</v>
      </c>
      <c r="J44" s="27">
        <v>3449</v>
      </c>
      <c r="K44" s="27">
        <v>17089</v>
      </c>
      <c r="L44" s="27">
        <v>15935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115</v>
      </c>
      <c r="C45" s="25" t="s">
        <v>114</v>
      </c>
      <c r="D45" s="26">
        <f t="shared" si="0"/>
        <v>7084</v>
      </c>
      <c r="E45" s="27">
        <f t="shared" si="2"/>
        <v>4038</v>
      </c>
      <c r="F45" s="27">
        <f t="shared" si="3"/>
        <v>3046</v>
      </c>
      <c r="G45" s="27">
        <v>142</v>
      </c>
      <c r="H45" s="27">
        <v>153</v>
      </c>
      <c r="I45" s="27">
        <v>93</v>
      </c>
      <c r="J45" s="27">
        <v>63</v>
      </c>
      <c r="K45" s="27">
        <v>217</v>
      </c>
      <c r="L45" s="27">
        <v>172</v>
      </c>
      <c r="M45" s="27">
        <v>2385</v>
      </c>
      <c r="N45" s="27">
        <v>1824</v>
      </c>
      <c r="O45" s="27">
        <v>1027</v>
      </c>
      <c r="P45" s="27">
        <v>520</v>
      </c>
      <c r="Q45" s="27">
        <v>174</v>
      </c>
      <c r="R45" s="27">
        <v>314</v>
      </c>
      <c r="U45" s="29"/>
      <c r="V45" s="29"/>
    </row>
    <row r="46" spans="1:22" s="22" customFormat="1" ht="26.25" customHeight="1">
      <c r="A46" s="19" t="s">
        <v>72</v>
      </c>
      <c r="B46" s="37"/>
      <c r="C46" s="20" t="s">
        <v>73</v>
      </c>
      <c r="D46" s="21">
        <f t="shared" ref="D46:D49" si="10">E46+F46</f>
        <v>405316</v>
      </c>
      <c r="E46" s="21">
        <f>G46+I46+K46+O46+Q46+M46</f>
        <v>187819</v>
      </c>
      <c r="F46" s="21">
        <f>H46+J46+L46+P46+R46+N46</f>
        <v>217497</v>
      </c>
      <c r="G46" s="21">
        <f t="shared" ref="G46:R46" si="11">SUM(G47:G50)</f>
        <v>1393</v>
      </c>
      <c r="H46" s="21">
        <f t="shared" si="11"/>
        <v>1398</v>
      </c>
      <c r="I46" s="21">
        <f t="shared" si="11"/>
        <v>7360</v>
      </c>
      <c r="J46" s="21">
        <f t="shared" si="11"/>
        <v>7094</v>
      </c>
      <c r="K46" s="21">
        <f t="shared" si="11"/>
        <v>33210</v>
      </c>
      <c r="L46" s="21">
        <f t="shared" si="11"/>
        <v>31429</v>
      </c>
      <c r="M46" s="21">
        <f t="shared" si="11"/>
        <v>70486</v>
      </c>
      <c r="N46" s="21">
        <f t="shared" si="11"/>
        <v>72637</v>
      </c>
      <c r="O46" s="21">
        <f t="shared" si="11"/>
        <v>53487</v>
      </c>
      <c r="P46" s="21">
        <f t="shared" si="11"/>
        <v>58865</v>
      </c>
      <c r="Q46" s="21">
        <f t="shared" si="11"/>
        <v>21883</v>
      </c>
      <c r="R46" s="21">
        <f t="shared" si="11"/>
        <v>46074</v>
      </c>
      <c r="U46" s="23"/>
      <c r="V46" s="23"/>
    </row>
    <row r="47" spans="1:22" s="22" customFormat="1" ht="17.100000000000001" customHeight="1">
      <c r="A47" s="24">
        <v>1</v>
      </c>
      <c r="B47" s="38" t="s">
        <v>108</v>
      </c>
      <c r="C47" s="25" t="s">
        <v>107</v>
      </c>
      <c r="D47" s="26">
        <f t="shared" si="10"/>
        <v>380822</v>
      </c>
      <c r="E47" s="27">
        <f t="shared" ref="E47:E49" si="12">G47+I47+K47+O47+Q47+M47</f>
        <v>176490</v>
      </c>
      <c r="F47" s="27">
        <f t="shared" ref="F47:F49" si="13">H47+J47+L47+P47+R47+N47</f>
        <v>204332</v>
      </c>
      <c r="G47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1335</v>
      </c>
      <c r="H47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1328</v>
      </c>
      <c r="I47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6994</v>
      </c>
      <c r="J47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6762</v>
      </c>
      <c r="K47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30847</v>
      </c>
      <c r="L47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29247</v>
      </c>
      <c r="M47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66391</v>
      </c>
      <c r="N47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68032</v>
      </c>
      <c r="O47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50215</v>
      </c>
      <c r="P47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55151</v>
      </c>
      <c r="Q47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20708</v>
      </c>
      <c r="R47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43812</v>
      </c>
      <c r="U47" s="23"/>
      <c r="V47" s="23"/>
    </row>
    <row r="48" spans="1:22" s="22" customFormat="1" ht="17.100000000000001" customHeight="1">
      <c r="A48" s="24">
        <v>2</v>
      </c>
      <c r="B48" s="38" t="s">
        <v>62</v>
      </c>
      <c r="C48" s="25" t="s">
        <v>38</v>
      </c>
      <c r="D48" s="26">
        <f t="shared" si="10"/>
        <v>13282</v>
      </c>
      <c r="E48" s="27">
        <f t="shared" si="12"/>
        <v>6381</v>
      </c>
      <c r="F48" s="27">
        <f t="shared" si="13"/>
        <v>6901</v>
      </c>
      <c r="G48" s="26">
        <f>'Прил. 11 СОГАЗ'!F36</f>
        <v>45</v>
      </c>
      <c r="H48" s="26">
        <f>'Прил. 11 СОГАЗ'!G36</f>
        <v>45</v>
      </c>
      <c r="I48" s="26">
        <f>'Прил. 11 СОГАЗ'!H36</f>
        <v>231</v>
      </c>
      <c r="J48" s="26">
        <f>'Прил. 11 СОГАЗ'!I36</f>
        <v>200</v>
      </c>
      <c r="K48" s="26">
        <f>'Прил. 11 СОГАЗ'!J36</f>
        <v>1114</v>
      </c>
      <c r="L48" s="26">
        <f>'Прил. 11 СОГАЗ'!K36</f>
        <v>1017</v>
      </c>
      <c r="M48" s="26">
        <f>'Прил. 11 СОГАЗ'!L36</f>
        <v>2274</v>
      </c>
      <c r="N48" s="26">
        <f>'Прил. 11 СОГАЗ'!M36</f>
        <v>2160</v>
      </c>
      <c r="O48" s="26">
        <f>'Прил. 11 СОГАЗ'!N36</f>
        <v>1935</v>
      </c>
      <c r="P48" s="26">
        <f>'Прил. 11 СОГАЗ'!O36</f>
        <v>1931</v>
      </c>
      <c r="Q48" s="26">
        <f>'Прил. 11 СОГАЗ'!P36</f>
        <v>782</v>
      </c>
      <c r="R48" s="26">
        <f>'Прил. 11 СОГАЗ'!Q36</f>
        <v>1548</v>
      </c>
      <c r="U48" s="23"/>
      <c r="V48" s="23"/>
    </row>
    <row r="49" spans="1:22" s="22" customFormat="1" ht="17.100000000000001" customHeight="1">
      <c r="A49" s="24">
        <v>3</v>
      </c>
      <c r="B49" s="38" t="s">
        <v>63</v>
      </c>
      <c r="C49" s="25" t="s">
        <v>39</v>
      </c>
      <c r="D49" s="26">
        <f t="shared" si="10"/>
        <v>10123</v>
      </c>
      <c r="E49" s="27">
        <f t="shared" si="12"/>
        <v>4481</v>
      </c>
      <c r="F49" s="27">
        <f t="shared" si="13"/>
        <v>5642</v>
      </c>
      <c r="G49" s="26">
        <f>'Прил. 11 СОГАЗ'!F29+'Прил. 11 СОГАЗ'!F30+'Прил. 11 СОГАЗ'!F31</f>
        <v>6</v>
      </c>
      <c r="H49" s="26">
        <f>'Прил. 11 СОГАЗ'!G29+'Прил. 11 СОГАЗ'!G30+'Прил. 11 СОГАЗ'!G31</f>
        <v>18</v>
      </c>
      <c r="I49" s="26">
        <f>'Прил. 11 СОГАЗ'!H29+'Прил. 11 СОГАЗ'!H30+'Прил. 11 СОГАЗ'!H31</f>
        <v>104</v>
      </c>
      <c r="J49" s="26">
        <f>'Прил. 11 СОГАЗ'!I29+'Прил. 11 СОГАЗ'!I30+'Прил. 11 СОГАЗ'!I31</f>
        <v>105</v>
      </c>
      <c r="K49" s="26">
        <f>'Прил. 11 СОГАЗ'!J29+'Прил. 11 СОГАЗ'!J30+'Прил. 11 СОГАЗ'!J31</f>
        <v>1180</v>
      </c>
      <c r="L49" s="26">
        <f>'Прил. 11 СОГАЗ'!K29+'Прил. 11 СОГАЗ'!K30+'Прил. 11 СОГАЗ'!K31</f>
        <v>1091</v>
      </c>
      <c r="M49" s="26">
        <f>'Прил. 11 СОГАЗ'!L29+'Прил. 11 СОГАЗ'!L30+'Прил. 11 СОГАЗ'!L31</f>
        <v>1646</v>
      </c>
      <c r="N49" s="26">
        <f>'Прил. 11 СОГАЗ'!M29+'Прил. 11 СОГАЗ'!M30+'Прил. 11 СОГАЗ'!M31</f>
        <v>2196</v>
      </c>
      <c r="O49" s="26">
        <f>'Прил. 11 СОГАЗ'!N29+'Прил. 11 СОГАЗ'!N30+'Прил. 11 СОГАЗ'!N31</f>
        <v>1205</v>
      </c>
      <c r="P49" s="26">
        <f>'Прил. 11 СОГАЗ'!O29+'Прил. 11 СОГАЗ'!O30+'Прил. 11 СОГАЗ'!O31</f>
        <v>1591</v>
      </c>
      <c r="Q49" s="26">
        <f>'Прил. 11 СОГАЗ'!P29+'Прил. 11 СОГАЗ'!P30+'Прил. 11 СОГАЗ'!P31</f>
        <v>340</v>
      </c>
      <c r="R49" s="26">
        <f>'Прил. 11 СОГАЗ'!Q29+'Прил. 11 СОГАЗ'!Q30+'Прил. 11 СОГАЗ'!Q31</f>
        <v>641</v>
      </c>
      <c r="U49" s="23"/>
      <c r="V49" s="23"/>
    </row>
    <row r="50" spans="1:22" s="22" customFormat="1" ht="17.100000000000001" customHeight="1">
      <c r="A50" s="24">
        <v>4</v>
      </c>
      <c r="B50" s="38" t="s">
        <v>61</v>
      </c>
      <c r="C50" s="25" t="s">
        <v>37</v>
      </c>
      <c r="D50" s="26">
        <f t="shared" ref="D50" si="14">E50+F50</f>
        <v>1089</v>
      </c>
      <c r="E50" s="27">
        <f t="shared" ref="E50" si="15">G50+I50+K50+O50+Q50+M50</f>
        <v>467</v>
      </c>
      <c r="F50" s="27">
        <f t="shared" ref="F50" si="16">H50+J50+L50+P50+R50+N50</f>
        <v>622</v>
      </c>
      <c r="G50" s="26">
        <f>'Прил. 11 СОГАЗ'!F32+'Прил. 11 СОГАЗ'!F24</f>
        <v>7</v>
      </c>
      <c r="H50" s="26">
        <f>'Прил. 11 СОГАЗ'!G32+'Прил. 11 СОГАЗ'!G24</f>
        <v>7</v>
      </c>
      <c r="I50" s="26">
        <f>'Прил. 11 СОГАЗ'!H32+'Прил. 11 СОГАЗ'!H24</f>
        <v>31</v>
      </c>
      <c r="J50" s="26">
        <f>'Прил. 11 СОГАЗ'!I32+'Прил. 11 СОГАЗ'!I24</f>
        <v>27</v>
      </c>
      <c r="K50" s="26">
        <f>'Прил. 11 СОГАЗ'!J32+'Прил. 11 СОГАЗ'!J24</f>
        <v>69</v>
      </c>
      <c r="L50" s="26">
        <f>'Прил. 11 СОГАЗ'!K32+'Прил. 11 СОГАЗ'!K24</f>
        <v>74</v>
      </c>
      <c r="M50" s="26">
        <f>'Прил. 11 СОГАЗ'!L32+'Прил. 11 СОГАЗ'!L24</f>
        <v>175</v>
      </c>
      <c r="N50" s="26">
        <f>'Прил. 11 СОГАЗ'!M32+'Прил. 11 СОГАЗ'!M24</f>
        <v>249</v>
      </c>
      <c r="O50" s="26">
        <f>'Прил. 11 СОГАЗ'!N32+'Прил. 11 СОГАЗ'!N24</f>
        <v>132</v>
      </c>
      <c r="P50" s="26">
        <f>'Прил. 11 СОГАЗ'!O32+'Прил. 11 СОГАЗ'!O24</f>
        <v>192</v>
      </c>
      <c r="Q50" s="26">
        <f>'Прил. 11 СОГАЗ'!P32+'Прил. 11 СОГАЗ'!P24</f>
        <v>53</v>
      </c>
      <c r="R50" s="26">
        <f>'Прил. 11 СОГАЗ'!Q32+'Прил. 11 СОГАЗ'!Q24</f>
        <v>73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25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129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43</v>
      </c>
      <c r="F56" s="89"/>
      <c r="G56" s="90" t="s">
        <v>44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45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46</v>
      </c>
      <c r="B59" s="90"/>
      <c r="C59" s="90"/>
      <c r="D59" s="90"/>
      <c r="E59" s="89" t="s">
        <v>43</v>
      </c>
      <c r="F59" s="89"/>
      <c r="G59" s="90" t="s">
        <v>44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9:D59"/>
    <mergeCell ref="E59:F59"/>
    <mergeCell ref="G59:O59"/>
    <mergeCell ref="E55:F55"/>
    <mergeCell ref="G55:O55"/>
    <mergeCell ref="E56:F56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3" zoomScaleNormal="63" workbookViewId="0">
      <pane xSplit="3" ySplit="19" topLeftCell="D26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118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127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47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121</v>
      </c>
      <c r="N17" s="88" t="s">
        <v>111</v>
      </c>
      <c r="O17" s="87" t="s">
        <v>120</v>
      </c>
      <c r="P17" s="88" t="s">
        <v>111</v>
      </c>
      <c r="Q17" s="15" t="s">
        <v>112</v>
      </c>
      <c r="R17" s="15" t="s">
        <v>113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251909</v>
      </c>
      <c r="E20" s="21">
        <f>G20+I20+K20+O20+Q20+M20</f>
        <v>115184</v>
      </c>
      <c r="F20" s="21">
        <f>H20+J20+L20+P20+R20+N20</f>
        <v>136725</v>
      </c>
      <c r="G20" s="21">
        <f t="shared" ref="G20:R20" si="1">SUM(G21:G45)</f>
        <v>821</v>
      </c>
      <c r="H20" s="21">
        <f t="shared" si="1"/>
        <v>811</v>
      </c>
      <c r="I20" s="21">
        <f t="shared" si="1"/>
        <v>4218</v>
      </c>
      <c r="J20" s="21">
        <f t="shared" si="1"/>
        <v>4070</v>
      </c>
      <c r="K20" s="21">
        <f t="shared" si="1"/>
        <v>21631</v>
      </c>
      <c r="L20" s="21">
        <f t="shared" si="1"/>
        <v>20255</v>
      </c>
      <c r="M20" s="21">
        <f t="shared" si="1"/>
        <v>44746</v>
      </c>
      <c r="N20" s="21">
        <f t="shared" si="1"/>
        <v>46410</v>
      </c>
      <c r="O20" s="21">
        <f t="shared" si="1"/>
        <v>30751</v>
      </c>
      <c r="P20" s="21">
        <f t="shared" si="1"/>
        <v>35336</v>
      </c>
      <c r="Q20" s="21">
        <f t="shared" si="1"/>
        <v>13017</v>
      </c>
      <c r="R20" s="21">
        <f t="shared" si="1"/>
        <v>29843</v>
      </c>
      <c r="U20" s="23"/>
      <c r="V20" s="23"/>
    </row>
    <row r="21" spans="1:22" s="28" customFormat="1" ht="17.100000000000001" customHeight="1">
      <c r="A21" s="24">
        <v>1</v>
      </c>
      <c r="B21" s="38" t="s">
        <v>48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49</v>
      </c>
      <c r="C22" s="25" t="s">
        <v>25</v>
      </c>
      <c r="D22" s="26">
        <f t="shared" si="0"/>
        <v>27149</v>
      </c>
      <c r="E22" s="27">
        <f t="shared" ref="E22:E45" si="2">G22+I22+K22+O22+Q22+M22</f>
        <v>12327</v>
      </c>
      <c r="F22" s="27">
        <f t="shared" ref="F22:F45" si="3">H22+J22+L22+P22+R22+N22</f>
        <v>14822</v>
      </c>
      <c r="G22" s="27">
        <v>11</v>
      </c>
      <c r="H22" s="27">
        <v>5</v>
      </c>
      <c r="I22" s="27">
        <v>63</v>
      </c>
      <c r="J22" s="27">
        <v>55</v>
      </c>
      <c r="K22" s="27">
        <v>2472</v>
      </c>
      <c r="L22" s="27">
        <v>2302</v>
      </c>
      <c r="M22" s="27">
        <v>5357</v>
      </c>
      <c r="N22" s="27">
        <v>4542</v>
      </c>
      <c r="O22" s="27">
        <v>2899</v>
      </c>
      <c r="P22" s="27">
        <v>3581</v>
      </c>
      <c r="Q22" s="27">
        <v>1525</v>
      </c>
      <c r="R22" s="27">
        <v>4337</v>
      </c>
      <c r="U22" s="29"/>
      <c r="V22" s="29"/>
    </row>
    <row r="23" spans="1:22" s="28" customFormat="1" ht="17.100000000000001" customHeight="1">
      <c r="A23" s="24">
        <v>3</v>
      </c>
      <c r="B23" s="38" t="s">
        <v>50</v>
      </c>
      <c r="C23" s="25" t="s">
        <v>26</v>
      </c>
      <c r="D23" s="26">
        <f t="shared" si="0"/>
        <v>37422</v>
      </c>
      <c r="E23" s="27">
        <f t="shared" si="2"/>
        <v>16707</v>
      </c>
      <c r="F23" s="27">
        <f t="shared" si="3"/>
        <v>20715</v>
      </c>
      <c r="G23" s="27">
        <v>115</v>
      </c>
      <c r="H23" s="27">
        <v>109</v>
      </c>
      <c r="I23" s="27">
        <v>651</v>
      </c>
      <c r="J23" s="27">
        <v>615</v>
      </c>
      <c r="K23" s="27">
        <v>3347</v>
      </c>
      <c r="L23" s="27">
        <v>3096</v>
      </c>
      <c r="M23" s="27">
        <v>5521</v>
      </c>
      <c r="N23" s="27">
        <v>5703</v>
      </c>
      <c r="O23" s="27">
        <v>4539</v>
      </c>
      <c r="P23" s="27">
        <v>5478</v>
      </c>
      <c r="Q23" s="27">
        <v>2534</v>
      </c>
      <c r="R23" s="27">
        <v>5714</v>
      </c>
      <c r="U23" s="29"/>
      <c r="V23" s="29"/>
    </row>
    <row r="24" spans="1:22" s="28" customFormat="1" ht="17.100000000000001" customHeight="1">
      <c r="A24" s="24">
        <v>4</v>
      </c>
      <c r="B24" s="38" t="s">
        <v>51</v>
      </c>
      <c r="C24" s="25" t="s">
        <v>27</v>
      </c>
      <c r="D24" s="26">
        <f t="shared" si="0"/>
        <v>6106</v>
      </c>
      <c r="E24" s="27">
        <f t="shared" si="2"/>
        <v>2996</v>
      </c>
      <c r="F24" s="27">
        <f t="shared" si="3"/>
        <v>3110</v>
      </c>
      <c r="G24" s="27">
        <v>17</v>
      </c>
      <c r="H24" s="27">
        <v>25</v>
      </c>
      <c r="I24" s="27">
        <v>100</v>
      </c>
      <c r="J24" s="27">
        <v>111</v>
      </c>
      <c r="K24" s="27">
        <v>597</v>
      </c>
      <c r="L24" s="27">
        <v>540</v>
      </c>
      <c r="M24" s="27">
        <v>1184</v>
      </c>
      <c r="N24" s="27">
        <v>1211</v>
      </c>
      <c r="O24" s="27">
        <v>893</v>
      </c>
      <c r="P24" s="27">
        <v>868</v>
      </c>
      <c r="Q24" s="27">
        <v>205</v>
      </c>
      <c r="R24" s="27">
        <v>355</v>
      </c>
      <c r="U24" s="29"/>
      <c r="V24" s="29"/>
    </row>
    <row r="25" spans="1:22" s="28" customFormat="1" ht="17.100000000000001" customHeight="1">
      <c r="A25" s="24">
        <v>5</v>
      </c>
      <c r="B25" s="38" t="s">
        <v>52</v>
      </c>
      <c r="C25" s="25" t="s">
        <v>28</v>
      </c>
      <c r="D25" s="26">
        <f t="shared" si="0"/>
        <v>7774</v>
      </c>
      <c r="E25" s="27">
        <f t="shared" si="2"/>
        <v>3585</v>
      </c>
      <c r="F25" s="27">
        <f t="shared" si="3"/>
        <v>4189</v>
      </c>
      <c r="G25" s="27">
        <v>29</v>
      </c>
      <c r="H25" s="27">
        <v>19</v>
      </c>
      <c r="I25" s="27">
        <v>102</v>
      </c>
      <c r="J25" s="27">
        <v>126</v>
      </c>
      <c r="K25" s="27">
        <v>642</v>
      </c>
      <c r="L25" s="27">
        <v>612</v>
      </c>
      <c r="M25" s="27">
        <v>1281</v>
      </c>
      <c r="N25" s="27">
        <v>1107</v>
      </c>
      <c r="O25" s="27">
        <v>1038</v>
      </c>
      <c r="P25" s="27">
        <v>1158</v>
      </c>
      <c r="Q25" s="27">
        <v>493</v>
      </c>
      <c r="R25" s="27">
        <v>1167</v>
      </c>
      <c r="U25" s="29"/>
      <c r="V25" s="29"/>
    </row>
    <row r="26" spans="1:22" s="28" customFormat="1" ht="17.100000000000001" customHeight="1">
      <c r="A26" s="24">
        <v>6</v>
      </c>
      <c r="B26" s="38" t="s">
        <v>53</v>
      </c>
      <c r="C26" s="25" t="s">
        <v>29</v>
      </c>
      <c r="D26" s="26">
        <f t="shared" si="0"/>
        <v>41385</v>
      </c>
      <c r="E26" s="27">
        <f t="shared" si="2"/>
        <v>18795</v>
      </c>
      <c r="F26" s="27">
        <f t="shared" si="3"/>
        <v>22590</v>
      </c>
      <c r="G26" s="27">
        <v>140</v>
      </c>
      <c r="H26" s="27">
        <v>155</v>
      </c>
      <c r="I26" s="27">
        <v>867</v>
      </c>
      <c r="J26" s="27">
        <v>770</v>
      </c>
      <c r="K26" s="27">
        <v>3385</v>
      </c>
      <c r="L26" s="27">
        <v>3110</v>
      </c>
      <c r="M26" s="27">
        <v>7372</v>
      </c>
      <c r="N26" s="27">
        <v>7075</v>
      </c>
      <c r="O26" s="27">
        <v>4716</v>
      </c>
      <c r="P26" s="27">
        <v>5746</v>
      </c>
      <c r="Q26" s="27">
        <v>2315</v>
      </c>
      <c r="R26" s="27">
        <v>5734</v>
      </c>
      <c r="U26" s="29"/>
      <c r="V26" s="29"/>
    </row>
    <row r="27" spans="1:22" s="28" customFormat="1" ht="17.100000000000001" customHeight="1">
      <c r="A27" s="24">
        <v>7</v>
      </c>
      <c r="B27" s="38" t="s">
        <v>54</v>
      </c>
      <c r="C27" s="25" t="s">
        <v>30</v>
      </c>
      <c r="D27" s="26">
        <f t="shared" si="0"/>
        <v>15425</v>
      </c>
      <c r="E27" s="27">
        <f t="shared" si="2"/>
        <v>6739</v>
      </c>
      <c r="F27" s="27">
        <f t="shared" si="3"/>
        <v>8686</v>
      </c>
      <c r="G27" s="27">
        <v>92</v>
      </c>
      <c r="H27" s="27">
        <v>68</v>
      </c>
      <c r="I27" s="27">
        <v>420</v>
      </c>
      <c r="J27" s="27">
        <v>401</v>
      </c>
      <c r="K27" s="27">
        <v>1376</v>
      </c>
      <c r="L27" s="27">
        <v>1239</v>
      </c>
      <c r="M27" s="27">
        <v>2576</v>
      </c>
      <c r="N27" s="27">
        <v>2992</v>
      </c>
      <c r="O27" s="27">
        <v>1569</v>
      </c>
      <c r="P27" s="27">
        <v>2019</v>
      </c>
      <c r="Q27" s="27">
        <v>706</v>
      </c>
      <c r="R27" s="27">
        <v>1967</v>
      </c>
      <c r="U27" s="29"/>
      <c r="V27" s="29"/>
    </row>
    <row r="28" spans="1:22" s="28" customFormat="1" ht="17.100000000000001" customHeight="1">
      <c r="A28" s="24">
        <v>8</v>
      </c>
      <c r="B28" s="38" t="s">
        <v>55</v>
      </c>
      <c r="C28" s="25" t="s">
        <v>31</v>
      </c>
      <c r="D28" s="26">
        <f t="shared" si="0"/>
        <v>382</v>
      </c>
      <c r="E28" s="27">
        <f t="shared" si="2"/>
        <v>257</v>
      </c>
      <c r="F28" s="27">
        <f t="shared" si="3"/>
        <v>125</v>
      </c>
      <c r="G28" s="27">
        <v>0</v>
      </c>
      <c r="H28" s="27">
        <v>0</v>
      </c>
      <c r="I28" s="27">
        <v>10</v>
      </c>
      <c r="J28" s="27">
        <v>6</v>
      </c>
      <c r="K28" s="27">
        <v>26</v>
      </c>
      <c r="L28" s="27">
        <v>32</v>
      </c>
      <c r="M28" s="27">
        <v>122</v>
      </c>
      <c r="N28" s="27">
        <v>52</v>
      </c>
      <c r="O28" s="27">
        <v>82</v>
      </c>
      <c r="P28" s="27">
        <v>29</v>
      </c>
      <c r="Q28" s="27">
        <v>17</v>
      </c>
      <c r="R28" s="27">
        <v>6</v>
      </c>
      <c r="U28" s="29"/>
      <c r="V28" s="29"/>
    </row>
    <row r="29" spans="1:22" s="28" customFormat="1" ht="17.100000000000001" customHeight="1">
      <c r="A29" s="24">
        <v>9</v>
      </c>
      <c r="B29" s="38" t="s">
        <v>56</v>
      </c>
      <c r="C29" s="25" t="s">
        <v>32</v>
      </c>
      <c r="D29" s="26">
        <f t="shared" si="0"/>
        <v>17236</v>
      </c>
      <c r="E29" s="27">
        <f t="shared" si="2"/>
        <v>7561</v>
      </c>
      <c r="F29" s="27">
        <f t="shared" si="3"/>
        <v>9675</v>
      </c>
      <c r="G29" s="27">
        <v>15</v>
      </c>
      <c r="H29" s="27">
        <v>6</v>
      </c>
      <c r="I29" s="27">
        <v>78</v>
      </c>
      <c r="J29" s="27">
        <v>98</v>
      </c>
      <c r="K29" s="27">
        <v>1912</v>
      </c>
      <c r="L29" s="27">
        <v>1891</v>
      </c>
      <c r="M29" s="27">
        <v>3066</v>
      </c>
      <c r="N29" s="27">
        <v>3702</v>
      </c>
      <c r="O29" s="27">
        <v>1824</v>
      </c>
      <c r="P29" s="27">
        <v>2511</v>
      </c>
      <c r="Q29" s="27">
        <v>666</v>
      </c>
      <c r="R29" s="27">
        <v>1467</v>
      </c>
      <c r="U29" s="29"/>
      <c r="V29" s="29"/>
    </row>
    <row r="30" spans="1:22" s="28" customFormat="1" ht="17.100000000000001" customHeight="1">
      <c r="A30" s="24">
        <v>10</v>
      </c>
      <c r="B30" s="38" t="s">
        <v>57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110</v>
      </c>
      <c r="C31" s="25" t="s">
        <v>109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58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59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60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61</v>
      </c>
      <c r="C35" s="25" t="s">
        <v>37</v>
      </c>
      <c r="D35" s="26">
        <f t="shared" si="0"/>
        <v>8416</v>
      </c>
      <c r="E35" s="27">
        <f t="shared" si="2"/>
        <v>3822</v>
      </c>
      <c r="F35" s="27">
        <f t="shared" si="3"/>
        <v>4594</v>
      </c>
      <c r="G35" s="27">
        <v>24</v>
      </c>
      <c r="H35" s="27">
        <v>18</v>
      </c>
      <c r="I35" s="27">
        <v>170</v>
      </c>
      <c r="J35" s="27">
        <v>182</v>
      </c>
      <c r="K35" s="27">
        <v>829</v>
      </c>
      <c r="L35" s="27">
        <v>752</v>
      </c>
      <c r="M35" s="27">
        <v>1188</v>
      </c>
      <c r="N35" s="27">
        <v>1793</v>
      </c>
      <c r="O35" s="27">
        <v>1175</v>
      </c>
      <c r="P35" s="27">
        <v>1332</v>
      </c>
      <c r="Q35" s="27">
        <v>436</v>
      </c>
      <c r="R35" s="27">
        <v>517</v>
      </c>
      <c r="U35" s="29"/>
      <c r="V35" s="29"/>
    </row>
    <row r="36" spans="1:22" s="28" customFormat="1" ht="17.100000000000001" customHeight="1">
      <c r="A36" s="24">
        <v>16</v>
      </c>
      <c r="B36" s="38" t="s">
        <v>62</v>
      </c>
      <c r="C36" s="25" t="s">
        <v>38</v>
      </c>
      <c r="D36" s="26">
        <f t="shared" si="0"/>
        <v>2324</v>
      </c>
      <c r="E36" s="27">
        <f t="shared" si="2"/>
        <v>993</v>
      </c>
      <c r="F36" s="27">
        <f t="shared" si="3"/>
        <v>1331</v>
      </c>
      <c r="G36" s="27">
        <v>0</v>
      </c>
      <c r="H36" s="27">
        <v>0</v>
      </c>
      <c r="I36" s="27">
        <v>5</v>
      </c>
      <c r="J36" s="27">
        <v>4</v>
      </c>
      <c r="K36" s="27">
        <v>192</v>
      </c>
      <c r="L36" s="27">
        <v>139</v>
      </c>
      <c r="M36" s="27">
        <v>444</v>
      </c>
      <c r="N36" s="27">
        <v>431</v>
      </c>
      <c r="O36" s="27">
        <v>229</v>
      </c>
      <c r="P36" s="27">
        <v>379</v>
      </c>
      <c r="Q36" s="27">
        <v>123</v>
      </c>
      <c r="R36" s="27">
        <v>378</v>
      </c>
      <c r="U36" s="29"/>
      <c r="V36" s="29"/>
    </row>
    <row r="37" spans="1:22" s="28" customFormat="1" ht="17.100000000000001" customHeight="1">
      <c r="A37" s="24">
        <v>17</v>
      </c>
      <c r="B37" s="38" t="s">
        <v>63</v>
      </c>
      <c r="C37" s="25" t="s">
        <v>39</v>
      </c>
      <c r="D37" s="26">
        <f t="shared" si="0"/>
        <v>21129</v>
      </c>
      <c r="E37" s="27">
        <f t="shared" si="2"/>
        <v>9379</v>
      </c>
      <c r="F37" s="27">
        <f t="shared" si="3"/>
        <v>11750</v>
      </c>
      <c r="G37" s="27">
        <v>137</v>
      </c>
      <c r="H37" s="27">
        <v>150</v>
      </c>
      <c r="I37" s="27">
        <v>800</v>
      </c>
      <c r="J37" s="27">
        <v>745</v>
      </c>
      <c r="K37" s="27">
        <v>2529</v>
      </c>
      <c r="L37" s="27">
        <v>2373</v>
      </c>
      <c r="M37" s="27">
        <v>3291</v>
      </c>
      <c r="N37" s="27">
        <v>4757</v>
      </c>
      <c r="O37" s="27">
        <v>2021</v>
      </c>
      <c r="P37" s="27">
        <v>2412</v>
      </c>
      <c r="Q37" s="27">
        <v>601</v>
      </c>
      <c r="R37" s="27">
        <v>1313</v>
      </c>
      <c r="U37" s="29"/>
      <c r="V37" s="29"/>
    </row>
    <row r="38" spans="1:22" s="28" customFormat="1" ht="17.100000000000001" customHeight="1">
      <c r="A38" s="24">
        <v>18</v>
      </c>
      <c r="B38" s="38" t="s">
        <v>64</v>
      </c>
      <c r="C38" s="25" t="s">
        <v>40</v>
      </c>
      <c r="D38" s="26">
        <f t="shared" si="0"/>
        <v>1694</v>
      </c>
      <c r="E38" s="27">
        <f t="shared" si="2"/>
        <v>611</v>
      </c>
      <c r="F38" s="27">
        <f t="shared" si="3"/>
        <v>1083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296</v>
      </c>
      <c r="N38" s="27">
        <v>337</v>
      </c>
      <c r="O38" s="27">
        <v>196</v>
      </c>
      <c r="P38" s="27">
        <v>378</v>
      </c>
      <c r="Q38" s="27">
        <v>119</v>
      </c>
      <c r="R38" s="27">
        <v>368</v>
      </c>
      <c r="U38" s="29"/>
      <c r="V38" s="29"/>
    </row>
    <row r="39" spans="1:22" s="28" customFormat="1" ht="17.100000000000001" customHeight="1">
      <c r="A39" s="24">
        <v>19</v>
      </c>
      <c r="B39" s="38" t="s">
        <v>65</v>
      </c>
      <c r="C39" s="25" t="s">
        <v>41</v>
      </c>
      <c r="D39" s="26">
        <f t="shared" si="0"/>
        <v>619</v>
      </c>
      <c r="E39" s="27">
        <f t="shared" si="2"/>
        <v>365</v>
      </c>
      <c r="F39" s="27">
        <f t="shared" si="3"/>
        <v>254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37</v>
      </c>
      <c r="N39" s="27">
        <v>72</v>
      </c>
      <c r="O39" s="27">
        <v>249</v>
      </c>
      <c r="P39" s="27">
        <v>139</v>
      </c>
      <c r="Q39" s="27">
        <v>79</v>
      </c>
      <c r="R39" s="27">
        <v>43</v>
      </c>
      <c r="U39" s="29"/>
      <c r="V39" s="29"/>
    </row>
    <row r="40" spans="1:22" s="28" customFormat="1" ht="17.100000000000001" customHeight="1">
      <c r="A40" s="24">
        <v>20</v>
      </c>
      <c r="B40" s="38" t="s">
        <v>66</v>
      </c>
      <c r="C40" s="25" t="s">
        <v>116</v>
      </c>
      <c r="D40" s="26">
        <f t="shared" si="0"/>
        <v>5466</v>
      </c>
      <c r="E40" s="27">
        <f t="shared" si="2"/>
        <v>3099</v>
      </c>
      <c r="F40" s="27">
        <f t="shared" si="3"/>
        <v>2367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1403</v>
      </c>
      <c r="N40" s="27">
        <v>782</v>
      </c>
      <c r="O40" s="27">
        <v>1263</v>
      </c>
      <c r="P40" s="27">
        <v>956</v>
      </c>
      <c r="Q40" s="27">
        <v>433</v>
      </c>
      <c r="R40" s="27">
        <v>629</v>
      </c>
      <c r="U40" s="29"/>
      <c r="V40" s="29"/>
    </row>
    <row r="41" spans="1:22" s="28" customFormat="1" ht="17.100000000000001" customHeight="1">
      <c r="A41" s="24">
        <v>21</v>
      </c>
      <c r="B41" s="38" t="s">
        <v>67</v>
      </c>
      <c r="C41" s="25" t="s">
        <v>117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68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123</v>
      </c>
      <c r="C43" s="25" t="s">
        <v>124</v>
      </c>
      <c r="D43" s="26">
        <f t="shared" ref="D43" si="4">E43+F43</f>
        <v>45605</v>
      </c>
      <c r="E43" s="27">
        <f t="shared" ref="E43" si="5">G43+I43+K43+O43+Q43+M43</f>
        <v>20561</v>
      </c>
      <c r="F43" s="27">
        <f t="shared" ref="F43" si="6">H43+J43+L43+P43+R43+N43</f>
        <v>25044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10331</v>
      </c>
      <c r="N43" s="27">
        <v>11077</v>
      </c>
      <c r="O43" s="27">
        <v>7508</v>
      </c>
      <c r="P43" s="27">
        <v>8200</v>
      </c>
      <c r="Q43" s="27">
        <v>2722</v>
      </c>
      <c r="R43" s="27">
        <v>5767</v>
      </c>
      <c r="U43" s="29"/>
      <c r="V43" s="29"/>
    </row>
    <row r="44" spans="1:22" s="28" customFormat="1" ht="17.100000000000001" customHeight="1">
      <c r="A44" s="24">
        <v>24</v>
      </c>
      <c r="B44" s="38" t="s">
        <v>125</v>
      </c>
      <c r="C44" s="25" t="s">
        <v>126</v>
      </c>
      <c r="D44" s="26">
        <f t="shared" ref="D44" si="7">E44+F44</f>
        <v>10597</v>
      </c>
      <c r="E44" s="27">
        <f t="shared" ref="E44" si="8">G44+I44+K44+O44+Q44+M44</f>
        <v>5370</v>
      </c>
      <c r="F44" s="27">
        <f t="shared" ref="F44" si="9">H44+J44+L44+P44+R44+N44</f>
        <v>5227</v>
      </c>
      <c r="G44" s="27">
        <v>203</v>
      </c>
      <c r="H44" s="27">
        <v>207</v>
      </c>
      <c r="I44" s="27">
        <v>918</v>
      </c>
      <c r="J44" s="27">
        <v>917</v>
      </c>
      <c r="K44" s="27">
        <v>4249</v>
      </c>
      <c r="L44" s="27">
        <v>4103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115</v>
      </c>
      <c r="C45" s="25" t="s">
        <v>114</v>
      </c>
      <c r="D45" s="26">
        <f t="shared" si="0"/>
        <v>3180</v>
      </c>
      <c r="E45" s="27">
        <f t="shared" si="2"/>
        <v>2017</v>
      </c>
      <c r="F45" s="27">
        <f t="shared" si="3"/>
        <v>1163</v>
      </c>
      <c r="G45" s="27">
        <v>38</v>
      </c>
      <c r="H45" s="27">
        <v>49</v>
      </c>
      <c r="I45" s="27">
        <v>34</v>
      </c>
      <c r="J45" s="27">
        <v>40</v>
      </c>
      <c r="K45" s="27">
        <v>75</v>
      </c>
      <c r="L45" s="27">
        <v>66</v>
      </c>
      <c r="M45" s="27">
        <v>1277</v>
      </c>
      <c r="N45" s="27">
        <v>777</v>
      </c>
      <c r="O45" s="27">
        <v>550</v>
      </c>
      <c r="P45" s="27">
        <v>150</v>
      </c>
      <c r="Q45" s="27">
        <v>43</v>
      </c>
      <c r="R45" s="27">
        <v>81</v>
      </c>
      <c r="U45" s="29"/>
      <c r="V45" s="29"/>
    </row>
    <row r="46" spans="1:22" s="22" customFormat="1" ht="26.25" customHeight="1">
      <c r="A46" s="19" t="s">
        <v>72</v>
      </c>
      <c r="B46" s="37"/>
      <c r="C46" s="20" t="s">
        <v>73</v>
      </c>
      <c r="D46" s="21">
        <f t="shared" ref="D46:D49" si="10">E46+F46</f>
        <v>251909</v>
      </c>
      <c r="E46" s="21">
        <f>G46+I46+K46+O46+Q46+M46</f>
        <v>115184</v>
      </c>
      <c r="F46" s="21">
        <f>H46+J46+L46+P46+R46+N46</f>
        <v>136725</v>
      </c>
      <c r="G46" s="21">
        <f t="shared" ref="G46:R46" si="11">SUM(G47:G50)</f>
        <v>821</v>
      </c>
      <c r="H46" s="21">
        <f t="shared" si="11"/>
        <v>811</v>
      </c>
      <c r="I46" s="21">
        <f t="shared" si="11"/>
        <v>4218</v>
      </c>
      <c r="J46" s="21">
        <f t="shared" si="11"/>
        <v>4070</v>
      </c>
      <c r="K46" s="21">
        <f t="shared" si="11"/>
        <v>21631</v>
      </c>
      <c r="L46" s="21">
        <f t="shared" si="11"/>
        <v>20255</v>
      </c>
      <c r="M46" s="21">
        <f t="shared" si="11"/>
        <v>44746</v>
      </c>
      <c r="N46" s="21">
        <f t="shared" si="11"/>
        <v>46410</v>
      </c>
      <c r="O46" s="21">
        <f t="shared" si="11"/>
        <v>30751</v>
      </c>
      <c r="P46" s="21">
        <f t="shared" si="11"/>
        <v>35336</v>
      </c>
      <c r="Q46" s="21">
        <f t="shared" si="11"/>
        <v>13017</v>
      </c>
      <c r="R46" s="21">
        <f t="shared" si="11"/>
        <v>29843</v>
      </c>
      <c r="U46" s="23"/>
      <c r="V46" s="23"/>
    </row>
    <row r="47" spans="1:22" s="22" customFormat="1" ht="17.100000000000001" customHeight="1">
      <c r="A47" s="24">
        <v>1</v>
      </c>
      <c r="B47" s="38" t="s">
        <v>108</v>
      </c>
      <c r="C47" s="25" t="s">
        <v>107</v>
      </c>
      <c r="D47" s="26">
        <f t="shared" si="10"/>
        <v>220674</v>
      </c>
      <c r="E47" s="27">
        <f t="shared" ref="E47:E49" si="12">G47+I47+K47+O47+Q47+M47</f>
        <v>101305</v>
      </c>
      <c r="F47" s="27">
        <f t="shared" ref="F47:F49" si="13">H47+J47+L47+P47+R47+N47</f>
        <v>119369</v>
      </c>
      <c r="G47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669</v>
      </c>
      <c r="H47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645</v>
      </c>
      <c r="I47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3261</v>
      </c>
      <c r="J47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3169</v>
      </c>
      <c r="K47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17965</v>
      </c>
      <c r="L47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16874</v>
      </c>
      <c r="M47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39669</v>
      </c>
      <c r="N47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39291</v>
      </c>
      <c r="O47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27685</v>
      </c>
      <c r="P47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31576</v>
      </c>
      <c r="Q47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12056</v>
      </c>
      <c r="R47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27814</v>
      </c>
      <c r="U47" s="23"/>
      <c r="V47" s="23"/>
    </row>
    <row r="48" spans="1:22" s="22" customFormat="1" ht="17.100000000000001" customHeight="1">
      <c r="A48" s="24">
        <v>2</v>
      </c>
      <c r="B48" s="38" t="s">
        <v>62</v>
      </c>
      <c r="C48" s="25" t="s">
        <v>38</v>
      </c>
      <c r="D48" s="26">
        <f t="shared" si="10"/>
        <v>2194</v>
      </c>
      <c r="E48" s="27">
        <f t="shared" si="12"/>
        <v>955</v>
      </c>
      <c r="F48" s="27">
        <f t="shared" si="13"/>
        <v>1239</v>
      </c>
      <c r="G48" s="26">
        <f>'Прил. 11 АЛЬФА'!F36</f>
        <v>0</v>
      </c>
      <c r="H48" s="26">
        <f>'Прил. 11 АЛЬФА'!G36</f>
        <v>0</v>
      </c>
      <c r="I48" s="26">
        <f>'Прил. 11 АЛЬФА'!H36</f>
        <v>5</v>
      </c>
      <c r="J48" s="26">
        <f>'Прил. 11 АЛЬФА'!I36</f>
        <v>2</v>
      </c>
      <c r="K48" s="26">
        <f>'Прил. 11 АЛЬФА'!J36</f>
        <v>192</v>
      </c>
      <c r="L48" s="26">
        <f>'Прил. 11 АЛЬФА'!K36</f>
        <v>144</v>
      </c>
      <c r="M48" s="26">
        <f>'Прил. 11 АЛЬФА'!L36</f>
        <v>427</v>
      </c>
      <c r="N48" s="26">
        <f>'Прил. 11 АЛЬФА'!M36</f>
        <v>380</v>
      </c>
      <c r="O48" s="26">
        <f>'Прил. 11 АЛЬФА'!N36</f>
        <v>215</v>
      </c>
      <c r="P48" s="26">
        <f>'Прил. 11 АЛЬФА'!O36</f>
        <v>350</v>
      </c>
      <c r="Q48" s="26">
        <f>'Прил. 11 АЛЬФА'!P36</f>
        <v>116</v>
      </c>
      <c r="R48" s="26">
        <f>'Прил. 11 АЛЬФА'!Q36</f>
        <v>363</v>
      </c>
      <c r="U48" s="23"/>
      <c r="V48" s="23"/>
    </row>
    <row r="49" spans="1:22" s="22" customFormat="1" ht="17.100000000000001" customHeight="1">
      <c r="A49" s="24">
        <v>3</v>
      </c>
      <c r="B49" s="38" t="s">
        <v>63</v>
      </c>
      <c r="C49" s="25" t="s">
        <v>39</v>
      </c>
      <c r="D49" s="26">
        <f t="shared" si="10"/>
        <v>22821</v>
      </c>
      <c r="E49" s="27">
        <f t="shared" si="12"/>
        <v>10120</v>
      </c>
      <c r="F49" s="27">
        <f t="shared" si="13"/>
        <v>12701</v>
      </c>
      <c r="G49" s="26">
        <f>'Прил. 11 АЛЬФА'!F29+'Прил. 11 АЛЬФА'!F30+'Прил. 11 АЛЬФА'!F31</f>
        <v>139</v>
      </c>
      <c r="H49" s="26">
        <f>'Прил. 11 АЛЬФА'!G29+'Прил. 11 АЛЬФА'!G30+'Прил. 11 АЛЬФА'!G31</f>
        <v>154</v>
      </c>
      <c r="I49" s="26">
        <f>'Прил. 11 АЛЬФА'!H29+'Прил. 11 АЛЬФА'!H30+'Прил. 11 АЛЬФА'!H31</f>
        <v>819</v>
      </c>
      <c r="J49" s="26">
        <f>'Прил. 11 АЛЬФА'!I29+'Прил. 11 АЛЬФА'!I30+'Прил. 11 АЛЬФА'!I31</f>
        <v>759</v>
      </c>
      <c r="K49" s="26">
        <f>'Прил. 11 АЛЬФА'!J29+'Прил. 11 АЛЬФА'!J30+'Прил. 11 АЛЬФА'!J31</f>
        <v>2694</v>
      </c>
      <c r="L49" s="26">
        <f>'Прил. 11 АЛЬФА'!K29+'Прил. 11 АЛЬФА'!K30+'Прил. 11 АЛЬФА'!K31</f>
        <v>2535</v>
      </c>
      <c r="M49" s="26">
        <f>'Прил. 11 АЛЬФА'!L29+'Прил. 11 АЛЬФА'!L30+'Прил. 11 АЛЬФА'!L31</f>
        <v>3705</v>
      </c>
      <c r="N49" s="26">
        <f>'Прил. 11 АЛЬФА'!M29+'Прил. 11 АЛЬФА'!M30+'Прил. 11 АЛЬФА'!M31</f>
        <v>5354</v>
      </c>
      <c r="O49" s="26">
        <f>'Прил. 11 АЛЬФА'!N29+'Прил. 11 АЛЬФА'!N30+'Прил. 11 АЛЬФА'!N31</f>
        <v>2138</v>
      </c>
      <c r="P49" s="26">
        <f>'Прил. 11 АЛЬФА'!O29+'Прил. 11 АЛЬФА'!O30+'Прил. 11 АЛЬФА'!O31</f>
        <v>2526</v>
      </c>
      <c r="Q49" s="26">
        <f>'Прил. 11 АЛЬФА'!P29+'Прил. 11 АЛЬФА'!P30+'Прил. 11 АЛЬФА'!P31</f>
        <v>625</v>
      </c>
      <c r="R49" s="26">
        <f>'Прил. 11 АЛЬФА'!Q29+'Прил. 11 АЛЬФА'!Q30+'Прил. 11 АЛЬФА'!Q31</f>
        <v>1373</v>
      </c>
      <c r="U49" s="23"/>
      <c r="V49" s="23"/>
    </row>
    <row r="50" spans="1:22" s="22" customFormat="1" ht="17.100000000000001" customHeight="1">
      <c r="A50" s="24">
        <v>4</v>
      </c>
      <c r="B50" s="38" t="s">
        <v>61</v>
      </c>
      <c r="C50" s="25" t="s">
        <v>37</v>
      </c>
      <c r="D50" s="26">
        <f t="shared" ref="D50" si="14">E50+F50</f>
        <v>6220</v>
      </c>
      <c r="E50" s="27">
        <f t="shared" ref="E50" si="15">G50+I50+K50+O50+Q50+M50</f>
        <v>2804</v>
      </c>
      <c r="F50" s="27">
        <f t="shared" ref="F50" si="16">H50+J50+L50+P50+R50+N50</f>
        <v>3416</v>
      </c>
      <c r="G50" s="26">
        <f>'Прил. 11 АЛЬФА'!F32+'Прил. 11 АЛЬФА'!F24</f>
        <v>13</v>
      </c>
      <c r="H50" s="26">
        <f>'Прил. 11 АЛЬФА'!G32+'Прил. 11 АЛЬФА'!G24</f>
        <v>12</v>
      </c>
      <c r="I50" s="26">
        <f>'Прил. 11 АЛЬФА'!H32+'Прил. 11 АЛЬФА'!H24</f>
        <v>133</v>
      </c>
      <c r="J50" s="26">
        <f>'Прил. 11 АЛЬФА'!I32+'Прил. 11 АЛЬФА'!I24</f>
        <v>140</v>
      </c>
      <c r="K50" s="26">
        <f>'Прил. 11 АЛЬФА'!J32+'Прил. 11 АЛЬФА'!J24</f>
        <v>780</v>
      </c>
      <c r="L50" s="26">
        <f>'Прил. 11 АЛЬФА'!K32+'Прил. 11 АЛЬФА'!K24</f>
        <v>702</v>
      </c>
      <c r="M50" s="26">
        <f>'Прил. 11 АЛЬФА'!L32+'Прил. 11 АЛЬФА'!L24</f>
        <v>945</v>
      </c>
      <c r="N50" s="26">
        <f>'Прил. 11 АЛЬФА'!M32+'Прил. 11 АЛЬФА'!M24</f>
        <v>1385</v>
      </c>
      <c r="O50" s="26">
        <f>'Прил. 11 АЛЬФА'!N32+'Прил. 11 АЛЬФА'!N24</f>
        <v>713</v>
      </c>
      <c r="P50" s="26">
        <f>'Прил. 11 АЛЬФА'!O32+'Прил. 11 АЛЬФА'!O24</f>
        <v>884</v>
      </c>
      <c r="Q50" s="26">
        <f>'Прил. 11 АЛЬФА'!P32+'Прил. 11 АЛЬФА'!P24</f>
        <v>220</v>
      </c>
      <c r="R50" s="26">
        <f>'Прил. 11 АЛЬФА'!Q32+'Прил. 11 АЛЬФА'!Q24</f>
        <v>293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129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43</v>
      </c>
      <c r="F56" s="89"/>
      <c r="G56" s="90" t="s">
        <v>44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45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46</v>
      </c>
      <c r="B59" s="90"/>
      <c r="C59" s="90"/>
      <c r="D59" s="90"/>
      <c r="E59" s="89" t="s">
        <v>43</v>
      </c>
      <c r="F59" s="89"/>
      <c r="G59" s="90" t="s">
        <v>44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9:D59"/>
    <mergeCell ref="E59:F59"/>
    <mergeCell ref="G59:O59"/>
    <mergeCell ref="E56:F56"/>
    <mergeCell ref="E55:F55"/>
    <mergeCell ref="G55:O55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D2" sqref="D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74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119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76</v>
      </c>
      <c r="I10" s="57" t="s">
        <v>128</v>
      </c>
      <c r="J10" s="9" t="s">
        <v>122</v>
      </c>
      <c r="N10" s="11"/>
    </row>
    <row r="11" spans="1:17" s="9" customFormat="1" ht="20.25">
      <c r="N11" s="47"/>
      <c r="O11" s="70">
        <f>L43+M43+N43+O43+P43+Q43</f>
        <v>523535</v>
      </c>
    </row>
    <row r="12" spans="1:17" s="12" customFormat="1" ht="18.75">
      <c r="C12" s="75" t="s">
        <v>69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77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78</v>
      </c>
      <c r="G17" s="110"/>
      <c r="H17" s="109" t="s">
        <v>18</v>
      </c>
      <c r="I17" s="110"/>
      <c r="J17" s="109" t="s">
        <v>19</v>
      </c>
      <c r="K17" s="110"/>
      <c r="L17" s="117" t="s">
        <v>121</v>
      </c>
      <c r="M17" s="118"/>
      <c r="N17" s="117" t="s">
        <v>120</v>
      </c>
      <c r="O17" s="118" t="s">
        <v>111</v>
      </c>
      <c r="P17" s="59" t="s">
        <v>112</v>
      </c>
      <c r="Q17" s="59" t="s">
        <v>113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79</v>
      </c>
      <c r="C20" s="52">
        <f t="shared" ref="C20:C42" si="0">D20+E20</f>
        <v>267388</v>
      </c>
      <c r="D20" s="53">
        <f>'Прил. 11 СОГАЗ'!D20+'Прил. 11 АЛЬФА'!D20</f>
        <v>123935</v>
      </c>
      <c r="E20" s="53">
        <f>'Прил. 11 СОГАЗ'!E20+'Прил. 11 АЛЬФА'!E20</f>
        <v>143453</v>
      </c>
      <c r="F20" s="53">
        <f>'Прил. 11 СОГАЗ'!F20+'Прил. 11 АЛЬФА'!F20</f>
        <v>969</v>
      </c>
      <c r="G20" s="53">
        <f>'Прил. 11 СОГАЗ'!G20+'Прил. 11 АЛЬФА'!G20</f>
        <v>970</v>
      </c>
      <c r="H20" s="53">
        <f>'Прил. 11 СОГАЗ'!H20+'Прил. 11 АЛЬФА'!H20</f>
        <v>4567</v>
      </c>
      <c r="I20" s="53">
        <f>'Прил. 11 СОГАЗ'!I20+'Прил. 11 АЛЬФА'!I20</f>
        <v>4395</v>
      </c>
      <c r="J20" s="53">
        <f>'Прил. 11 СОГАЗ'!J20+'Прил. 11 АЛЬФА'!J20</f>
        <v>20472</v>
      </c>
      <c r="K20" s="53">
        <f>'Прил. 11 СОГАЗ'!K20+'Прил. 11 АЛЬФА'!K20</f>
        <v>19056</v>
      </c>
      <c r="L20" s="53">
        <f>'Прил. 11 СОГАЗ'!L20+'Прил. 11 АЛЬФА'!L20</f>
        <v>46894</v>
      </c>
      <c r="M20" s="53">
        <f>'Прил. 11 СОГАЗ'!M20+'Прил. 11 АЛЬФА'!M20</f>
        <v>47200</v>
      </c>
      <c r="N20" s="53">
        <f>'Прил. 11 СОГАЗ'!N20+'Прил. 11 АЛЬФА'!N20</f>
        <v>35709</v>
      </c>
      <c r="O20" s="53">
        <f>'Прил. 11 СОГАЗ'!O20+'Прил. 11 АЛЬФА'!O20</f>
        <v>39122</v>
      </c>
      <c r="P20" s="53">
        <f>'Прил. 11 СОГАЗ'!P20+'Прил. 11 АЛЬФА'!P20</f>
        <v>15324</v>
      </c>
      <c r="Q20" s="53">
        <f>'Прил. 11 СОГАЗ'!Q20+'Прил. 11 АЛЬФА'!Q20</f>
        <v>32710</v>
      </c>
    </row>
    <row r="21" spans="1:17" s="35" customFormat="1" ht="18.75">
      <c r="A21" s="50" t="s">
        <v>80</v>
      </c>
      <c r="B21" s="51" t="s">
        <v>81</v>
      </c>
      <c r="C21" s="52">
        <f t="shared" si="0"/>
        <v>7742</v>
      </c>
      <c r="D21" s="53">
        <f>'Прил. 11 СОГАЗ'!D21+'Прил. 11 АЛЬФА'!D21</f>
        <v>3674</v>
      </c>
      <c r="E21" s="53">
        <f>'Прил. 11 СОГАЗ'!E21+'Прил. 11 АЛЬФА'!E21</f>
        <v>4068</v>
      </c>
      <c r="F21" s="53">
        <f>'Прил. 11 СОГАЗ'!F21+'Прил. 11 АЛЬФА'!F21</f>
        <v>25</v>
      </c>
      <c r="G21" s="53">
        <f>'Прил. 11 СОГАЗ'!G21+'Прил. 11 АЛЬФА'!G21</f>
        <v>28</v>
      </c>
      <c r="H21" s="53">
        <f>'Прил. 11 СОГАЗ'!H21+'Прил. 11 АЛЬФА'!H21</f>
        <v>154</v>
      </c>
      <c r="I21" s="53">
        <f>'Прил. 11 СОГАЗ'!I21+'Прил. 11 АЛЬФА'!I21</f>
        <v>134</v>
      </c>
      <c r="J21" s="53">
        <f>'Прил. 11 СОГАЗ'!J21+'Прил. 11 АЛЬФА'!J21</f>
        <v>650</v>
      </c>
      <c r="K21" s="53">
        <f>'Прил. 11 СОГАЗ'!K21+'Прил. 11 АЛЬФА'!K21</f>
        <v>549</v>
      </c>
      <c r="L21" s="53">
        <f>'Прил. 11 СОГАЗ'!L21+'Прил. 11 АЛЬФА'!L21</f>
        <v>1508</v>
      </c>
      <c r="M21" s="53">
        <f>'Прил. 11 СОГАЗ'!M21+'Прил. 11 АЛЬФА'!M21</f>
        <v>1448</v>
      </c>
      <c r="N21" s="53">
        <f>'Прил. 11 СОГАЗ'!N21+'Прил. 11 АЛЬФА'!N21</f>
        <v>959</v>
      </c>
      <c r="O21" s="53">
        <f>'Прил. 11 СОГАЗ'!O21+'Прил. 11 АЛЬФА'!O21</f>
        <v>1140</v>
      </c>
      <c r="P21" s="53">
        <f>'Прил. 11 СОГАЗ'!P21+'Прил. 11 АЛЬФА'!P21</f>
        <v>378</v>
      </c>
      <c r="Q21" s="53">
        <f>'Прил. 11 СОГАЗ'!Q21+'Прил. 11 АЛЬФА'!Q21</f>
        <v>769</v>
      </c>
    </row>
    <row r="22" spans="1:17" s="35" customFormat="1" ht="18.75">
      <c r="A22" s="50">
        <f>A20+1</f>
        <v>2</v>
      </c>
      <c r="B22" s="51" t="s">
        <v>82</v>
      </c>
      <c r="C22" s="52">
        <f t="shared" si="0"/>
        <v>45796</v>
      </c>
      <c r="D22" s="53">
        <f>'Прил. 11 СОГАЗ'!D22+'Прил. 11 АЛЬФА'!D22</f>
        <v>19659</v>
      </c>
      <c r="E22" s="53">
        <f>'Прил. 11 СОГАЗ'!E22+'Прил. 11 АЛЬФА'!E22</f>
        <v>26137</v>
      </c>
      <c r="F22" s="53">
        <f>'Прил. 11 СОГАЗ'!F22+'Прил. 11 АЛЬФА'!F22</f>
        <v>212</v>
      </c>
      <c r="G22" s="53">
        <f>'Прил. 11 СОГАЗ'!G22+'Прил. 11 АЛЬФА'!G22</f>
        <v>226</v>
      </c>
      <c r="H22" s="53">
        <f>'Прил. 11 СОГАЗ'!H22+'Прил. 11 АЛЬФА'!H22</f>
        <v>1138</v>
      </c>
      <c r="I22" s="53">
        <f>'Прил. 11 СОГАЗ'!I22+'Прил. 11 АЛЬФА'!I22</f>
        <v>1170</v>
      </c>
      <c r="J22" s="53">
        <f>'Прил. 11 СОГАЗ'!J22+'Прил. 11 АЛЬФА'!J22</f>
        <v>4869</v>
      </c>
      <c r="K22" s="53">
        <f>'Прил. 11 СОГАЗ'!K22+'Прил. 11 АЛЬФА'!K22</f>
        <v>4828</v>
      </c>
      <c r="L22" s="53">
        <f>'Прил. 11 СОГАЗ'!L22+'Прил. 11 АЛЬФА'!L22</f>
        <v>6908</v>
      </c>
      <c r="M22" s="53">
        <f>'Прил. 11 СОГАЗ'!M22+'Прил. 11 АЛЬФА'!M22</f>
        <v>10357</v>
      </c>
      <c r="N22" s="53">
        <f>'Прил. 11 СОГАЗ'!N22+'Прил. 11 АЛЬФА'!N22</f>
        <v>4907</v>
      </c>
      <c r="O22" s="53">
        <f>'Прил. 11 СОГАЗ'!O22+'Прил. 11 АЛЬФА'!O22</f>
        <v>6319</v>
      </c>
      <c r="P22" s="53">
        <f>'Прил. 11 СОГАЗ'!P22+'Прил. 11 АЛЬФА'!P22</f>
        <v>1625</v>
      </c>
      <c r="Q22" s="53">
        <f>'Прил. 11 СОГАЗ'!Q22+'Прил. 11 АЛЬФА'!Q22</f>
        <v>3237</v>
      </c>
    </row>
    <row r="23" spans="1:17" s="35" customFormat="1" ht="18.75">
      <c r="A23" s="50" t="s">
        <v>83</v>
      </c>
      <c r="B23" s="51" t="s">
        <v>84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85</v>
      </c>
      <c r="C24" s="52">
        <f t="shared" si="0"/>
        <v>1018</v>
      </c>
      <c r="D24" s="53">
        <f>'Прил. 11 СОГАЗ'!D24+'Прил. 11 АЛЬФА'!D24</f>
        <v>525</v>
      </c>
      <c r="E24" s="53">
        <f>'Прил. 11 СОГАЗ'!E24+'Прил. 11 АЛЬФА'!E24</f>
        <v>493</v>
      </c>
      <c r="F24" s="53">
        <f>'Прил. 11 СОГАЗ'!F24+'Прил. 11 АЛЬФА'!F24</f>
        <v>1</v>
      </c>
      <c r="G24" s="53">
        <f>'Прил. 11 СОГАЗ'!G24+'Прил. 11 АЛЬФА'!G24</f>
        <v>1</v>
      </c>
      <c r="H24" s="53">
        <f>'Прил. 11 СОГАЗ'!H24+'Прил. 11 АЛЬФА'!H24</f>
        <v>11</v>
      </c>
      <c r="I24" s="53">
        <f>'Прил. 11 СОГАЗ'!I24+'Прил. 11 АЛЬФА'!I24</f>
        <v>10</v>
      </c>
      <c r="J24" s="53">
        <f>'Прил. 11 СОГАЗ'!J24+'Прил. 11 АЛЬФА'!J24</f>
        <v>82</v>
      </c>
      <c r="K24" s="53">
        <f>'Прил. 11 СОГАЗ'!K24+'Прил. 11 АЛЬФА'!K24</f>
        <v>77</v>
      </c>
      <c r="L24" s="53">
        <f>'Прил. 11 СОГАЗ'!L24+'Прил. 11 АЛЬФА'!L24</f>
        <v>192</v>
      </c>
      <c r="M24" s="53">
        <f>'Прил. 11 СОГАЗ'!M24+'Прил. 11 АЛЬФА'!M24</f>
        <v>159</v>
      </c>
      <c r="N24" s="53">
        <f>'Прил. 11 СОГАЗ'!N24+'Прил. 11 АЛЬФА'!N24</f>
        <v>186</v>
      </c>
      <c r="O24" s="53">
        <f>'Прил. 11 СОГАЗ'!O24+'Прил. 11 АЛЬФА'!O24</f>
        <v>187</v>
      </c>
      <c r="P24" s="53">
        <f>'Прил. 11 СОГАЗ'!P24+'Прил. 11 АЛЬФА'!P24</f>
        <v>53</v>
      </c>
      <c r="Q24" s="53">
        <f>'Прил. 11 СОГАЗ'!Q24+'Прил. 11 АЛЬФА'!Q24</f>
        <v>59</v>
      </c>
    </row>
    <row r="25" spans="1:17" s="35" customFormat="1" ht="18.75">
      <c r="A25" s="50">
        <f>A24+1</f>
        <v>4</v>
      </c>
      <c r="B25" s="51" t="s">
        <v>86</v>
      </c>
      <c r="C25" s="52">
        <f t="shared" si="0"/>
        <v>36724</v>
      </c>
      <c r="D25" s="53">
        <f>'Прил. 11 СОГАЗ'!D25+'Прил. 11 АЛЬФА'!D25</f>
        <v>17736</v>
      </c>
      <c r="E25" s="53">
        <f>'Прил. 11 СОГАЗ'!E25+'Прил. 11 АЛЬФА'!E25</f>
        <v>18988</v>
      </c>
      <c r="F25" s="53">
        <f>'Прил. 11 СОГАЗ'!F25+'Прил. 11 АЛЬФА'!F25</f>
        <v>102</v>
      </c>
      <c r="G25" s="53">
        <f>'Прил. 11 СОГАЗ'!G25+'Прил. 11 АЛЬФА'!G25</f>
        <v>100</v>
      </c>
      <c r="H25" s="53">
        <f>'Прил. 11 СОГАЗ'!H25+'Прил. 11 АЛЬФА'!H25</f>
        <v>544</v>
      </c>
      <c r="I25" s="53">
        <f>'Прил. 11 СОГАЗ'!I25+'Прил. 11 АЛЬФА'!I25</f>
        <v>577</v>
      </c>
      <c r="J25" s="53">
        <f>'Прил. 11 СОГАЗ'!J25+'Прил. 11 АЛЬФА'!J25</f>
        <v>2736</v>
      </c>
      <c r="K25" s="53">
        <f>'Прил. 11 СОГАЗ'!K25+'Прил. 11 АЛЬФА'!K25</f>
        <v>2643</v>
      </c>
      <c r="L25" s="53">
        <f>'Прил. 11 СОГАЗ'!L25+'Прил. 11 АЛЬФА'!L25</f>
        <v>6974</v>
      </c>
      <c r="M25" s="53">
        <f>'Прил. 11 СОГАЗ'!M25+'Прил. 11 АЛЬФА'!M25</f>
        <v>6018</v>
      </c>
      <c r="N25" s="53">
        <f>'Прил. 11 СОГАЗ'!N25+'Прил. 11 АЛЬФА'!N25</f>
        <v>5230</v>
      </c>
      <c r="O25" s="53">
        <f>'Прил. 11 СОГАЗ'!O25+'Прил. 11 АЛЬФА'!O25</f>
        <v>5205</v>
      </c>
      <c r="P25" s="53">
        <f>'Прил. 11 СОГАЗ'!P25+'Прил. 11 АЛЬФА'!P25</f>
        <v>2150</v>
      </c>
      <c r="Q25" s="53">
        <f>'Прил. 11 СОГАЗ'!Q25+'Прил. 11 АЛЬФА'!Q25</f>
        <v>4445</v>
      </c>
    </row>
    <row r="26" spans="1:17" s="35" customFormat="1" ht="18.75">
      <c r="A26" s="50" t="s">
        <v>87</v>
      </c>
      <c r="B26" s="51" t="s">
        <v>88</v>
      </c>
      <c r="C26" s="52">
        <f t="shared" si="0"/>
        <v>458</v>
      </c>
      <c r="D26" s="53">
        <f>'Прил. 11 СОГАЗ'!D26+'Прил. 11 АЛЬФА'!D26</f>
        <v>229</v>
      </c>
      <c r="E26" s="53">
        <f>'Прил. 11 СОГАЗ'!E26+'Прил. 11 АЛЬФА'!E26</f>
        <v>229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26</v>
      </c>
      <c r="K26" s="53">
        <f>'Прил. 11 СОГАЗ'!K26+'Прил. 11 АЛЬФА'!K26</f>
        <v>20</v>
      </c>
      <c r="L26" s="53">
        <f>'Прил. 11 СОГАЗ'!L26+'Прил. 11 АЛЬФА'!L26</f>
        <v>86</v>
      </c>
      <c r="M26" s="53">
        <f>'Прил. 11 СОГАЗ'!M26+'Прил. 11 АЛЬФА'!M26</f>
        <v>58</v>
      </c>
      <c r="N26" s="53">
        <f>'Прил. 11 СОГАЗ'!N26+'Прил. 11 АЛЬФА'!N26</f>
        <v>81</v>
      </c>
      <c r="O26" s="53">
        <f>'Прил. 11 СОГАЗ'!O26+'Прил. 11 АЛЬФА'!O26</f>
        <v>72</v>
      </c>
      <c r="P26" s="53">
        <f>'Прил. 11 СОГАЗ'!P26+'Прил. 11 АЛЬФА'!P26</f>
        <v>33</v>
      </c>
      <c r="Q26" s="53">
        <f>'Прил. 11 СОГАЗ'!Q26+'Прил. 11 АЛЬФА'!Q26</f>
        <v>75</v>
      </c>
    </row>
    <row r="27" spans="1:17" s="35" customFormat="1" ht="18.75">
      <c r="A27" s="50">
        <f>A25+1</f>
        <v>5</v>
      </c>
      <c r="B27" s="51" t="s">
        <v>89</v>
      </c>
      <c r="C27" s="52">
        <f t="shared" si="0"/>
        <v>3883</v>
      </c>
      <c r="D27" s="53">
        <f>'Прил. 11 СОГАЗ'!D27+'Прил. 11 АЛЬФА'!D27</f>
        <v>1724</v>
      </c>
      <c r="E27" s="53">
        <f>'Прил. 11 СОГАЗ'!E27+'Прил. 11 АЛЬФА'!E27</f>
        <v>2159</v>
      </c>
      <c r="F27" s="53">
        <f>'Прил. 11 СОГАЗ'!F27+'Прил. 11 АЛЬФА'!F27</f>
        <v>11</v>
      </c>
      <c r="G27" s="53">
        <f>'Прил. 11 СОГАЗ'!G27+'Прил. 11 АЛЬФА'!G27</f>
        <v>19</v>
      </c>
      <c r="H27" s="53">
        <f>'Прил. 11 СОГАЗ'!H27+'Прил. 11 АЛЬФА'!H27</f>
        <v>80</v>
      </c>
      <c r="I27" s="53">
        <f>'Прил. 11 СОГАЗ'!I27+'Прил. 11 АЛЬФА'!I27</f>
        <v>80</v>
      </c>
      <c r="J27" s="53">
        <f>'Прил. 11 СОГАЗ'!J27+'Прил. 11 АЛЬФА'!J27</f>
        <v>538</v>
      </c>
      <c r="K27" s="53">
        <f>'Прил. 11 СОГАЗ'!K27+'Прил. 11 АЛЬФА'!K27</f>
        <v>496</v>
      </c>
      <c r="L27" s="53">
        <f>'Прил. 11 СОГАЗ'!L27+'Прил. 11 АЛЬФА'!L27</f>
        <v>608</v>
      </c>
      <c r="M27" s="53">
        <f>'Прил. 11 СОГАЗ'!M27+'Прил. 11 АЛЬФА'!M27</f>
        <v>890</v>
      </c>
      <c r="N27" s="53">
        <f>'Прил. 11 СОГАЗ'!N27+'Прил. 11 АЛЬФА'!N27</f>
        <v>398</v>
      </c>
      <c r="O27" s="53">
        <f>'Прил. 11 СОГАЗ'!O27+'Прил. 11 АЛЬФА'!O27</f>
        <v>505</v>
      </c>
      <c r="P27" s="53">
        <f>'Прил. 11 СОГАЗ'!P27+'Прил. 11 АЛЬФА'!P27</f>
        <v>89</v>
      </c>
      <c r="Q27" s="53">
        <f>'Прил. 11 СОГАЗ'!Q27+'Прил. 11 АЛЬФА'!Q27</f>
        <v>169</v>
      </c>
    </row>
    <row r="28" spans="1:17" s="35" customFormat="1" ht="18.75">
      <c r="A28" s="50">
        <f t="shared" ref="A28:A36" si="1">A27+1</f>
        <v>6</v>
      </c>
      <c r="B28" s="51" t="s">
        <v>90</v>
      </c>
      <c r="C28" s="52">
        <f t="shared" si="0"/>
        <v>28678</v>
      </c>
      <c r="D28" s="53">
        <f>'Прил. 11 СОГАЗ'!D28+'Прил. 11 АЛЬФА'!D28</f>
        <v>13271</v>
      </c>
      <c r="E28" s="53">
        <f>'Прил. 11 СОГАЗ'!E28+'Прил. 11 АЛЬФА'!E28</f>
        <v>15407</v>
      </c>
      <c r="F28" s="53">
        <f>'Прил. 11 СОГАЗ'!F28+'Прил. 11 АЛЬФА'!F28</f>
        <v>102</v>
      </c>
      <c r="G28" s="53">
        <f>'Прил. 11 СОГАЗ'!G28+'Прил. 11 АЛЬФА'!G28</f>
        <v>80</v>
      </c>
      <c r="H28" s="53">
        <f>'Прил. 11 СОГАЗ'!H28+'Прил. 11 АЛЬФА'!H28</f>
        <v>584</v>
      </c>
      <c r="I28" s="53">
        <f>'Прил. 11 СОГАЗ'!I28+'Прил. 11 АЛЬФА'!I28</f>
        <v>531</v>
      </c>
      <c r="J28" s="53">
        <f>'Прил. 11 СОГАЗ'!J28+'Прил. 11 АЛЬФА'!J28</f>
        <v>2764</v>
      </c>
      <c r="K28" s="53">
        <f>'Прил. 11 СОГАЗ'!K28+'Прил. 11 АЛЬФА'!K28</f>
        <v>2682</v>
      </c>
      <c r="L28" s="53">
        <f>'Прил. 11 СОГАЗ'!L28+'Прил. 11 АЛЬФА'!L28</f>
        <v>5060</v>
      </c>
      <c r="M28" s="53">
        <f>'Прил. 11 СОГАЗ'!M28+'Прил. 11 АЛЬФА'!M28</f>
        <v>5589</v>
      </c>
      <c r="N28" s="53">
        <f>'Прил. 11 СОГАЗ'!N28+'Прил. 11 АЛЬФА'!N28</f>
        <v>3643</v>
      </c>
      <c r="O28" s="53">
        <f>'Прил. 11 СОГАЗ'!O28+'Прил. 11 АЛЬФА'!O28</f>
        <v>3920</v>
      </c>
      <c r="P28" s="53">
        <f>'Прил. 11 СОГАЗ'!P28+'Прил. 11 АЛЬФА'!P28</f>
        <v>1118</v>
      </c>
      <c r="Q28" s="53">
        <f>'Прил. 11 СОГАЗ'!Q28+'Прил. 11 АЛЬФА'!Q28</f>
        <v>2605</v>
      </c>
    </row>
    <row r="29" spans="1:17" s="35" customFormat="1" ht="18.75">
      <c r="A29" s="50">
        <f t="shared" si="1"/>
        <v>7</v>
      </c>
      <c r="B29" s="51" t="s">
        <v>91</v>
      </c>
      <c r="C29" s="52">
        <f t="shared" si="0"/>
        <v>13161</v>
      </c>
      <c r="D29" s="53">
        <f>'Прил. 11 СОГАЗ'!D29+'Прил. 11 АЛЬФА'!D29</f>
        <v>5823</v>
      </c>
      <c r="E29" s="53">
        <f>'Прил. 11 СОГАЗ'!E29+'Прил. 11 АЛЬФА'!E29</f>
        <v>7338</v>
      </c>
      <c r="F29" s="53">
        <f>'Прил. 11 СОГАЗ'!F29+'Прил. 11 АЛЬФА'!F29</f>
        <v>47</v>
      </c>
      <c r="G29" s="53">
        <f>'Прил. 11 СОГАЗ'!G29+'Прил. 11 АЛЬФА'!G29</f>
        <v>64</v>
      </c>
      <c r="H29" s="53">
        <f>'Прил. 11 СОГАЗ'!H29+'Прил. 11 АЛЬФА'!H29</f>
        <v>351</v>
      </c>
      <c r="I29" s="53">
        <f>'Прил. 11 СОГАЗ'!I29+'Прил. 11 АЛЬФА'!I29</f>
        <v>332</v>
      </c>
      <c r="J29" s="53">
        <f>'Прил. 11 СОГАЗ'!J29+'Прил. 11 АЛЬФА'!J29</f>
        <v>1430</v>
      </c>
      <c r="K29" s="53">
        <f>'Прил. 11 СОГАЗ'!K29+'Прил. 11 АЛЬФА'!K29</f>
        <v>1297</v>
      </c>
      <c r="L29" s="53">
        <f>'Прил. 11 СОГАЗ'!L29+'Прил. 11 АЛЬФА'!L29</f>
        <v>2178</v>
      </c>
      <c r="M29" s="53">
        <f>'Прил. 11 СОГАЗ'!M29+'Прил. 11 АЛЬФА'!M29</f>
        <v>2865</v>
      </c>
      <c r="N29" s="53">
        <f>'Прил. 11 СОГАЗ'!N29+'Прил. 11 АЛЬФА'!N29</f>
        <v>1374</v>
      </c>
      <c r="O29" s="53">
        <f>'Прил. 11 СОГАЗ'!O29+'Прил. 11 АЛЬФА'!O29</f>
        <v>1781</v>
      </c>
      <c r="P29" s="53">
        <f>'Прил. 11 СОГАЗ'!P29+'Прил. 11 АЛЬФА'!P29</f>
        <v>443</v>
      </c>
      <c r="Q29" s="53">
        <f>'Прил. 11 СОГАЗ'!Q29+'Прил. 11 АЛЬФА'!Q29</f>
        <v>999</v>
      </c>
    </row>
    <row r="30" spans="1:17" s="35" customFormat="1" ht="18.75">
      <c r="A30" s="50">
        <f t="shared" si="1"/>
        <v>8</v>
      </c>
      <c r="B30" s="51" t="s">
        <v>92</v>
      </c>
      <c r="C30" s="52">
        <f t="shared" si="0"/>
        <v>7952</v>
      </c>
      <c r="D30" s="53">
        <f>'Прил. 11 СОГАЗ'!D30+'Прил. 11 АЛЬФА'!D30</f>
        <v>3293</v>
      </c>
      <c r="E30" s="53">
        <f>'Прил. 11 СОГАЗ'!E30+'Прил. 11 АЛЬФА'!E30</f>
        <v>4659</v>
      </c>
      <c r="F30" s="53">
        <f>'Прил. 11 СОГАЗ'!F30+'Прил. 11 АЛЬФА'!F30</f>
        <v>45</v>
      </c>
      <c r="G30" s="53">
        <f>'Прил. 11 СОГАЗ'!G30+'Прил. 11 АЛЬФА'!G30</f>
        <v>54</v>
      </c>
      <c r="H30" s="53">
        <f>'Прил. 11 СОГАЗ'!H30+'Прил. 11 АЛЬФА'!H30</f>
        <v>274</v>
      </c>
      <c r="I30" s="53">
        <f>'Прил. 11 СОГАЗ'!I30+'Прил. 11 АЛЬФА'!I30</f>
        <v>269</v>
      </c>
      <c r="J30" s="53">
        <f>'Прил. 11 СОГАЗ'!J30+'Прил. 11 АЛЬФА'!J30</f>
        <v>1193</v>
      </c>
      <c r="K30" s="53">
        <f>'Прил. 11 СОГАЗ'!K30+'Прил. 11 АЛЬФА'!K30</f>
        <v>1136</v>
      </c>
      <c r="L30" s="53">
        <f>'Прил. 11 СОГАЗ'!L30+'Прил. 11 АЛЬФА'!L30</f>
        <v>1034</v>
      </c>
      <c r="M30" s="53">
        <f>'Прил. 11 СОГАЗ'!M30+'Прил. 11 АЛЬФА'!M30</f>
        <v>2187</v>
      </c>
      <c r="N30" s="53">
        <f>'Прил. 11 СОГАЗ'!N30+'Прил. 11 АЛЬФА'!N30</f>
        <v>616</v>
      </c>
      <c r="O30" s="53">
        <f>'Прил. 11 СОГАЗ'!O30+'Прил. 11 АЛЬФА'!O30</f>
        <v>807</v>
      </c>
      <c r="P30" s="53">
        <f>'Прил. 11 СОГАЗ'!P30+'Прил. 11 АЛЬФА'!P30</f>
        <v>131</v>
      </c>
      <c r="Q30" s="53">
        <f>'Прил. 11 СОГАЗ'!Q30+'Прил. 11 АЛЬФА'!Q30</f>
        <v>206</v>
      </c>
    </row>
    <row r="31" spans="1:17" s="35" customFormat="1" ht="18.75">
      <c r="A31" s="50">
        <f t="shared" si="1"/>
        <v>9</v>
      </c>
      <c r="B31" s="51" t="s">
        <v>93</v>
      </c>
      <c r="C31" s="52">
        <f t="shared" si="0"/>
        <v>11831</v>
      </c>
      <c r="D31" s="53">
        <f>'Прил. 11 СОГАЗ'!D31+'Прил. 11 АЛЬФА'!D31</f>
        <v>5485</v>
      </c>
      <c r="E31" s="53">
        <f>'Прил. 11 СОГАЗ'!E31+'Прил. 11 АЛЬФА'!E31</f>
        <v>6346</v>
      </c>
      <c r="F31" s="53">
        <f>'Прил. 11 СОГАЗ'!F31+'Прил. 11 АЛЬФА'!F31</f>
        <v>53</v>
      </c>
      <c r="G31" s="53">
        <f>'Прил. 11 СОГАЗ'!G31+'Прил. 11 АЛЬФА'!G31</f>
        <v>54</v>
      </c>
      <c r="H31" s="53">
        <f>'Прил. 11 СОГАЗ'!H31+'Прил. 11 АЛЬФА'!H31</f>
        <v>298</v>
      </c>
      <c r="I31" s="53">
        <f>'Прил. 11 СОГАЗ'!I31+'Прил. 11 АЛЬФА'!I31</f>
        <v>263</v>
      </c>
      <c r="J31" s="53">
        <f>'Прил. 11 СОГАЗ'!J31+'Прил. 11 АЛЬФА'!J31</f>
        <v>1251</v>
      </c>
      <c r="K31" s="53">
        <f>'Прил. 11 СОГАЗ'!K31+'Прил. 11 АЛЬФА'!K31</f>
        <v>1193</v>
      </c>
      <c r="L31" s="53">
        <f>'Прил. 11 СОГАЗ'!L31+'Прил. 11 АЛЬФА'!L31</f>
        <v>2139</v>
      </c>
      <c r="M31" s="53">
        <f>'Прил. 11 СОГАЗ'!M31+'Прил. 11 АЛЬФА'!M31</f>
        <v>2498</v>
      </c>
      <c r="N31" s="53">
        <f>'Прил. 11 СОГАЗ'!N31+'Прил. 11 АЛЬФА'!N31</f>
        <v>1353</v>
      </c>
      <c r="O31" s="53">
        <f>'Прил. 11 СОГАЗ'!O31+'Прил. 11 АЛЬФА'!O31</f>
        <v>1529</v>
      </c>
      <c r="P31" s="53">
        <f>'Прил. 11 СОГАЗ'!P31+'Прил. 11 АЛЬФА'!P31</f>
        <v>391</v>
      </c>
      <c r="Q31" s="53">
        <f>'Прил. 11 СОГАЗ'!Q31+'Прил. 11 АЛЬФА'!Q31</f>
        <v>809</v>
      </c>
    </row>
    <row r="32" spans="1:17" s="35" customFormat="1" ht="18.75">
      <c r="A32" s="50">
        <f t="shared" si="1"/>
        <v>10</v>
      </c>
      <c r="B32" s="67" t="s">
        <v>94</v>
      </c>
      <c r="C32" s="52">
        <f t="shared" si="0"/>
        <v>6291</v>
      </c>
      <c r="D32" s="53">
        <f>'Прил. 11 СОГАЗ'!D32+'Прил. 11 АЛЬФА'!D32</f>
        <v>2746</v>
      </c>
      <c r="E32" s="53">
        <f>'Прил. 11 СОГАЗ'!E32+'Прил. 11 АЛЬФА'!E32</f>
        <v>3545</v>
      </c>
      <c r="F32" s="53">
        <f>'Прил. 11 СОГАЗ'!F32+'Прил. 11 АЛЬФА'!F32</f>
        <v>19</v>
      </c>
      <c r="G32" s="53">
        <f>'Прил. 11 СОГАЗ'!G32+'Прил. 11 АЛЬФА'!G32</f>
        <v>18</v>
      </c>
      <c r="H32" s="53">
        <f>'Прил. 11 СОГАЗ'!H32+'Прил. 11 АЛЬФА'!H32</f>
        <v>153</v>
      </c>
      <c r="I32" s="53">
        <f>'Прил. 11 СОГАЗ'!I32+'Прил. 11 АЛЬФА'!I32</f>
        <v>157</v>
      </c>
      <c r="J32" s="53">
        <f>'Прил. 11 СОГАЗ'!J32+'Прил. 11 АЛЬФА'!J32</f>
        <v>767</v>
      </c>
      <c r="K32" s="53">
        <f>'Прил. 11 СОГАЗ'!K32+'Прил. 11 АЛЬФА'!K32</f>
        <v>699</v>
      </c>
      <c r="L32" s="53">
        <f>'Прил. 11 СОГАЗ'!L32+'Прил. 11 АЛЬФА'!L32</f>
        <v>928</v>
      </c>
      <c r="M32" s="53">
        <f>'Прил. 11 СОГАЗ'!M32+'Прил. 11 АЛЬФА'!M32</f>
        <v>1475</v>
      </c>
      <c r="N32" s="53">
        <f>'Прил. 11 СОГАЗ'!N32+'Прил. 11 АЛЬФА'!N32</f>
        <v>659</v>
      </c>
      <c r="O32" s="53">
        <f>'Прил. 11 СОГАЗ'!O32+'Прил. 11 АЛЬФА'!O32</f>
        <v>889</v>
      </c>
      <c r="P32" s="53">
        <f>'Прил. 11 СОГАЗ'!P32+'Прил. 11 АЛЬФА'!P32</f>
        <v>220</v>
      </c>
      <c r="Q32" s="53">
        <f>'Прил. 11 СОГАЗ'!Q32+'Прил. 11 АЛЬФА'!Q32</f>
        <v>307</v>
      </c>
    </row>
    <row r="33" spans="1:17" s="35" customFormat="1" ht="18.75">
      <c r="A33" s="50">
        <f t="shared" si="1"/>
        <v>11</v>
      </c>
      <c r="B33" s="51" t="s">
        <v>95</v>
      </c>
      <c r="C33" s="52">
        <f t="shared" si="0"/>
        <v>50641</v>
      </c>
      <c r="D33" s="53">
        <f>'Прил. 11 СОГАЗ'!D33+'Прил. 11 АЛЬФА'!D33</f>
        <v>23299</v>
      </c>
      <c r="E33" s="53">
        <f>'Прил. 11 СОГАЗ'!E33+'Прил. 11 АЛЬФА'!E33</f>
        <v>27342</v>
      </c>
      <c r="F33" s="53">
        <f>'Прил. 11 СОГАЗ'!F33+'Прил. 11 АЛЬФА'!F33</f>
        <v>142</v>
      </c>
      <c r="G33" s="53">
        <f>'Прил. 11 СОГАЗ'!G33+'Прил. 11 АЛЬФА'!G33</f>
        <v>130</v>
      </c>
      <c r="H33" s="53">
        <f>'Прил. 11 СОГАЗ'!H33+'Прил. 11 АЛЬФА'!H33</f>
        <v>729</v>
      </c>
      <c r="I33" s="53">
        <f>'Прил. 11 СОГАЗ'!I33+'Прил. 11 АЛЬФА'!I33</f>
        <v>708</v>
      </c>
      <c r="J33" s="53">
        <f>'Прил. 11 СОГАЗ'!J33+'Прил. 11 АЛЬФА'!J33</f>
        <v>3904</v>
      </c>
      <c r="K33" s="53">
        <f>'Прил. 11 СОГАЗ'!K33+'Прил. 11 АЛЬФА'!K33</f>
        <v>3612</v>
      </c>
      <c r="L33" s="53">
        <f>'Прил. 11 СОГАЗ'!L33+'Прил. 11 АЛЬФА'!L33</f>
        <v>9314</v>
      </c>
      <c r="M33" s="53">
        <f>'Прил. 11 СОГАЗ'!M33+'Прил. 11 АЛЬФА'!M33</f>
        <v>8830</v>
      </c>
      <c r="N33" s="53">
        <f>'Прил. 11 СОГАЗ'!N33+'Прил. 11 АЛЬФА'!N33</f>
        <v>6361</v>
      </c>
      <c r="O33" s="53">
        <f>'Прил. 11 СОГАЗ'!O33+'Прил. 11 АЛЬФА'!O33</f>
        <v>7342</v>
      </c>
      <c r="P33" s="53">
        <f>'Прил. 11 СОГАЗ'!P33+'Прил. 11 АЛЬФА'!P33</f>
        <v>2849</v>
      </c>
      <c r="Q33" s="53">
        <f>'Прил. 11 СОГАЗ'!Q33+'Прил. 11 АЛЬФА'!Q33</f>
        <v>6720</v>
      </c>
    </row>
    <row r="34" spans="1:17" s="35" customFormat="1" ht="18.75">
      <c r="A34" s="50">
        <f t="shared" si="1"/>
        <v>12</v>
      </c>
      <c r="B34" s="51" t="s">
        <v>96</v>
      </c>
      <c r="C34" s="52">
        <f t="shared" si="0"/>
        <v>28875</v>
      </c>
      <c r="D34" s="53">
        <f>'Прил. 11 СОГАЗ'!D34+'Прил. 11 АЛЬФА'!D34</f>
        <v>13687</v>
      </c>
      <c r="E34" s="53">
        <f>'Прил. 11 СОГАЗ'!E34+'Прил. 11 АЛЬФА'!E34</f>
        <v>15188</v>
      </c>
      <c r="F34" s="53">
        <f>'Прил. 11 СОГАЗ'!F34+'Прил. 11 АЛЬФА'!F34</f>
        <v>82</v>
      </c>
      <c r="G34" s="53">
        <f>'Прил. 11 СОГАЗ'!G34+'Прил. 11 АЛЬФА'!G34</f>
        <v>86</v>
      </c>
      <c r="H34" s="53">
        <f>'Прил. 11 СОГАЗ'!H34+'Прил. 11 АЛЬФА'!H34</f>
        <v>424</v>
      </c>
      <c r="I34" s="53">
        <f>'Прил. 11 СОГАЗ'!I34+'Прил. 11 АЛЬФА'!I34</f>
        <v>401</v>
      </c>
      <c r="J34" s="53">
        <f>'Прил. 11 СОГАЗ'!J34+'Прил. 11 АЛЬФА'!J34</f>
        <v>2307</v>
      </c>
      <c r="K34" s="53">
        <f>'Прил. 11 СОГАЗ'!K34+'Прил. 11 АЛЬФА'!K34</f>
        <v>2218</v>
      </c>
      <c r="L34" s="53">
        <f>'Прил. 11 СОГАЗ'!L34+'Прил. 11 АЛЬФА'!L34</f>
        <v>5872</v>
      </c>
      <c r="M34" s="53">
        <f>'Прил. 11 СОГАЗ'!M34+'Прил. 11 АЛЬФА'!M34</f>
        <v>5116</v>
      </c>
      <c r="N34" s="53">
        <f>'Прил. 11 СОГАЗ'!N34+'Прил. 11 АЛЬФА'!N34</f>
        <v>3638</v>
      </c>
      <c r="O34" s="53">
        <f>'Прил. 11 СОГАЗ'!O34+'Прил. 11 АЛЬФА'!O34</f>
        <v>3974</v>
      </c>
      <c r="P34" s="53">
        <f>'Прил. 11 СОГАЗ'!P34+'Прил. 11 АЛЬФА'!P34</f>
        <v>1364</v>
      </c>
      <c r="Q34" s="53">
        <f>'Прил. 11 СОГАЗ'!Q34+'Прил. 11 АЛЬФА'!Q34</f>
        <v>3393</v>
      </c>
    </row>
    <row r="35" spans="1:17" s="35" customFormat="1" ht="18.75">
      <c r="A35" s="50">
        <f t="shared" si="1"/>
        <v>13</v>
      </c>
      <c r="B35" s="51" t="s">
        <v>97</v>
      </c>
      <c r="C35" s="52">
        <f t="shared" si="0"/>
        <v>41703</v>
      </c>
      <c r="D35" s="53">
        <f>'Прил. 11 СОГАЗ'!D35+'Прил. 11 АЛЬФА'!D35</f>
        <v>19311</v>
      </c>
      <c r="E35" s="53">
        <f>'Прил. 11 СОГАЗ'!E35+'Прил. 11 АЛЬФА'!E35</f>
        <v>22392</v>
      </c>
      <c r="F35" s="53">
        <f>'Прил. 11 СОГАЗ'!F35+'Прил. 11 АЛЬФА'!F35</f>
        <v>107</v>
      </c>
      <c r="G35" s="53">
        <f>'Прил. 11 СОГАЗ'!G35+'Прил. 11 АЛЬФА'!G35</f>
        <v>101</v>
      </c>
      <c r="H35" s="53">
        <f>'Прил. 11 СОГАЗ'!H35+'Прил. 11 АЛЬФА'!H35</f>
        <v>624</v>
      </c>
      <c r="I35" s="53">
        <f>'Прил. 11 СОГАЗ'!I35+'Прил. 11 АЛЬФА'!I35</f>
        <v>593</v>
      </c>
      <c r="J35" s="53">
        <f>'Прил. 11 СОГАЗ'!J35+'Прил. 11 АЛЬФА'!J35</f>
        <v>3256</v>
      </c>
      <c r="K35" s="53">
        <f>'Прил. 11 СОГАЗ'!K35+'Прил. 11 АЛЬФА'!K35</f>
        <v>3053</v>
      </c>
      <c r="L35" s="53">
        <f>'Прил. 11 СОГАЗ'!L35+'Прил. 11 АЛЬФА'!L35</f>
        <v>7119</v>
      </c>
      <c r="M35" s="53">
        <f>'Прил. 11 СОГАЗ'!M35+'Прил. 11 АЛЬФА'!M35</f>
        <v>6789</v>
      </c>
      <c r="N35" s="53">
        <f>'Прил. 11 СОГАЗ'!N35+'Прил. 11 АЛЬФА'!N35</f>
        <v>5542</v>
      </c>
      <c r="O35" s="53">
        <f>'Прил. 11 СОГАЗ'!O35+'Прил. 11 АЛЬФА'!O35</f>
        <v>6102</v>
      </c>
      <c r="P35" s="53">
        <f>'Прил. 11 СОГАЗ'!P35+'Прил. 11 АЛЬФА'!P35</f>
        <v>2663</v>
      </c>
      <c r="Q35" s="53">
        <f>'Прил. 11 СОГАЗ'!Q35+'Прил. 11 АЛЬФА'!Q35</f>
        <v>5754</v>
      </c>
    </row>
    <row r="36" spans="1:17" s="35" customFormat="1" ht="18.75">
      <c r="A36" s="50">
        <f t="shared" si="1"/>
        <v>14</v>
      </c>
      <c r="B36" s="51" t="s">
        <v>98</v>
      </c>
      <c r="C36" s="52">
        <f t="shared" si="0"/>
        <v>15476</v>
      </c>
      <c r="D36" s="53">
        <f>'Прил. 11 СОГАЗ'!D36+'Прил. 11 АЛЬФА'!D36</f>
        <v>7336</v>
      </c>
      <c r="E36" s="53">
        <f>'Прил. 11 СОГАЗ'!E36+'Прил. 11 АЛЬФА'!E36</f>
        <v>8140</v>
      </c>
      <c r="F36" s="53">
        <f>'Прил. 11 СОГАЗ'!F36+'Прил. 11 АЛЬФА'!F36</f>
        <v>45</v>
      </c>
      <c r="G36" s="53">
        <f>'Прил. 11 СОГАЗ'!G36+'Прил. 11 АЛЬФА'!G36</f>
        <v>45</v>
      </c>
      <c r="H36" s="53">
        <f>'Прил. 11 СОГАЗ'!H36+'Прил. 11 АЛЬФА'!H36</f>
        <v>236</v>
      </c>
      <c r="I36" s="53">
        <f>'Прил. 11 СОГАЗ'!I36+'Прил. 11 АЛЬФА'!I36</f>
        <v>202</v>
      </c>
      <c r="J36" s="53">
        <f>'Прил. 11 СОГАЗ'!J36+'Прил. 11 АЛЬФА'!J36</f>
        <v>1306</v>
      </c>
      <c r="K36" s="53">
        <f>'Прил. 11 СОГАЗ'!K36+'Прил. 11 АЛЬФА'!K36</f>
        <v>1161</v>
      </c>
      <c r="L36" s="53">
        <f>'Прил. 11 СОГАЗ'!L36+'Прил. 11 АЛЬФА'!L36</f>
        <v>2701</v>
      </c>
      <c r="M36" s="53">
        <f>'Прил. 11 СОГАЗ'!M36+'Прил. 11 АЛЬФА'!M36</f>
        <v>2540</v>
      </c>
      <c r="N36" s="53">
        <f>'Прил. 11 СОГАЗ'!N36+'Прил. 11 АЛЬФА'!N36</f>
        <v>2150</v>
      </c>
      <c r="O36" s="53">
        <f>'Прил. 11 СОГАЗ'!O36+'Прил. 11 АЛЬФА'!O36</f>
        <v>2281</v>
      </c>
      <c r="P36" s="53">
        <f>'Прил. 11 СОГАЗ'!P36+'Прил. 11 АЛЬФА'!P36</f>
        <v>898</v>
      </c>
      <c r="Q36" s="53">
        <f>'Прил. 11 СОГАЗ'!Q36+'Прил. 11 АЛЬФА'!Q36</f>
        <v>1911</v>
      </c>
    </row>
    <row r="37" spans="1:17" s="35" customFormat="1" ht="18.75">
      <c r="A37" s="50" t="s">
        <v>99</v>
      </c>
      <c r="B37" s="54" t="s">
        <v>100</v>
      </c>
      <c r="C37" s="52">
        <f t="shared" si="0"/>
        <v>1887</v>
      </c>
      <c r="D37" s="53">
        <f>'Прил. 11 СОГАЗ'!D37+'Прил. 11 АЛЬФА'!D37</f>
        <v>899</v>
      </c>
      <c r="E37" s="53">
        <f>'Прил. 11 СОГАЗ'!E37+'Прил. 11 АЛЬФА'!E37</f>
        <v>988</v>
      </c>
      <c r="F37" s="53">
        <f>'Прил. 11 СОГАЗ'!F37+'Прил. 11 АЛЬФА'!F37</f>
        <v>3</v>
      </c>
      <c r="G37" s="53">
        <f>'Прил. 11 СОГАЗ'!G37+'Прил. 11 АЛЬФА'!G37</f>
        <v>8</v>
      </c>
      <c r="H37" s="53">
        <f>'Прил. 11 СОГАЗ'!H37+'Прил. 11 АЛЬФА'!H37</f>
        <v>20</v>
      </c>
      <c r="I37" s="53">
        <f>'Прил. 11 СОГАЗ'!I37+'Прил. 11 АЛЬФА'!I37</f>
        <v>20</v>
      </c>
      <c r="J37" s="53">
        <f>'Прил. 11 СОГАЗ'!J37+'Прил. 11 АЛЬФА'!J37</f>
        <v>158</v>
      </c>
      <c r="K37" s="53">
        <f>'Прил. 11 СОГАЗ'!K37+'Прил. 11 АЛЬФА'!K37</f>
        <v>144</v>
      </c>
      <c r="L37" s="53">
        <f>'Прил. 11 СОГАЗ'!L37+'Прил. 11 АЛЬФА'!L37</f>
        <v>343</v>
      </c>
      <c r="M37" s="53">
        <f>'Прил. 11 СОГАЗ'!M37+'Прил. 11 АЛЬФА'!M37</f>
        <v>296</v>
      </c>
      <c r="N37" s="53">
        <f>'Прил. 11 СОГАЗ'!N37+'Прил. 11 АЛЬФА'!N37</f>
        <v>260</v>
      </c>
      <c r="O37" s="53">
        <f>'Прил. 11 СОГАЗ'!O37+'Прил. 11 АЛЬФА'!O37</f>
        <v>265</v>
      </c>
      <c r="P37" s="53">
        <f>'Прил. 11 СОГАЗ'!P37+'Прил. 11 АЛЬФА'!P37</f>
        <v>115</v>
      </c>
      <c r="Q37" s="53">
        <f>'Прил. 11 СОГАЗ'!Q37+'Прил. 11 АЛЬФА'!Q37</f>
        <v>255</v>
      </c>
    </row>
    <row r="38" spans="1:17" s="35" customFormat="1" ht="18.75">
      <c r="A38" s="50">
        <v>15</v>
      </c>
      <c r="B38" s="51" t="s">
        <v>101</v>
      </c>
      <c r="C38" s="52">
        <f t="shared" si="0"/>
        <v>4782</v>
      </c>
      <c r="D38" s="53">
        <f>'Прил. 11 СОГАЗ'!D38+'Прил. 11 АЛЬФА'!D38</f>
        <v>2260</v>
      </c>
      <c r="E38" s="53">
        <f>'Прил. 11 СОГАЗ'!E38+'Прил. 11 АЛЬФА'!E38</f>
        <v>2522</v>
      </c>
      <c r="F38" s="53">
        <f>'Прил. 11 СОГАЗ'!F38+'Прил. 11 АЛЬФА'!F38</f>
        <v>8</v>
      </c>
      <c r="G38" s="53">
        <f>'Прил. 11 СОГАЗ'!G38+'Прил. 11 АЛЬФА'!G38</f>
        <v>7</v>
      </c>
      <c r="H38" s="53">
        <f>'Прил. 11 СОГАЗ'!H38+'Прил. 11 АЛЬФА'!H38</f>
        <v>36</v>
      </c>
      <c r="I38" s="53">
        <f>'Прил. 11 СОГАЗ'!I38+'Прил. 11 АЛЬФА'!I38</f>
        <v>47</v>
      </c>
      <c r="J38" s="53">
        <f>'Прил. 11 СОГАЗ'!J38+'Прил. 11 АЛЬФА'!J38</f>
        <v>321</v>
      </c>
      <c r="K38" s="53">
        <f>'Прил. 11 СОГАЗ'!K38+'Прил. 11 АЛЬФА'!K38</f>
        <v>290</v>
      </c>
      <c r="L38" s="53">
        <f>'Прил. 11 СОГАЗ'!L38+'Прил. 11 АЛЬФА'!L38</f>
        <v>749</v>
      </c>
      <c r="M38" s="53">
        <f>'Прил. 11 СОГАЗ'!M38+'Прил. 11 АЛЬФА'!M38</f>
        <v>589</v>
      </c>
      <c r="N38" s="53">
        <f>'Прил. 11 СОГАЗ'!N38+'Прил. 11 АЛЬФА'!N38</f>
        <v>705</v>
      </c>
      <c r="O38" s="53">
        <f>'Прил. 11 СОГАЗ'!O38+'Прил. 11 АЛЬФА'!O38</f>
        <v>783</v>
      </c>
      <c r="P38" s="53">
        <f>'Прил. 11 СОГАЗ'!P38+'Прил. 11 АЛЬФА'!P38</f>
        <v>441</v>
      </c>
      <c r="Q38" s="53">
        <f>'Прил. 11 СОГАЗ'!Q38+'Прил. 11 АЛЬФА'!Q38</f>
        <v>806</v>
      </c>
    </row>
    <row r="39" spans="1:17" s="35" customFormat="1" ht="18.75">
      <c r="A39" s="50">
        <f>A38+1</f>
        <v>16</v>
      </c>
      <c r="B39" s="51" t="s">
        <v>102</v>
      </c>
      <c r="C39" s="52">
        <f t="shared" si="0"/>
        <v>41075</v>
      </c>
      <c r="D39" s="53">
        <f>'Прил. 11 СОГАЗ'!D39+'Прил. 11 АЛЬФА'!D39</f>
        <v>18804</v>
      </c>
      <c r="E39" s="53">
        <f>'Прил. 11 СОГАЗ'!E39+'Прил. 11 АЛЬФА'!E39</f>
        <v>22271</v>
      </c>
      <c r="F39" s="53">
        <f>'Прил. 11 СОГАЗ'!F39+'Прил. 11 АЛЬФА'!F39</f>
        <v>107</v>
      </c>
      <c r="G39" s="53">
        <f>'Прил. 11 СОГАЗ'!G39+'Прил. 11 АЛЬФА'!G39</f>
        <v>118</v>
      </c>
      <c r="H39" s="53">
        <f>'Прил. 11 СОГАЗ'!H39+'Прил. 11 АЛЬФА'!H39</f>
        <v>640</v>
      </c>
      <c r="I39" s="53">
        <f>'Прил. 11 СОГАЗ'!I39+'Прил. 11 АЛЬФА'!I39</f>
        <v>594</v>
      </c>
      <c r="J39" s="53">
        <f>'Прил. 11 СОГАЗ'!J39+'Прил. 11 АЛЬФА'!J39</f>
        <v>3351</v>
      </c>
      <c r="K39" s="53">
        <f>'Прил. 11 СОГАЗ'!K39+'Прил. 11 АЛЬФА'!K39</f>
        <v>3107</v>
      </c>
      <c r="L39" s="53">
        <f>'Прил. 11 СОГАЗ'!L39+'Прил. 11 АЛЬФА'!L39</f>
        <v>7280</v>
      </c>
      <c r="M39" s="53">
        <f>'Прил. 11 СОГАЗ'!M39+'Прил. 11 АЛЬФА'!M39</f>
        <v>7024</v>
      </c>
      <c r="N39" s="53">
        <f>'Прил. 11 СОГАЗ'!N39+'Прил. 11 АЛЬФА'!N39</f>
        <v>5155</v>
      </c>
      <c r="O39" s="53">
        <f>'Прил. 11 СОГАЗ'!O39+'Прил. 11 АЛЬФА'!O39</f>
        <v>6092</v>
      </c>
      <c r="P39" s="53">
        <f>'Прил. 11 СОГАЗ'!P39+'Прил. 11 АЛЬФА'!P39</f>
        <v>2271</v>
      </c>
      <c r="Q39" s="53">
        <f>'Прил. 11 СОГАЗ'!Q39+'Прил. 11 АЛЬФА'!Q39</f>
        <v>5336</v>
      </c>
    </row>
    <row r="40" spans="1:17" s="35" customFormat="1" ht="18.75">
      <c r="A40" s="50">
        <f>A39+1</f>
        <v>17</v>
      </c>
      <c r="B40" s="51" t="s">
        <v>103</v>
      </c>
      <c r="C40" s="52">
        <f t="shared" si="0"/>
        <v>25204</v>
      </c>
      <c r="D40" s="53">
        <f>'Прил. 11 СОГАЗ'!D40+'Прил. 11 АЛЬФА'!D40</f>
        <v>11339</v>
      </c>
      <c r="E40" s="53">
        <f>'Прил. 11 СОГАЗ'!E40+'Прил. 11 АЛЬФА'!E40</f>
        <v>13865</v>
      </c>
      <c r="F40" s="53">
        <f>'Прил. 11 СОГАЗ'!F40+'Прил. 11 АЛЬФА'!F40</f>
        <v>96</v>
      </c>
      <c r="G40" s="53">
        <f>'Прил. 11 СОГАЗ'!G40+'Прил. 11 АЛЬФА'!G40</f>
        <v>76</v>
      </c>
      <c r="H40" s="53">
        <f>'Прил. 11 СОГАЗ'!H40+'Прил. 11 АЛЬФА'!H40</f>
        <v>495</v>
      </c>
      <c r="I40" s="53">
        <f>'Прил. 11 СОГАЗ'!I40+'Прил. 11 АЛЬФА'!I40</f>
        <v>480</v>
      </c>
      <c r="J40" s="53">
        <f>'Прил. 11 СОГАЗ'!J40+'Прил. 11 АЛЬФА'!J40</f>
        <v>2226</v>
      </c>
      <c r="K40" s="53">
        <f>'Прил. 11 СОГАЗ'!K40+'Прил. 11 АЛЬФА'!K40</f>
        <v>2170</v>
      </c>
      <c r="L40" s="53">
        <f>'Прил. 11 СОГАЗ'!L40+'Прил. 11 АЛЬФА'!L40</f>
        <v>4288</v>
      </c>
      <c r="M40" s="53">
        <f>'Прил. 11 СОГАЗ'!M40+'Прил. 11 АЛЬФА'!M40</f>
        <v>4740</v>
      </c>
      <c r="N40" s="53">
        <f>'Прил. 11 СОГАЗ'!N40+'Прил. 11 АЛЬФА'!N40</f>
        <v>3002</v>
      </c>
      <c r="O40" s="53">
        <f>'Прил. 11 СОГАЗ'!O40+'Прил. 11 АЛЬФА'!O40</f>
        <v>3559</v>
      </c>
      <c r="P40" s="53">
        <f>'Прил. 11 СОГАЗ'!P40+'Прил. 11 АЛЬФА'!P40</f>
        <v>1232</v>
      </c>
      <c r="Q40" s="53">
        <f>'Прил. 11 СОГАЗ'!Q40+'Прил. 11 АЛЬФА'!Q40</f>
        <v>2840</v>
      </c>
    </row>
    <row r="41" spans="1:17" s="35" customFormat="1" ht="18.75">
      <c r="A41" s="50">
        <f>A40+1</f>
        <v>18</v>
      </c>
      <c r="B41" s="51" t="s">
        <v>104</v>
      </c>
      <c r="C41" s="52">
        <f t="shared" si="0"/>
        <v>17552</v>
      </c>
      <c r="D41" s="53">
        <f>'Прил. 11 СОГАЗ'!D41+'Прил. 11 АЛЬФА'!D41</f>
        <v>8329</v>
      </c>
      <c r="E41" s="53">
        <f>'Прил. 11 СОГАЗ'!E41+'Прил. 11 АЛЬФА'!E41</f>
        <v>9223</v>
      </c>
      <c r="F41" s="53">
        <f>'Прил. 11 СОГАЗ'!F41+'Прил. 11 АЛЬФА'!F41</f>
        <v>40</v>
      </c>
      <c r="G41" s="53">
        <f>'Прил. 11 СОГАЗ'!G41+'Прил. 11 АЛЬФА'!G41</f>
        <v>42</v>
      </c>
      <c r="H41" s="53">
        <f>'Прил. 11 СОГАЗ'!H41+'Прил. 11 АЛЬФА'!H41</f>
        <v>292</v>
      </c>
      <c r="I41" s="53">
        <f>'Прил. 11 СОГАЗ'!I41+'Прил. 11 АЛЬФА'!I41</f>
        <v>230</v>
      </c>
      <c r="J41" s="53">
        <f>'Прил. 11 СОГАЗ'!J41+'Прил. 11 АЛЬФА'!J41</f>
        <v>1349</v>
      </c>
      <c r="K41" s="53">
        <f>'Прил. 11 СОГАЗ'!K41+'Прил. 11 АЛЬФА'!K41</f>
        <v>1286</v>
      </c>
      <c r="L41" s="53">
        <f>'Прил. 11 СОГАЗ'!L41+'Прил. 11 АЛЬФА'!L41</f>
        <v>3271</v>
      </c>
      <c r="M41" s="53">
        <f>'Прил. 11 СОГАЗ'!M41+'Прил. 11 АЛЬФА'!M41</f>
        <v>2825</v>
      </c>
      <c r="N41" s="53">
        <f>'Прил. 11 СОГАЗ'!N41+'Прил. 11 АЛЬФА'!N41</f>
        <v>2311</v>
      </c>
      <c r="O41" s="53">
        <f>'Прил. 11 СОГАЗ'!O41+'Прил. 11 АЛЬФА'!O41</f>
        <v>2499</v>
      </c>
      <c r="P41" s="53">
        <f>'Прил. 11 СОГАЗ'!P41+'Прил. 11 АЛЬФА'!P41</f>
        <v>1066</v>
      </c>
      <c r="Q41" s="53">
        <f>'Прил. 11 СОГАЗ'!Q41+'Прил. 11 АЛЬФА'!Q41</f>
        <v>2341</v>
      </c>
    </row>
    <row r="42" spans="1:17" s="35" customFormat="1" ht="18.75">
      <c r="A42" s="50">
        <f>A41+1</f>
        <v>19</v>
      </c>
      <c r="B42" s="51" t="s">
        <v>105</v>
      </c>
      <c r="C42" s="52">
        <f t="shared" si="0"/>
        <v>9195</v>
      </c>
      <c r="D42" s="53">
        <f>'Прил. 11 СОГАЗ'!D42+'Прил. 11 АЛЬФА'!D42</f>
        <v>4441</v>
      </c>
      <c r="E42" s="53">
        <f>'Прил. 11 СОГАЗ'!E42+'Прил. 11 АЛЬФА'!E42</f>
        <v>4754</v>
      </c>
      <c r="F42" s="53">
        <f>'Прил. 11 СОГАЗ'!F42+'Прил. 11 АЛЬФА'!F42</f>
        <v>26</v>
      </c>
      <c r="G42" s="53">
        <f>'Прил. 11 СОГАЗ'!G42+'Прил. 11 АЛЬФА'!G42</f>
        <v>18</v>
      </c>
      <c r="H42" s="53">
        <f>'Прил. 11 СОГАЗ'!H42+'Прил. 11 АЛЬФА'!H42</f>
        <v>102</v>
      </c>
      <c r="I42" s="53">
        <f>'Прил. 11 СОГАЗ'!I42+'Прил. 11 АЛЬФА'!I42</f>
        <v>125</v>
      </c>
      <c r="J42" s="53">
        <f>'Прил. 11 СОГАЗ'!J42+'Прил. 11 АЛЬФА'!J42</f>
        <v>719</v>
      </c>
      <c r="K42" s="53">
        <f>'Прил. 11 СОГАЗ'!K42+'Прил. 11 АЛЬФА'!K42</f>
        <v>680</v>
      </c>
      <c r="L42" s="53">
        <f>'Прил. 11 СОГАЗ'!L42+'Прил. 11 АЛЬФА'!L42</f>
        <v>1723</v>
      </c>
      <c r="M42" s="53">
        <f>'Прил. 11 СОГАЗ'!M42+'Прил. 11 АЛЬФА'!M42</f>
        <v>1356</v>
      </c>
      <c r="N42" s="53">
        <f>'Прил. 11 СОГАЗ'!N42+'Прил. 11 АЛЬФА'!N42</f>
        <v>1299</v>
      </c>
      <c r="O42" s="53">
        <f>'Прил. 11 СОГАЗ'!O42+'Прил. 11 АЛЬФА'!O42</f>
        <v>1305</v>
      </c>
      <c r="P42" s="53">
        <f>'Прил. 11 СОГАЗ'!P42+'Прил. 11 АЛЬФА'!P42</f>
        <v>572</v>
      </c>
      <c r="Q42" s="53">
        <f>'Прил. 11 СОГАЗ'!Q42+'Прил. 11 АЛЬФА'!Q42</f>
        <v>1270</v>
      </c>
    </row>
    <row r="43" spans="1:17" s="12" customFormat="1" ht="18.75">
      <c r="A43" s="55">
        <f>A42+1</f>
        <v>20</v>
      </c>
      <c r="B43" s="56" t="s">
        <v>106</v>
      </c>
      <c r="C43" s="52">
        <f t="shared" ref="C43:Q43" si="2">SUM(C20:C42)-C21-C23-C26-C37</f>
        <v>657225</v>
      </c>
      <c r="D43" s="52">
        <f t="shared" si="2"/>
        <v>303003</v>
      </c>
      <c r="E43" s="52">
        <f t="shared" si="2"/>
        <v>354222</v>
      </c>
      <c r="F43" s="52">
        <f t="shared" si="2"/>
        <v>2214</v>
      </c>
      <c r="G43" s="52">
        <f t="shared" si="2"/>
        <v>2209</v>
      </c>
      <c r="H43" s="52">
        <f t="shared" si="2"/>
        <v>11578</v>
      </c>
      <c r="I43" s="52">
        <f t="shared" si="2"/>
        <v>11164</v>
      </c>
      <c r="J43" s="52">
        <f t="shared" si="2"/>
        <v>54841</v>
      </c>
      <c r="K43" s="52">
        <f t="shared" si="2"/>
        <v>51684</v>
      </c>
      <c r="L43" s="52">
        <f t="shared" ref="L43:M43" si="3">SUM(L20:L42)-L21-L23-L26-L37</f>
        <v>115232</v>
      </c>
      <c r="M43" s="52">
        <f t="shared" si="3"/>
        <v>119047</v>
      </c>
      <c r="N43" s="52">
        <f t="shared" si="2"/>
        <v>84238</v>
      </c>
      <c r="O43" s="52">
        <f t="shared" si="2"/>
        <v>94201</v>
      </c>
      <c r="P43" s="52">
        <f t="shared" si="2"/>
        <v>34900</v>
      </c>
      <c r="Q43" s="52">
        <f t="shared" si="2"/>
        <v>75917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129</v>
      </c>
      <c r="E45" s="91" t="s">
        <v>130</v>
      </c>
      <c r="F45" s="91"/>
      <c r="G45" s="91"/>
      <c r="H45" s="91"/>
      <c r="I45" s="91"/>
    </row>
    <row r="46" spans="1:17" s="35" customFormat="1" ht="13.5" customHeight="1">
      <c r="D46" s="36" t="s">
        <v>43</v>
      </c>
      <c r="E46" s="90" t="s">
        <v>44</v>
      </c>
      <c r="F46" s="90"/>
      <c r="G46" s="90"/>
      <c r="H46" s="90"/>
      <c r="I46" s="90"/>
    </row>
    <row r="47" spans="1:17" s="35" customFormat="1" ht="22.5" customHeight="1">
      <c r="A47" s="12" t="s">
        <v>45</v>
      </c>
    </row>
    <row r="48" spans="1:17" s="35" customFormat="1" ht="21" customHeight="1">
      <c r="A48" s="91" t="s">
        <v>129</v>
      </c>
      <c r="B48" s="91"/>
      <c r="C48" s="91"/>
      <c r="E48" s="91" t="s">
        <v>130</v>
      </c>
      <c r="F48" s="91"/>
      <c r="G48" s="91"/>
      <c r="H48" s="91"/>
      <c r="I48" s="91"/>
    </row>
    <row r="49" spans="1:13" s="36" customFormat="1" ht="12">
      <c r="A49" s="90" t="s">
        <v>46</v>
      </c>
      <c r="B49" s="90"/>
      <c r="C49" s="90"/>
      <c r="D49" s="36" t="s">
        <v>43</v>
      </c>
      <c r="E49" s="90" t="s">
        <v>44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74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119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76</v>
      </c>
      <c r="I10" s="57" t="s">
        <v>128</v>
      </c>
      <c r="J10" s="9" t="s">
        <v>122</v>
      </c>
      <c r="N10" s="11"/>
    </row>
    <row r="11" spans="1:17" s="9" customFormat="1" ht="20.25">
      <c r="N11" s="47"/>
    </row>
    <row r="12" spans="1:17" s="12" customFormat="1" ht="18.75">
      <c r="C12" s="75" t="s">
        <v>70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77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78</v>
      </c>
      <c r="G17" s="110"/>
      <c r="H17" s="109" t="s">
        <v>18</v>
      </c>
      <c r="I17" s="110"/>
      <c r="J17" s="109" t="s">
        <v>19</v>
      </c>
      <c r="K17" s="110"/>
      <c r="L17" s="117" t="s">
        <v>121</v>
      </c>
      <c r="M17" s="118"/>
      <c r="N17" s="117" t="s">
        <v>120</v>
      </c>
      <c r="O17" s="118" t="s">
        <v>111</v>
      </c>
      <c r="P17" s="59" t="s">
        <v>112</v>
      </c>
      <c r="Q17" s="59" t="s">
        <v>113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79</v>
      </c>
      <c r="C20" s="52">
        <f t="shared" ref="C20:C42" si="0">D20+E20</f>
        <v>211580</v>
      </c>
      <c r="D20" s="53">
        <f>F20+H20+J20+N20+P20+L20</f>
        <v>97596</v>
      </c>
      <c r="E20" s="53">
        <f>G20+I20+K20+O20+Q20+M20</f>
        <v>113984</v>
      </c>
      <c r="F20" s="53">
        <v>710</v>
      </c>
      <c r="G20" s="53">
        <v>713</v>
      </c>
      <c r="H20" s="53">
        <v>3624</v>
      </c>
      <c r="I20" s="53">
        <v>3458</v>
      </c>
      <c r="J20" s="53">
        <v>16740</v>
      </c>
      <c r="K20" s="53">
        <v>15522</v>
      </c>
      <c r="L20" s="53">
        <v>36879</v>
      </c>
      <c r="M20" s="53">
        <v>37105</v>
      </c>
      <c r="N20" s="53">
        <v>27343</v>
      </c>
      <c r="O20" s="53">
        <v>30484</v>
      </c>
      <c r="P20" s="53">
        <v>12300</v>
      </c>
      <c r="Q20" s="53">
        <v>26702</v>
      </c>
    </row>
    <row r="21" spans="1:17" s="35" customFormat="1" ht="18.75">
      <c r="A21" s="50" t="s">
        <v>80</v>
      </c>
      <c r="B21" s="51" t="s">
        <v>81</v>
      </c>
      <c r="C21" s="52">
        <f t="shared" si="0"/>
        <v>4600</v>
      </c>
      <c r="D21" s="53">
        <f t="shared" ref="D21:D42" si="1">F21+H21+J21+N21+P21+L21</f>
        <v>2135</v>
      </c>
      <c r="E21" s="53">
        <f t="shared" ref="E21:E42" si="2">G21+I21+K21+O21+Q21+M21</f>
        <v>2465</v>
      </c>
      <c r="F21" s="53">
        <v>17</v>
      </c>
      <c r="G21" s="53">
        <v>15</v>
      </c>
      <c r="H21" s="53">
        <v>105</v>
      </c>
      <c r="I21" s="53">
        <v>97</v>
      </c>
      <c r="J21" s="53">
        <v>386</v>
      </c>
      <c r="K21" s="53">
        <v>328</v>
      </c>
      <c r="L21" s="53">
        <v>824</v>
      </c>
      <c r="M21" s="53">
        <v>847</v>
      </c>
      <c r="N21" s="53">
        <v>556</v>
      </c>
      <c r="O21" s="53">
        <v>720</v>
      </c>
      <c r="P21" s="53">
        <v>247</v>
      </c>
      <c r="Q21" s="53">
        <v>458</v>
      </c>
    </row>
    <row r="22" spans="1:17" s="35" customFormat="1" ht="18.75">
      <c r="A22" s="50">
        <f>A20+1</f>
        <v>2</v>
      </c>
      <c r="B22" s="51" t="s">
        <v>82</v>
      </c>
      <c r="C22" s="52">
        <f t="shared" si="0"/>
        <v>27757</v>
      </c>
      <c r="D22" s="53">
        <f t="shared" si="1"/>
        <v>11717</v>
      </c>
      <c r="E22" s="53">
        <f t="shared" si="2"/>
        <v>16040</v>
      </c>
      <c r="F22" s="53">
        <v>201</v>
      </c>
      <c r="G22" s="53">
        <v>218</v>
      </c>
      <c r="H22" s="53">
        <v>1065</v>
      </c>
      <c r="I22" s="53">
        <v>1081</v>
      </c>
      <c r="J22" s="53">
        <v>2897</v>
      </c>
      <c r="K22" s="53">
        <v>2848</v>
      </c>
      <c r="L22" s="53">
        <v>3629</v>
      </c>
      <c r="M22" s="53">
        <v>6426</v>
      </c>
      <c r="N22" s="53">
        <v>2988</v>
      </c>
      <c r="O22" s="53">
        <v>3731</v>
      </c>
      <c r="P22" s="53">
        <v>937</v>
      </c>
      <c r="Q22" s="53">
        <v>1736</v>
      </c>
    </row>
    <row r="23" spans="1:17" s="35" customFormat="1" ht="18.75">
      <c r="A23" s="50" t="s">
        <v>83</v>
      </c>
      <c r="B23" s="51" t="s">
        <v>84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85</v>
      </c>
      <c r="C24" s="52">
        <f t="shared" si="0"/>
        <v>77</v>
      </c>
      <c r="D24" s="53">
        <f t="shared" si="1"/>
        <v>39</v>
      </c>
      <c r="E24" s="53">
        <f t="shared" si="2"/>
        <v>38</v>
      </c>
      <c r="F24" s="53">
        <v>1</v>
      </c>
      <c r="G24" s="53">
        <v>0</v>
      </c>
      <c r="H24" s="53">
        <v>4</v>
      </c>
      <c r="I24" s="53">
        <v>2</v>
      </c>
      <c r="J24" s="53">
        <v>3</v>
      </c>
      <c r="K24" s="53">
        <v>5</v>
      </c>
      <c r="L24" s="53">
        <v>18</v>
      </c>
      <c r="M24" s="53">
        <v>16</v>
      </c>
      <c r="N24" s="53">
        <v>11</v>
      </c>
      <c r="O24" s="53">
        <v>10</v>
      </c>
      <c r="P24" s="53">
        <v>2</v>
      </c>
      <c r="Q24" s="53">
        <v>5</v>
      </c>
    </row>
    <row r="25" spans="1:17" s="35" customFormat="1" ht="18.75">
      <c r="A25" s="50">
        <f>A24+1</f>
        <v>4</v>
      </c>
      <c r="B25" s="51" t="s">
        <v>86</v>
      </c>
      <c r="C25" s="52">
        <f t="shared" si="0"/>
        <v>34202</v>
      </c>
      <c r="D25" s="53">
        <f t="shared" si="1"/>
        <v>16254</v>
      </c>
      <c r="E25" s="53">
        <f t="shared" si="2"/>
        <v>17948</v>
      </c>
      <c r="F25" s="53">
        <v>96</v>
      </c>
      <c r="G25" s="53">
        <v>95</v>
      </c>
      <c r="H25" s="53">
        <v>515</v>
      </c>
      <c r="I25" s="53">
        <v>547</v>
      </c>
      <c r="J25" s="53">
        <v>2644</v>
      </c>
      <c r="K25" s="53">
        <v>2577</v>
      </c>
      <c r="L25" s="53">
        <v>6349</v>
      </c>
      <c r="M25" s="53">
        <v>5663</v>
      </c>
      <c r="N25" s="53">
        <v>4627</v>
      </c>
      <c r="O25" s="53">
        <v>4815</v>
      </c>
      <c r="P25" s="53">
        <v>2023</v>
      </c>
      <c r="Q25" s="53">
        <v>4251</v>
      </c>
    </row>
    <row r="26" spans="1:17" s="35" customFormat="1" ht="18.75">
      <c r="A26" s="50" t="s">
        <v>87</v>
      </c>
      <c r="B26" s="51" t="s">
        <v>88</v>
      </c>
      <c r="C26" s="52">
        <f t="shared" si="0"/>
        <v>441</v>
      </c>
      <c r="D26" s="53">
        <f t="shared" si="1"/>
        <v>221</v>
      </c>
      <c r="E26" s="53">
        <f t="shared" si="2"/>
        <v>220</v>
      </c>
      <c r="F26" s="53">
        <v>0</v>
      </c>
      <c r="G26" s="53">
        <v>0</v>
      </c>
      <c r="H26" s="53">
        <v>3</v>
      </c>
      <c r="I26" s="53">
        <v>4</v>
      </c>
      <c r="J26" s="53">
        <v>25</v>
      </c>
      <c r="K26" s="53">
        <v>20</v>
      </c>
      <c r="L26" s="53">
        <v>84</v>
      </c>
      <c r="M26" s="53">
        <v>54</v>
      </c>
      <c r="N26" s="53">
        <v>76</v>
      </c>
      <c r="O26" s="53">
        <v>70</v>
      </c>
      <c r="P26" s="53">
        <v>33</v>
      </c>
      <c r="Q26" s="53">
        <v>72</v>
      </c>
    </row>
    <row r="27" spans="1:17" s="35" customFormat="1" ht="18.75">
      <c r="A27" s="50">
        <f>A25+1</f>
        <v>5</v>
      </c>
      <c r="B27" s="51" t="s">
        <v>89</v>
      </c>
      <c r="C27" s="52">
        <f t="shared" si="0"/>
        <v>411</v>
      </c>
      <c r="D27" s="53">
        <f t="shared" si="1"/>
        <v>188</v>
      </c>
      <c r="E27" s="53">
        <f t="shared" si="2"/>
        <v>223</v>
      </c>
      <c r="F27" s="53">
        <v>1</v>
      </c>
      <c r="G27" s="53">
        <v>0</v>
      </c>
      <c r="H27" s="53">
        <v>2</v>
      </c>
      <c r="I27" s="53">
        <v>2</v>
      </c>
      <c r="J27" s="53">
        <v>35</v>
      </c>
      <c r="K27" s="53">
        <v>38</v>
      </c>
      <c r="L27" s="53">
        <v>61</v>
      </c>
      <c r="M27" s="53">
        <v>83</v>
      </c>
      <c r="N27" s="53">
        <v>64</v>
      </c>
      <c r="O27" s="53">
        <v>68</v>
      </c>
      <c r="P27" s="53">
        <v>25</v>
      </c>
      <c r="Q27" s="53">
        <v>32</v>
      </c>
    </row>
    <row r="28" spans="1:17" s="35" customFormat="1" ht="18.75">
      <c r="A28" s="50">
        <f t="shared" ref="A28:A36" si="3">A27+1</f>
        <v>6</v>
      </c>
      <c r="B28" s="51" t="s">
        <v>90</v>
      </c>
      <c r="C28" s="52">
        <f t="shared" si="0"/>
        <v>28377</v>
      </c>
      <c r="D28" s="53">
        <f t="shared" si="1"/>
        <v>13042</v>
      </c>
      <c r="E28" s="53">
        <f t="shared" si="2"/>
        <v>15335</v>
      </c>
      <c r="F28" s="53">
        <v>102</v>
      </c>
      <c r="G28" s="53">
        <v>80</v>
      </c>
      <c r="H28" s="53">
        <v>581</v>
      </c>
      <c r="I28" s="53">
        <v>530</v>
      </c>
      <c r="J28" s="53">
        <v>2756</v>
      </c>
      <c r="K28" s="53">
        <v>2672</v>
      </c>
      <c r="L28" s="53">
        <v>4940</v>
      </c>
      <c r="M28" s="53">
        <v>5555</v>
      </c>
      <c r="N28" s="53">
        <v>3561</v>
      </c>
      <c r="O28" s="53">
        <v>3898</v>
      </c>
      <c r="P28" s="53">
        <v>1102</v>
      </c>
      <c r="Q28" s="53">
        <v>2600</v>
      </c>
    </row>
    <row r="29" spans="1:17" s="35" customFormat="1" ht="18.75">
      <c r="A29" s="50">
        <f t="shared" si="3"/>
        <v>7</v>
      </c>
      <c r="B29" s="51" t="s">
        <v>91</v>
      </c>
      <c r="C29" s="52">
        <f t="shared" si="0"/>
        <v>4291</v>
      </c>
      <c r="D29" s="53">
        <f t="shared" si="1"/>
        <v>1867</v>
      </c>
      <c r="E29" s="53">
        <f t="shared" si="2"/>
        <v>2424</v>
      </c>
      <c r="F29" s="53">
        <v>3</v>
      </c>
      <c r="G29" s="53">
        <v>7</v>
      </c>
      <c r="H29" s="53">
        <v>45</v>
      </c>
      <c r="I29" s="53">
        <v>41</v>
      </c>
      <c r="J29" s="53">
        <v>458</v>
      </c>
      <c r="K29" s="53">
        <v>440</v>
      </c>
      <c r="L29" s="53">
        <v>704</v>
      </c>
      <c r="M29" s="53">
        <v>896</v>
      </c>
      <c r="N29" s="53">
        <v>502</v>
      </c>
      <c r="O29" s="53">
        <v>720</v>
      </c>
      <c r="P29" s="53">
        <v>155</v>
      </c>
      <c r="Q29" s="53">
        <v>320</v>
      </c>
    </row>
    <row r="30" spans="1:17" s="35" customFormat="1" ht="18.75">
      <c r="A30" s="50">
        <f t="shared" si="3"/>
        <v>8</v>
      </c>
      <c r="B30" s="51" t="s">
        <v>92</v>
      </c>
      <c r="C30" s="52">
        <f t="shared" si="0"/>
        <v>3069</v>
      </c>
      <c r="D30" s="53">
        <f t="shared" si="1"/>
        <v>1263</v>
      </c>
      <c r="E30" s="53">
        <f t="shared" si="2"/>
        <v>1806</v>
      </c>
      <c r="F30" s="53">
        <v>2</v>
      </c>
      <c r="G30" s="53">
        <v>11</v>
      </c>
      <c r="H30" s="53">
        <v>47</v>
      </c>
      <c r="I30" s="53">
        <v>56</v>
      </c>
      <c r="J30" s="53">
        <v>480</v>
      </c>
      <c r="K30" s="53">
        <v>452</v>
      </c>
      <c r="L30" s="53">
        <v>396</v>
      </c>
      <c r="M30" s="53">
        <v>796</v>
      </c>
      <c r="N30" s="53">
        <v>276</v>
      </c>
      <c r="O30" s="53">
        <v>405</v>
      </c>
      <c r="P30" s="53">
        <v>62</v>
      </c>
      <c r="Q30" s="53">
        <v>86</v>
      </c>
    </row>
    <row r="31" spans="1:17" s="35" customFormat="1" ht="18.75">
      <c r="A31" s="50">
        <f t="shared" si="3"/>
        <v>9</v>
      </c>
      <c r="B31" s="51" t="s">
        <v>93</v>
      </c>
      <c r="C31" s="52">
        <f t="shared" si="0"/>
        <v>2763</v>
      </c>
      <c r="D31" s="53">
        <f t="shared" si="1"/>
        <v>1351</v>
      </c>
      <c r="E31" s="53">
        <f t="shared" si="2"/>
        <v>1412</v>
      </c>
      <c r="F31" s="53">
        <v>1</v>
      </c>
      <c r="G31" s="53">
        <v>0</v>
      </c>
      <c r="H31" s="53">
        <v>12</v>
      </c>
      <c r="I31" s="53">
        <v>8</v>
      </c>
      <c r="J31" s="53">
        <v>242</v>
      </c>
      <c r="K31" s="53">
        <v>199</v>
      </c>
      <c r="L31" s="53">
        <v>546</v>
      </c>
      <c r="M31" s="53">
        <v>504</v>
      </c>
      <c r="N31" s="53">
        <v>427</v>
      </c>
      <c r="O31" s="53">
        <v>466</v>
      </c>
      <c r="P31" s="53">
        <v>123</v>
      </c>
      <c r="Q31" s="53">
        <v>235</v>
      </c>
    </row>
    <row r="32" spans="1:17" s="35" customFormat="1" ht="18.75">
      <c r="A32" s="50">
        <f t="shared" si="3"/>
        <v>10</v>
      </c>
      <c r="B32" s="51" t="s">
        <v>94</v>
      </c>
      <c r="C32" s="52">
        <f t="shared" si="0"/>
        <v>1012</v>
      </c>
      <c r="D32" s="53">
        <f t="shared" si="1"/>
        <v>428</v>
      </c>
      <c r="E32" s="53">
        <f t="shared" si="2"/>
        <v>584</v>
      </c>
      <c r="F32" s="53">
        <v>6</v>
      </c>
      <c r="G32" s="53">
        <v>7</v>
      </c>
      <c r="H32" s="53">
        <v>27</v>
      </c>
      <c r="I32" s="53">
        <v>25</v>
      </c>
      <c r="J32" s="53">
        <v>66</v>
      </c>
      <c r="K32" s="53">
        <v>69</v>
      </c>
      <c r="L32" s="53">
        <v>157</v>
      </c>
      <c r="M32" s="53">
        <v>233</v>
      </c>
      <c r="N32" s="53">
        <v>121</v>
      </c>
      <c r="O32" s="53">
        <v>182</v>
      </c>
      <c r="P32" s="53">
        <v>51</v>
      </c>
      <c r="Q32" s="53">
        <v>68</v>
      </c>
    </row>
    <row r="33" spans="1:17" s="35" customFormat="1" ht="18.75">
      <c r="A33" s="50">
        <f t="shared" si="3"/>
        <v>11</v>
      </c>
      <c r="B33" s="51" t="s">
        <v>95</v>
      </c>
      <c r="C33" s="52">
        <f t="shared" si="0"/>
        <v>30139</v>
      </c>
      <c r="D33" s="53">
        <f t="shared" si="1"/>
        <v>14039</v>
      </c>
      <c r="E33" s="53">
        <f t="shared" si="2"/>
        <v>16100</v>
      </c>
      <c r="F33" s="53">
        <v>140</v>
      </c>
      <c r="G33" s="53">
        <v>129</v>
      </c>
      <c r="H33" s="53">
        <v>711</v>
      </c>
      <c r="I33" s="53">
        <v>677</v>
      </c>
      <c r="J33" s="53">
        <v>2134</v>
      </c>
      <c r="K33" s="53">
        <v>2007</v>
      </c>
      <c r="L33" s="53">
        <v>5382</v>
      </c>
      <c r="M33" s="53">
        <v>5381</v>
      </c>
      <c r="N33" s="53">
        <v>4054</v>
      </c>
      <c r="O33" s="53">
        <v>4494</v>
      </c>
      <c r="P33" s="53">
        <v>1618</v>
      </c>
      <c r="Q33" s="53">
        <v>3412</v>
      </c>
    </row>
    <row r="34" spans="1:17" s="35" customFormat="1" ht="18.75">
      <c r="A34" s="50">
        <f t="shared" si="3"/>
        <v>12</v>
      </c>
      <c r="B34" s="51" t="s">
        <v>96</v>
      </c>
      <c r="C34" s="52">
        <f t="shared" si="0"/>
        <v>20525</v>
      </c>
      <c r="D34" s="53">
        <f t="shared" si="1"/>
        <v>10028</v>
      </c>
      <c r="E34" s="53">
        <f t="shared" si="2"/>
        <v>10497</v>
      </c>
      <c r="F34" s="53">
        <v>81</v>
      </c>
      <c r="G34" s="53">
        <v>86</v>
      </c>
      <c r="H34" s="53">
        <v>411</v>
      </c>
      <c r="I34" s="53">
        <v>391</v>
      </c>
      <c r="J34" s="53">
        <v>1593</v>
      </c>
      <c r="K34" s="53">
        <v>1539</v>
      </c>
      <c r="L34" s="53">
        <v>4146</v>
      </c>
      <c r="M34" s="53">
        <v>3615</v>
      </c>
      <c r="N34" s="53">
        <v>2841</v>
      </c>
      <c r="O34" s="53">
        <v>2872</v>
      </c>
      <c r="P34" s="53">
        <v>956</v>
      </c>
      <c r="Q34" s="53">
        <v>1994</v>
      </c>
    </row>
    <row r="35" spans="1:17" s="35" customFormat="1" ht="18.75">
      <c r="A35" s="50">
        <f t="shared" si="3"/>
        <v>13</v>
      </c>
      <c r="B35" s="51" t="s">
        <v>97</v>
      </c>
      <c r="C35" s="52">
        <f t="shared" si="0"/>
        <v>2253</v>
      </c>
      <c r="D35" s="53">
        <f t="shared" si="1"/>
        <v>1164</v>
      </c>
      <c r="E35" s="53">
        <f t="shared" si="2"/>
        <v>1089</v>
      </c>
      <c r="F35" s="53">
        <v>1</v>
      </c>
      <c r="G35" s="53">
        <v>1</v>
      </c>
      <c r="H35" s="53">
        <v>6</v>
      </c>
      <c r="I35" s="53">
        <v>6</v>
      </c>
      <c r="J35" s="53">
        <v>90</v>
      </c>
      <c r="K35" s="53">
        <v>60</v>
      </c>
      <c r="L35" s="53">
        <v>459</v>
      </c>
      <c r="M35" s="53">
        <v>329</v>
      </c>
      <c r="N35" s="53">
        <v>456</v>
      </c>
      <c r="O35" s="53">
        <v>432</v>
      </c>
      <c r="P35" s="53">
        <v>152</v>
      </c>
      <c r="Q35" s="53">
        <v>261</v>
      </c>
    </row>
    <row r="36" spans="1:17" s="35" customFormat="1" ht="18.75">
      <c r="A36" s="50">
        <f t="shared" si="3"/>
        <v>14</v>
      </c>
      <c r="B36" s="51" t="s">
        <v>98</v>
      </c>
      <c r="C36" s="52">
        <f t="shared" si="0"/>
        <v>13282</v>
      </c>
      <c r="D36" s="53">
        <f t="shared" si="1"/>
        <v>6381</v>
      </c>
      <c r="E36" s="53">
        <f t="shared" si="2"/>
        <v>6901</v>
      </c>
      <c r="F36" s="53">
        <v>45</v>
      </c>
      <c r="G36" s="53">
        <v>45</v>
      </c>
      <c r="H36" s="53">
        <v>231</v>
      </c>
      <c r="I36" s="53">
        <v>200</v>
      </c>
      <c r="J36" s="53">
        <v>1114</v>
      </c>
      <c r="K36" s="53">
        <v>1017</v>
      </c>
      <c r="L36" s="53">
        <v>2274</v>
      </c>
      <c r="M36" s="53">
        <v>2160</v>
      </c>
      <c r="N36" s="53">
        <v>1935</v>
      </c>
      <c r="O36" s="53">
        <v>1931</v>
      </c>
      <c r="P36" s="53">
        <v>782</v>
      </c>
      <c r="Q36" s="53">
        <v>1548</v>
      </c>
    </row>
    <row r="37" spans="1:17" s="35" customFormat="1" ht="18.75">
      <c r="A37" s="50" t="s">
        <v>99</v>
      </c>
      <c r="B37" s="54" t="s">
        <v>100</v>
      </c>
      <c r="C37" s="52">
        <f t="shared" si="0"/>
        <v>1475</v>
      </c>
      <c r="D37" s="53">
        <f t="shared" si="1"/>
        <v>691</v>
      </c>
      <c r="E37" s="53">
        <f t="shared" si="2"/>
        <v>784</v>
      </c>
      <c r="F37" s="53">
        <v>3</v>
      </c>
      <c r="G37" s="53">
        <v>8</v>
      </c>
      <c r="H37" s="53">
        <v>19</v>
      </c>
      <c r="I37" s="53">
        <v>20</v>
      </c>
      <c r="J37" s="53">
        <v>117</v>
      </c>
      <c r="K37" s="53">
        <v>115</v>
      </c>
      <c r="L37" s="53">
        <v>245</v>
      </c>
      <c r="M37" s="53">
        <v>227</v>
      </c>
      <c r="N37" s="53">
        <v>212</v>
      </c>
      <c r="O37" s="53">
        <v>220</v>
      </c>
      <c r="P37" s="53">
        <v>95</v>
      </c>
      <c r="Q37" s="53">
        <v>194</v>
      </c>
    </row>
    <row r="38" spans="1:17" s="35" customFormat="1" ht="18.75">
      <c r="A38" s="50">
        <v>15</v>
      </c>
      <c r="B38" s="51" t="s">
        <v>101</v>
      </c>
      <c r="C38" s="52">
        <f t="shared" si="0"/>
        <v>135</v>
      </c>
      <c r="D38" s="53">
        <f t="shared" si="1"/>
        <v>84</v>
      </c>
      <c r="E38" s="53">
        <f t="shared" si="2"/>
        <v>51</v>
      </c>
      <c r="F38" s="53">
        <v>0</v>
      </c>
      <c r="G38" s="53">
        <v>0</v>
      </c>
      <c r="H38" s="53">
        <v>4</v>
      </c>
      <c r="I38" s="53">
        <v>3</v>
      </c>
      <c r="J38" s="53">
        <v>6</v>
      </c>
      <c r="K38" s="53">
        <v>6</v>
      </c>
      <c r="L38" s="53">
        <v>42</v>
      </c>
      <c r="M38" s="53">
        <v>24</v>
      </c>
      <c r="N38" s="53">
        <v>23</v>
      </c>
      <c r="O38" s="53">
        <v>11</v>
      </c>
      <c r="P38" s="53">
        <v>9</v>
      </c>
      <c r="Q38" s="53">
        <v>7</v>
      </c>
    </row>
    <row r="39" spans="1:17" s="35" customFormat="1" ht="18.75">
      <c r="A39" s="50">
        <f>A38+1</f>
        <v>16</v>
      </c>
      <c r="B39" s="51" t="s">
        <v>102</v>
      </c>
      <c r="C39" s="52">
        <f t="shared" si="0"/>
        <v>15474</v>
      </c>
      <c r="D39" s="53">
        <f t="shared" si="1"/>
        <v>7492</v>
      </c>
      <c r="E39" s="53">
        <f t="shared" si="2"/>
        <v>7982</v>
      </c>
      <c r="F39" s="53">
        <v>1</v>
      </c>
      <c r="G39" s="53">
        <v>3</v>
      </c>
      <c r="H39" s="53">
        <v>34</v>
      </c>
      <c r="I39" s="53">
        <v>31</v>
      </c>
      <c r="J39" s="53">
        <v>1215</v>
      </c>
      <c r="K39" s="53">
        <v>1155</v>
      </c>
      <c r="L39" s="53">
        <v>2670</v>
      </c>
      <c r="M39" s="53">
        <v>2248</v>
      </c>
      <c r="N39" s="53">
        <v>2586</v>
      </c>
      <c r="O39" s="53">
        <v>2700</v>
      </c>
      <c r="P39" s="53">
        <v>986</v>
      </c>
      <c r="Q39" s="53">
        <v>1845</v>
      </c>
    </row>
    <row r="40" spans="1:17" s="35" customFormat="1" ht="18.75">
      <c r="A40" s="50">
        <f>A39+1</f>
        <v>17</v>
      </c>
      <c r="B40" s="51" t="s">
        <v>103</v>
      </c>
      <c r="C40" s="52">
        <f t="shared" si="0"/>
        <v>8872</v>
      </c>
      <c r="D40" s="53">
        <f t="shared" si="1"/>
        <v>4261</v>
      </c>
      <c r="E40" s="53">
        <f t="shared" si="2"/>
        <v>4611</v>
      </c>
      <c r="F40" s="53">
        <v>1</v>
      </c>
      <c r="G40" s="53">
        <v>3</v>
      </c>
      <c r="H40" s="53">
        <v>35</v>
      </c>
      <c r="I40" s="53">
        <v>30</v>
      </c>
      <c r="J40" s="53">
        <v>702</v>
      </c>
      <c r="K40" s="53">
        <v>775</v>
      </c>
      <c r="L40" s="53">
        <v>1578</v>
      </c>
      <c r="M40" s="53">
        <v>1452</v>
      </c>
      <c r="N40" s="53">
        <v>1429</v>
      </c>
      <c r="O40" s="53">
        <v>1481</v>
      </c>
      <c r="P40" s="53">
        <v>516</v>
      </c>
      <c r="Q40" s="53">
        <v>870</v>
      </c>
    </row>
    <row r="41" spans="1:17" s="35" customFormat="1" ht="18.75">
      <c r="A41" s="50">
        <f>A40+1</f>
        <v>18</v>
      </c>
      <c r="B41" s="51" t="s">
        <v>104</v>
      </c>
      <c r="C41" s="52">
        <f t="shared" si="0"/>
        <v>343</v>
      </c>
      <c r="D41" s="53">
        <f t="shared" si="1"/>
        <v>197</v>
      </c>
      <c r="E41" s="53">
        <f t="shared" si="2"/>
        <v>146</v>
      </c>
      <c r="F41" s="53">
        <v>0</v>
      </c>
      <c r="G41" s="53">
        <v>0</v>
      </c>
      <c r="H41" s="53">
        <v>2</v>
      </c>
      <c r="I41" s="53">
        <v>1</v>
      </c>
      <c r="J41" s="53">
        <v>9</v>
      </c>
      <c r="K41" s="53">
        <v>17</v>
      </c>
      <c r="L41" s="53">
        <v>100</v>
      </c>
      <c r="M41" s="53">
        <v>58</v>
      </c>
      <c r="N41" s="53">
        <v>72</v>
      </c>
      <c r="O41" s="53">
        <v>45</v>
      </c>
      <c r="P41" s="53">
        <v>14</v>
      </c>
      <c r="Q41" s="53">
        <v>25</v>
      </c>
    </row>
    <row r="42" spans="1:17" s="35" customFormat="1" ht="18.75">
      <c r="A42" s="50">
        <f>A41+1</f>
        <v>19</v>
      </c>
      <c r="B42" s="51" t="s">
        <v>105</v>
      </c>
      <c r="C42" s="52">
        <f t="shared" si="0"/>
        <v>754</v>
      </c>
      <c r="D42" s="53">
        <f t="shared" si="1"/>
        <v>428</v>
      </c>
      <c r="E42" s="53">
        <f t="shared" si="2"/>
        <v>326</v>
      </c>
      <c r="F42" s="53">
        <v>1</v>
      </c>
      <c r="G42" s="53">
        <v>0</v>
      </c>
      <c r="H42" s="53">
        <v>4</v>
      </c>
      <c r="I42" s="53">
        <v>5</v>
      </c>
      <c r="J42" s="53">
        <v>26</v>
      </c>
      <c r="K42" s="53">
        <v>31</v>
      </c>
      <c r="L42" s="53">
        <v>156</v>
      </c>
      <c r="M42" s="53">
        <v>93</v>
      </c>
      <c r="N42" s="53">
        <v>171</v>
      </c>
      <c r="O42" s="53">
        <v>120</v>
      </c>
      <c r="P42" s="53">
        <v>70</v>
      </c>
      <c r="Q42" s="53">
        <v>77</v>
      </c>
    </row>
    <row r="43" spans="1:17" s="12" customFormat="1" ht="18.75">
      <c r="A43" s="55">
        <f>A42+1</f>
        <v>20</v>
      </c>
      <c r="B43" s="56" t="s">
        <v>106</v>
      </c>
      <c r="C43" s="52">
        <f t="shared" ref="C43:Q43" si="4">SUM(C20:C42)-C21-C23-C26-C37</f>
        <v>405316</v>
      </c>
      <c r="D43" s="52">
        <f t="shared" si="4"/>
        <v>187819</v>
      </c>
      <c r="E43" s="52">
        <f t="shared" si="4"/>
        <v>217497</v>
      </c>
      <c r="F43" s="52">
        <f t="shared" si="4"/>
        <v>1393</v>
      </c>
      <c r="G43" s="52">
        <f t="shared" si="4"/>
        <v>1398</v>
      </c>
      <c r="H43" s="52">
        <f t="shared" si="4"/>
        <v>7360</v>
      </c>
      <c r="I43" s="52">
        <f t="shared" si="4"/>
        <v>7094</v>
      </c>
      <c r="J43" s="52">
        <f t="shared" si="4"/>
        <v>33210</v>
      </c>
      <c r="K43" s="52">
        <f t="shared" si="4"/>
        <v>31429</v>
      </c>
      <c r="L43" s="52">
        <f t="shared" si="4"/>
        <v>70486</v>
      </c>
      <c r="M43" s="52">
        <f t="shared" si="4"/>
        <v>72637</v>
      </c>
      <c r="N43" s="52">
        <f t="shared" si="4"/>
        <v>53487</v>
      </c>
      <c r="O43" s="52">
        <f t="shared" si="4"/>
        <v>58865</v>
      </c>
      <c r="P43" s="52">
        <f t="shared" si="4"/>
        <v>21883</v>
      </c>
      <c r="Q43" s="52">
        <f t="shared" si="4"/>
        <v>46074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129</v>
      </c>
      <c r="E45" s="91" t="s">
        <v>130</v>
      </c>
      <c r="F45" s="91"/>
      <c r="G45" s="91"/>
      <c r="H45" s="91"/>
      <c r="I45" s="91"/>
    </row>
    <row r="46" spans="1:17" s="35" customFormat="1" ht="13.5" customHeight="1">
      <c r="D46" s="36" t="s">
        <v>43</v>
      </c>
      <c r="E46" s="90" t="s">
        <v>44</v>
      </c>
      <c r="F46" s="90"/>
      <c r="G46" s="90"/>
      <c r="H46" s="90"/>
      <c r="I46" s="90"/>
    </row>
    <row r="47" spans="1:17" s="35" customFormat="1" ht="22.5" customHeight="1">
      <c r="A47" s="12" t="s">
        <v>45</v>
      </c>
    </row>
    <row r="48" spans="1:17" s="35" customFormat="1" ht="21" customHeight="1">
      <c r="A48" s="91" t="s">
        <v>129</v>
      </c>
      <c r="B48" s="91"/>
      <c r="C48" s="91"/>
      <c r="E48" s="91" t="s">
        <v>130</v>
      </c>
      <c r="F48" s="91"/>
      <c r="G48" s="91"/>
      <c r="H48" s="91"/>
      <c r="I48" s="91"/>
    </row>
    <row r="49" spans="1:13" s="36" customFormat="1" ht="12">
      <c r="A49" s="90" t="s">
        <v>46</v>
      </c>
      <c r="B49" s="90"/>
      <c r="C49" s="90"/>
      <c r="D49" s="36" t="s">
        <v>43</v>
      </c>
      <c r="E49" s="90" t="s">
        <v>44</v>
      </c>
      <c r="F49" s="90"/>
      <c r="G49" s="90"/>
      <c r="H49" s="90"/>
      <c r="I49" s="9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abSelected="1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74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119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76</v>
      </c>
      <c r="I10" s="57" t="s">
        <v>128</v>
      </c>
      <c r="J10" s="9" t="s">
        <v>122</v>
      </c>
      <c r="N10" s="11"/>
    </row>
    <row r="11" spans="1:17" s="9" customFormat="1" ht="20.25">
      <c r="N11" s="47"/>
    </row>
    <row r="12" spans="1:17" s="12" customFormat="1" ht="18.75">
      <c r="C12" s="75" t="s">
        <v>71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77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78</v>
      </c>
      <c r="G17" s="110"/>
      <c r="H17" s="109" t="s">
        <v>18</v>
      </c>
      <c r="I17" s="110"/>
      <c r="J17" s="109" t="s">
        <v>19</v>
      </c>
      <c r="K17" s="110"/>
      <c r="L17" s="117" t="s">
        <v>121</v>
      </c>
      <c r="M17" s="118"/>
      <c r="N17" s="117" t="s">
        <v>120</v>
      </c>
      <c r="O17" s="118" t="s">
        <v>111</v>
      </c>
      <c r="P17" s="59" t="s">
        <v>112</v>
      </c>
      <c r="Q17" s="59" t="s">
        <v>113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79</v>
      </c>
      <c r="C20" s="52">
        <f t="shared" ref="C20:C42" si="0">D20+E20</f>
        <v>55808</v>
      </c>
      <c r="D20" s="53">
        <f>F20+H20+J20+N20+P20+L20</f>
        <v>26339</v>
      </c>
      <c r="E20" s="53">
        <f>G20+I20+K20+O20+Q20+M20</f>
        <v>29469</v>
      </c>
      <c r="F20" s="53">
        <v>259</v>
      </c>
      <c r="G20" s="53">
        <v>257</v>
      </c>
      <c r="H20" s="53">
        <v>943</v>
      </c>
      <c r="I20" s="53">
        <v>937</v>
      </c>
      <c r="J20" s="53">
        <v>3732</v>
      </c>
      <c r="K20" s="53">
        <v>3534</v>
      </c>
      <c r="L20" s="53">
        <v>10015</v>
      </c>
      <c r="M20" s="53">
        <v>10095</v>
      </c>
      <c r="N20" s="53">
        <v>8366</v>
      </c>
      <c r="O20" s="53">
        <v>8638</v>
      </c>
      <c r="P20" s="53">
        <v>3024</v>
      </c>
      <c r="Q20" s="53">
        <v>6008</v>
      </c>
    </row>
    <row r="21" spans="1:17" s="35" customFormat="1" ht="18.75">
      <c r="A21" s="50" t="s">
        <v>80</v>
      </c>
      <c r="B21" s="51" t="s">
        <v>81</v>
      </c>
      <c r="C21" s="52">
        <f t="shared" si="0"/>
        <v>3142</v>
      </c>
      <c r="D21" s="53">
        <f t="shared" ref="D21:D42" si="1">F21+H21+J21+N21+P21+L21</f>
        <v>1539</v>
      </c>
      <c r="E21" s="53">
        <f t="shared" ref="E21:E42" si="2">G21+I21+K21+O21+Q21+M21</f>
        <v>1603</v>
      </c>
      <c r="F21" s="53">
        <v>8</v>
      </c>
      <c r="G21" s="53">
        <v>13</v>
      </c>
      <c r="H21" s="53">
        <v>49</v>
      </c>
      <c r="I21" s="53">
        <v>37</v>
      </c>
      <c r="J21" s="53">
        <v>264</v>
      </c>
      <c r="K21" s="53">
        <v>221</v>
      </c>
      <c r="L21" s="53">
        <v>684</v>
      </c>
      <c r="M21" s="53">
        <v>601</v>
      </c>
      <c r="N21" s="53">
        <v>403</v>
      </c>
      <c r="O21" s="53">
        <v>420</v>
      </c>
      <c r="P21" s="53">
        <v>131</v>
      </c>
      <c r="Q21" s="53">
        <v>311</v>
      </c>
    </row>
    <row r="22" spans="1:17" s="35" customFormat="1" ht="18.75">
      <c r="A22" s="50">
        <f>A20+1</f>
        <v>2</v>
      </c>
      <c r="B22" s="51" t="s">
        <v>82</v>
      </c>
      <c r="C22" s="52">
        <f t="shared" si="0"/>
        <v>18039</v>
      </c>
      <c r="D22" s="53">
        <f t="shared" si="1"/>
        <v>7942</v>
      </c>
      <c r="E22" s="53">
        <f t="shared" si="2"/>
        <v>10097</v>
      </c>
      <c r="F22" s="53">
        <v>11</v>
      </c>
      <c r="G22" s="53">
        <v>8</v>
      </c>
      <c r="H22" s="53">
        <v>73</v>
      </c>
      <c r="I22" s="53">
        <v>89</v>
      </c>
      <c r="J22" s="53">
        <v>1972</v>
      </c>
      <c r="K22" s="53">
        <v>1980</v>
      </c>
      <c r="L22" s="53">
        <v>3279</v>
      </c>
      <c r="M22" s="53">
        <v>3931</v>
      </c>
      <c r="N22" s="53">
        <v>1919</v>
      </c>
      <c r="O22" s="53">
        <v>2588</v>
      </c>
      <c r="P22" s="53">
        <v>688</v>
      </c>
      <c r="Q22" s="53">
        <v>1501</v>
      </c>
    </row>
    <row r="23" spans="1:17" s="35" customFormat="1" ht="18.75">
      <c r="A23" s="50" t="s">
        <v>83</v>
      </c>
      <c r="B23" s="51" t="s">
        <v>84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85</v>
      </c>
      <c r="C24" s="52">
        <f t="shared" si="0"/>
        <v>941</v>
      </c>
      <c r="D24" s="53">
        <f t="shared" si="1"/>
        <v>486</v>
      </c>
      <c r="E24" s="53">
        <f t="shared" si="2"/>
        <v>455</v>
      </c>
      <c r="F24" s="53">
        <v>0</v>
      </c>
      <c r="G24" s="53">
        <v>1</v>
      </c>
      <c r="H24" s="53">
        <v>7</v>
      </c>
      <c r="I24" s="53">
        <v>8</v>
      </c>
      <c r="J24" s="53">
        <v>79</v>
      </c>
      <c r="K24" s="53">
        <v>72</v>
      </c>
      <c r="L24" s="53">
        <v>174</v>
      </c>
      <c r="M24" s="53">
        <v>143</v>
      </c>
      <c r="N24" s="53">
        <v>175</v>
      </c>
      <c r="O24" s="53">
        <v>177</v>
      </c>
      <c r="P24" s="53">
        <v>51</v>
      </c>
      <c r="Q24" s="53">
        <v>54</v>
      </c>
    </row>
    <row r="25" spans="1:17" s="35" customFormat="1" ht="18.75">
      <c r="A25" s="50">
        <f>A24+1</f>
        <v>4</v>
      </c>
      <c r="B25" s="51" t="s">
        <v>86</v>
      </c>
      <c r="C25" s="52">
        <f t="shared" si="0"/>
        <v>2522</v>
      </c>
      <c r="D25" s="53">
        <f t="shared" si="1"/>
        <v>1482</v>
      </c>
      <c r="E25" s="53">
        <f t="shared" si="2"/>
        <v>1040</v>
      </c>
      <c r="F25" s="53">
        <v>6</v>
      </c>
      <c r="G25" s="53">
        <v>5</v>
      </c>
      <c r="H25" s="53">
        <v>29</v>
      </c>
      <c r="I25" s="53">
        <v>30</v>
      </c>
      <c r="J25" s="53">
        <v>92</v>
      </c>
      <c r="K25" s="53">
        <v>66</v>
      </c>
      <c r="L25" s="53">
        <v>625</v>
      </c>
      <c r="M25" s="53">
        <v>355</v>
      </c>
      <c r="N25" s="53">
        <v>603</v>
      </c>
      <c r="O25" s="53">
        <v>390</v>
      </c>
      <c r="P25" s="53">
        <v>127</v>
      </c>
      <c r="Q25" s="53">
        <v>194</v>
      </c>
    </row>
    <row r="26" spans="1:17" s="35" customFormat="1" ht="18.75">
      <c r="A26" s="50" t="s">
        <v>87</v>
      </c>
      <c r="B26" s="51" t="s">
        <v>88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89</v>
      </c>
      <c r="C27" s="52">
        <f t="shared" si="0"/>
        <v>3472</v>
      </c>
      <c r="D27" s="53">
        <f t="shared" si="1"/>
        <v>1536</v>
      </c>
      <c r="E27" s="53">
        <f t="shared" si="2"/>
        <v>1936</v>
      </c>
      <c r="F27" s="53">
        <v>10</v>
      </c>
      <c r="G27" s="53">
        <v>19</v>
      </c>
      <c r="H27" s="53">
        <v>78</v>
      </c>
      <c r="I27" s="53">
        <v>78</v>
      </c>
      <c r="J27" s="53">
        <v>503</v>
      </c>
      <c r="K27" s="53">
        <v>458</v>
      </c>
      <c r="L27" s="53">
        <v>547</v>
      </c>
      <c r="M27" s="53">
        <v>807</v>
      </c>
      <c r="N27" s="53">
        <v>334</v>
      </c>
      <c r="O27" s="53">
        <v>437</v>
      </c>
      <c r="P27" s="53">
        <v>64</v>
      </c>
      <c r="Q27" s="53">
        <v>137</v>
      </c>
    </row>
    <row r="28" spans="1:17" s="35" customFormat="1" ht="18.75">
      <c r="A28" s="50">
        <f t="shared" ref="A28:A36" si="3">A27+1</f>
        <v>6</v>
      </c>
      <c r="B28" s="51" t="s">
        <v>90</v>
      </c>
      <c r="C28" s="52">
        <f t="shared" si="0"/>
        <v>301</v>
      </c>
      <c r="D28" s="53">
        <f t="shared" si="1"/>
        <v>229</v>
      </c>
      <c r="E28" s="53">
        <f t="shared" si="2"/>
        <v>72</v>
      </c>
      <c r="F28" s="53">
        <v>0</v>
      </c>
      <c r="G28" s="53">
        <v>0</v>
      </c>
      <c r="H28" s="53">
        <v>3</v>
      </c>
      <c r="I28" s="53">
        <v>1</v>
      </c>
      <c r="J28" s="53">
        <v>8</v>
      </c>
      <c r="K28" s="53">
        <v>10</v>
      </c>
      <c r="L28" s="53">
        <v>120</v>
      </c>
      <c r="M28" s="53">
        <v>34</v>
      </c>
      <c r="N28" s="53">
        <v>82</v>
      </c>
      <c r="O28" s="53">
        <v>22</v>
      </c>
      <c r="P28" s="53">
        <v>16</v>
      </c>
      <c r="Q28" s="53">
        <v>5</v>
      </c>
    </row>
    <row r="29" spans="1:17" s="35" customFormat="1" ht="18.75">
      <c r="A29" s="50">
        <f t="shared" si="3"/>
        <v>7</v>
      </c>
      <c r="B29" s="51" t="s">
        <v>91</v>
      </c>
      <c r="C29" s="52">
        <f t="shared" si="0"/>
        <v>8870</v>
      </c>
      <c r="D29" s="53">
        <f t="shared" si="1"/>
        <v>3956</v>
      </c>
      <c r="E29" s="53">
        <f t="shared" si="2"/>
        <v>4914</v>
      </c>
      <c r="F29" s="53">
        <v>44</v>
      </c>
      <c r="G29" s="53">
        <v>57</v>
      </c>
      <c r="H29" s="53">
        <v>306</v>
      </c>
      <c r="I29" s="53">
        <v>291</v>
      </c>
      <c r="J29" s="53">
        <v>972</v>
      </c>
      <c r="K29" s="53">
        <v>857</v>
      </c>
      <c r="L29" s="53">
        <v>1474</v>
      </c>
      <c r="M29" s="53">
        <v>1969</v>
      </c>
      <c r="N29" s="53">
        <v>872</v>
      </c>
      <c r="O29" s="53">
        <v>1061</v>
      </c>
      <c r="P29" s="53">
        <v>288</v>
      </c>
      <c r="Q29" s="53">
        <v>679</v>
      </c>
    </row>
    <row r="30" spans="1:17" s="35" customFormat="1" ht="18.75">
      <c r="A30" s="50">
        <f t="shared" si="3"/>
        <v>8</v>
      </c>
      <c r="B30" s="51" t="s">
        <v>92</v>
      </c>
      <c r="C30" s="52">
        <f t="shared" si="0"/>
        <v>4883</v>
      </c>
      <c r="D30" s="53">
        <f t="shared" si="1"/>
        <v>2030</v>
      </c>
      <c r="E30" s="53">
        <f t="shared" si="2"/>
        <v>2853</v>
      </c>
      <c r="F30" s="53">
        <v>43</v>
      </c>
      <c r="G30" s="53">
        <v>43</v>
      </c>
      <c r="H30" s="53">
        <v>227</v>
      </c>
      <c r="I30" s="53">
        <v>213</v>
      </c>
      <c r="J30" s="53">
        <v>713</v>
      </c>
      <c r="K30" s="53">
        <v>684</v>
      </c>
      <c r="L30" s="53">
        <v>638</v>
      </c>
      <c r="M30" s="53">
        <v>1391</v>
      </c>
      <c r="N30" s="53">
        <v>340</v>
      </c>
      <c r="O30" s="53">
        <v>402</v>
      </c>
      <c r="P30" s="53">
        <v>69</v>
      </c>
      <c r="Q30" s="53">
        <v>120</v>
      </c>
    </row>
    <row r="31" spans="1:17" s="35" customFormat="1" ht="18.75">
      <c r="A31" s="50">
        <f t="shared" si="3"/>
        <v>9</v>
      </c>
      <c r="B31" s="51" t="s">
        <v>93</v>
      </c>
      <c r="C31" s="52">
        <f t="shared" si="0"/>
        <v>9068</v>
      </c>
      <c r="D31" s="53">
        <f t="shared" si="1"/>
        <v>4134</v>
      </c>
      <c r="E31" s="53">
        <f t="shared" si="2"/>
        <v>4934</v>
      </c>
      <c r="F31" s="53">
        <v>52</v>
      </c>
      <c r="G31" s="53">
        <v>54</v>
      </c>
      <c r="H31" s="53">
        <v>286</v>
      </c>
      <c r="I31" s="53">
        <v>255</v>
      </c>
      <c r="J31" s="53">
        <v>1009</v>
      </c>
      <c r="K31" s="53">
        <v>994</v>
      </c>
      <c r="L31" s="53">
        <v>1593</v>
      </c>
      <c r="M31" s="53">
        <v>1994</v>
      </c>
      <c r="N31" s="53">
        <v>926</v>
      </c>
      <c r="O31" s="53">
        <v>1063</v>
      </c>
      <c r="P31" s="53">
        <v>268</v>
      </c>
      <c r="Q31" s="53">
        <v>574</v>
      </c>
    </row>
    <row r="32" spans="1:17" s="35" customFormat="1" ht="18.75">
      <c r="A32" s="50">
        <f t="shared" si="3"/>
        <v>10</v>
      </c>
      <c r="B32" s="51" t="s">
        <v>94</v>
      </c>
      <c r="C32" s="52">
        <f t="shared" si="0"/>
        <v>5279</v>
      </c>
      <c r="D32" s="53">
        <f t="shared" si="1"/>
        <v>2318</v>
      </c>
      <c r="E32" s="53">
        <f t="shared" si="2"/>
        <v>2961</v>
      </c>
      <c r="F32" s="53">
        <v>13</v>
      </c>
      <c r="G32" s="53">
        <v>11</v>
      </c>
      <c r="H32" s="53">
        <v>126</v>
      </c>
      <c r="I32" s="53">
        <v>132</v>
      </c>
      <c r="J32" s="53">
        <v>701</v>
      </c>
      <c r="K32" s="53">
        <v>630</v>
      </c>
      <c r="L32" s="53">
        <v>771</v>
      </c>
      <c r="M32" s="53">
        <v>1242</v>
      </c>
      <c r="N32" s="53">
        <v>538</v>
      </c>
      <c r="O32" s="53">
        <v>707</v>
      </c>
      <c r="P32" s="53">
        <v>169</v>
      </c>
      <c r="Q32" s="53">
        <v>239</v>
      </c>
    </row>
    <row r="33" spans="1:17" s="35" customFormat="1" ht="18.75">
      <c r="A33" s="50">
        <f t="shared" si="3"/>
        <v>11</v>
      </c>
      <c r="B33" s="51" t="s">
        <v>95</v>
      </c>
      <c r="C33" s="52">
        <f t="shared" si="0"/>
        <v>20502</v>
      </c>
      <c r="D33" s="53">
        <f t="shared" si="1"/>
        <v>9260</v>
      </c>
      <c r="E33" s="53">
        <f t="shared" si="2"/>
        <v>11242</v>
      </c>
      <c r="F33" s="53">
        <v>2</v>
      </c>
      <c r="G33" s="53">
        <v>1</v>
      </c>
      <c r="H33" s="53">
        <v>18</v>
      </c>
      <c r="I33" s="53">
        <v>31</v>
      </c>
      <c r="J33" s="53">
        <v>1770</v>
      </c>
      <c r="K33" s="53">
        <v>1605</v>
      </c>
      <c r="L33" s="53">
        <v>3932</v>
      </c>
      <c r="M33" s="53">
        <v>3449</v>
      </c>
      <c r="N33" s="53">
        <v>2307</v>
      </c>
      <c r="O33" s="53">
        <v>2848</v>
      </c>
      <c r="P33" s="53">
        <v>1231</v>
      </c>
      <c r="Q33" s="53">
        <v>3308</v>
      </c>
    </row>
    <row r="34" spans="1:17" s="35" customFormat="1" ht="18.75">
      <c r="A34" s="50">
        <f t="shared" si="3"/>
        <v>12</v>
      </c>
      <c r="B34" s="51" t="s">
        <v>96</v>
      </c>
      <c r="C34" s="52">
        <f t="shared" si="0"/>
        <v>8350</v>
      </c>
      <c r="D34" s="53">
        <f t="shared" si="1"/>
        <v>3659</v>
      </c>
      <c r="E34" s="53">
        <f t="shared" si="2"/>
        <v>4691</v>
      </c>
      <c r="F34" s="53">
        <v>1</v>
      </c>
      <c r="G34" s="53">
        <v>0</v>
      </c>
      <c r="H34" s="53">
        <v>13</v>
      </c>
      <c r="I34" s="53">
        <v>10</v>
      </c>
      <c r="J34" s="53">
        <v>714</v>
      </c>
      <c r="K34" s="53">
        <v>679</v>
      </c>
      <c r="L34" s="53">
        <v>1726</v>
      </c>
      <c r="M34" s="53">
        <v>1501</v>
      </c>
      <c r="N34" s="53">
        <v>797</v>
      </c>
      <c r="O34" s="53">
        <v>1102</v>
      </c>
      <c r="P34" s="53">
        <v>408</v>
      </c>
      <c r="Q34" s="53">
        <v>1399</v>
      </c>
    </row>
    <row r="35" spans="1:17" s="35" customFormat="1" ht="18.75">
      <c r="A35" s="50">
        <f t="shared" si="3"/>
        <v>13</v>
      </c>
      <c r="B35" s="51" t="s">
        <v>97</v>
      </c>
      <c r="C35" s="52">
        <f t="shared" si="0"/>
        <v>39450</v>
      </c>
      <c r="D35" s="53">
        <f t="shared" si="1"/>
        <v>18147</v>
      </c>
      <c r="E35" s="53">
        <f t="shared" si="2"/>
        <v>21303</v>
      </c>
      <c r="F35" s="53">
        <v>106</v>
      </c>
      <c r="G35" s="53">
        <v>100</v>
      </c>
      <c r="H35" s="53">
        <v>618</v>
      </c>
      <c r="I35" s="53">
        <v>587</v>
      </c>
      <c r="J35" s="53">
        <v>3166</v>
      </c>
      <c r="K35" s="53">
        <v>2993</v>
      </c>
      <c r="L35" s="53">
        <v>6660</v>
      </c>
      <c r="M35" s="53">
        <v>6460</v>
      </c>
      <c r="N35" s="53">
        <v>5086</v>
      </c>
      <c r="O35" s="53">
        <v>5670</v>
      </c>
      <c r="P35" s="53">
        <v>2511</v>
      </c>
      <c r="Q35" s="53">
        <v>5493</v>
      </c>
    </row>
    <row r="36" spans="1:17" s="35" customFormat="1" ht="18.75">
      <c r="A36" s="50">
        <f t="shared" si="3"/>
        <v>14</v>
      </c>
      <c r="B36" s="51" t="s">
        <v>98</v>
      </c>
      <c r="C36" s="52">
        <f t="shared" si="0"/>
        <v>2194</v>
      </c>
      <c r="D36" s="53">
        <f t="shared" si="1"/>
        <v>955</v>
      </c>
      <c r="E36" s="53">
        <f t="shared" si="2"/>
        <v>1239</v>
      </c>
      <c r="F36" s="53">
        <v>0</v>
      </c>
      <c r="G36" s="53">
        <v>0</v>
      </c>
      <c r="H36" s="53">
        <v>5</v>
      </c>
      <c r="I36" s="53">
        <v>2</v>
      </c>
      <c r="J36" s="53">
        <v>192</v>
      </c>
      <c r="K36" s="53">
        <v>144</v>
      </c>
      <c r="L36" s="53">
        <v>427</v>
      </c>
      <c r="M36" s="53">
        <v>380</v>
      </c>
      <c r="N36" s="53">
        <v>215</v>
      </c>
      <c r="O36" s="53">
        <v>350</v>
      </c>
      <c r="P36" s="53">
        <v>116</v>
      </c>
      <c r="Q36" s="53">
        <v>363</v>
      </c>
    </row>
    <row r="37" spans="1:17" s="35" customFormat="1" ht="18.75">
      <c r="A37" s="50" t="s">
        <v>99</v>
      </c>
      <c r="B37" s="54" t="s">
        <v>100</v>
      </c>
      <c r="C37" s="52">
        <f t="shared" si="0"/>
        <v>412</v>
      </c>
      <c r="D37" s="53">
        <f t="shared" si="1"/>
        <v>208</v>
      </c>
      <c r="E37" s="53">
        <f t="shared" si="2"/>
        <v>204</v>
      </c>
      <c r="F37" s="53">
        <v>0</v>
      </c>
      <c r="G37" s="53">
        <v>0</v>
      </c>
      <c r="H37" s="53">
        <v>1</v>
      </c>
      <c r="I37" s="53">
        <v>0</v>
      </c>
      <c r="J37" s="53">
        <v>41</v>
      </c>
      <c r="K37" s="53">
        <v>29</v>
      </c>
      <c r="L37" s="53">
        <v>98</v>
      </c>
      <c r="M37" s="53">
        <v>69</v>
      </c>
      <c r="N37" s="53">
        <v>48</v>
      </c>
      <c r="O37" s="53">
        <v>45</v>
      </c>
      <c r="P37" s="53">
        <v>20</v>
      </c>
      <c r="Q37" s="53">
        <v>61</v>
      </c>
    </row>
    <row r="38" spans="1:17" s="35" customFormat="1" ht="18.75">
      <c r="A38" s="50">
        <v>15</v>
      </c>
      <c r="B38" s="51" t="s">
        <v>101</v>
      </c>
      <c r="C38" s="52">
        <f t="shared" si="0"/>
        <v>4647</v>
      </c>
      <c r="D38" s="53">
        <f t="shared" si="1"/>
        <v>2176</v>
      </c>
      <c r="E38" s="53">
        <f t="shared" si="2"/>
        <v>2471</v>
      </c>
      <c r="F38" s="53">
        <v>8</v>
      </c>
      <c r="G38" s="53">
        <v>7</v>
      </c>
      <c r="H38" s="53">
        <v>32</v>
      </c>
      <c r="I38" s="53">
        <v>44</v>
      </c>
      <c r="J38" s="53">
        <v>315</v>
      </c>
      <c r="K38" s="53">
        <v>284</v>
      </c>
      <c r="L38" s="53">
        <v>707</v>
      </c>
      <c r="M38" s="53">
        <v>565</v>
      </c>
      <c r="N38" s="53">
        <v>682</v>
      </c>
      <c r="O38" s="53">
        <v>772</v>
      </c>
      <c r="P38" s="53">
        <v>432</v>
      </c>
      <c r="Q38" s="53">
        <v>799</v>
      </c>
    </row>
    <row r="39" spans="1:17" s="35" customFormat="1" ht="18.75">
      <c r="A39" s="50">
        <f>A38+1</f>
        <v>16</v>
      </c>
      <c r="B39" s="51" t="s">
        <v>102</v>
      </c>
      <c r="C39" s="52">
        <f t="shared" si="0"/>
        <v>25601</v>
      </c>
      <c r="D39" s="53">
        <f t="shared" si="1"/>
        <v>11312</v>
      </c>
      <c r="E39" s="53">
        <f t="shared" si="2"/>
        <v>14289</v>
      </c>
      <c r="F39" s="53">
        <v>106</v>
      </c>
      <c r="G39" s="53">
        <v>115</v>
      </c>
      <c r="H39" s="53">
        <v>606</v>
      </c>
      <c r="I39" s="53">
        <v>563</v>
      </c>
      <c r="J39" s="53">
        <v>2136</v>
      </c>
      <c r="K39" s="53">
        <v>1952</v>
      </c>
      <c r="L39" s="53">
        <v>4610</v>
      </c>
      <c r="M39" s="53">
        <v>4776</v>
      </c>
      <c r="N39" s="53">
        <v>2569</v>
      </c>
      <c r="O39" s="53">
        <v>3392</v>
      </c>
      <c r="P39" s="53">
        <v>1285</v>
      </c>
      <c r="Q39" s="53">
        <v>3491</v>
      </c>
    </row>
    <row r="40" spans="1:17" s="35" customFormat="1" ht="18.75">
      <c r="A40" s="50">
        <f>A39+1</f>
        <v>17</v>
      </c>
      <c r="B40" s="51" t="s">
        <v>103</v>
      </c>
      <c r="C40" s="52">
        <f t="shared" si="0"/>
        <v>16332</v>
      </c>
      <c r="D40" s="53">
        <f t="shared" si="1"/>
        <v>7078</v>
      </c>
      <c r="E40" s="53">
        <f t="shared" si="2"/>
        <v>9254</v>
      </c>
      <c r="F40" s="53">
        <v>95</v>
      </c>
      <c r="G40" s="53">
        <v>73</v>
      </c>
      <c r="H40" s="53">
        <v>460</v>
      </c>
      <c r="I40" s="53">
        <v>450</v>
      </c>
      <c r="J40" s="53">
        <v>1524</v>
      </c>
      <c r="K40" s="53">
        <v>1395</v>
      </c>
      <c r="L40" s="53">
        <v>2710</v>
      </c>
      <c r="M40" s="53">
        <v>3288</v>
      </c>
      <c r="N40" s="53">
        <v>1573</v>
      </c>
      <c r="O40" s="53">
        <v>2078</v>
      </c>
      <c r="P40" s="53">
        <v>716</v>
      </c>
      <c r="Q40" s="53">
        <v>1970</v>
      </c>
    </row>
    <row r="41" spans="1:17" s="35" customFormat="1" ht="18.75">
      <c r="A41" s="50">
        <f>A40+1</f>
        <v>18</v>
      </c>
      <c r="B41" s="51" t="s">
        <v>104</v>
      </c>
      <c r="C41" s="52">
        <f t="shared" si="0"/>
        <v>17209</v>
      </c>
      <c r="D41" s="53">
        <f t="shared" si="1"/>
        <v>8132</v>
      </c>
      <c r="E41" s="53">
        <f t="shared" si="2"/>
        <v>9077</v>
      </c>
      <c r="F41" s="53">
        <v>40</v>
      </c>
      <c r="G41" s="53">
        <v>42</v>
      </c>
      <c r="H41" s="53">
        <v>290</v>
      </c>
      <c r="I41" s="53">
        <v>229</v>
      </c>
      <c r="J41" s="53">
        <v>1340</v>
      </c>
      <c r="K41" s="53">
        <v>1269</v>
      </c>
      <c r="L41" s="53">
        <v>3171</v>
      </c>
      <c r="M41" s="53">
        <v>2767</v>
      </c>
      <c r="N41" s="53">
        <v>2239</v>
      </c>
      <c r="O41" s="53">
        <v>2454</v>
      </c>
      <c r="P41" s="53">
        <v>1052</v>
      </c>
      <c r="Q41" s="53">
        <v>2316</v>
      </c>
    </row>
    <row r="42" spans="1:17" s="35" customFormat="1" ht="18.75">
      <c r="A42" s="50">
        <f>A41+1</f>
        <v>19</v>
      </c>
      <c r="B42" s="51" t="s">
        <v>105</v>
      </c>
      <c r="C42" s="52">
        <f t="shared" si="0"/>
        <v>8441</v>
      </c>
      <c r="D42" s="53">
        <f t="shared" si="1"/>
        <v>4013</v>
      </c>
      <c r="E42" s="53">
        <f t="shared" si="2"/>
        <v>4428</v>
      </c>
      <c r="F42" s="53">
        <v>25</v>
      </c>
      <c r="G42" s="53">
        <v>18</v>
      </c>
      <c r="H42" s="53">
        <v>98</v>
      </c>
      <c r="I42" s="53">
        <v>120</v>
      </c>
      <c r="J42" s="53">
        <v>693</v>
      </c>
      <c r="K42" s="53">
        <v>649</v>
      </c>
      <c r="L42" s="53">
        <v>1567</v>
      </c>
      <c r="M42" s="53">
        <v>1263</v>
      </c>
      <c r="N42" s="53">
        <v>1128</v>
      </c>
      <c r="O42" s="53">
        <v>1185</v>
      </c>
      <c r="P42" s="53">
        <v>502</v>
      </c>
      <c r="Q42" s="53">
        <v>1193</v>
      </c>
    </row>
    <row r="43" spans="1:17" s="12" customFormat="1" ht="18.75">
      <c r="A43" s="55">
        <f>A42+1</f>
        <v>20</v>
      </c>
      <c r="B43" s="56" t="s">
        <v>106</v>
      </c>
      <c r="C43" s="52">
        <f>SUM(C20:C42)-C21-C23-C26-C37</f>
        <v>251909</v>
      </c>
      <c r="D43" s="52">
        <f>SUM(D20:D42)-D21-D23-D26-D37</f>
        <v>115184</v>
      </c>
      <c r="E43" s="52">
        <f>SUM(E20:E42)-E21-E23-E26-E37</f>
        <v>136725</v>
      </c>
      <c r="F43" s="52">
        <f t="shared" ref="F43:Q43" si="4">SUM(F20:F42)-F21-F23-F26-F37</f>
        <v>821</v>
      </c>
      <c r="G43" s="52">
        <f t="shared" si="4"/>
        <v>811</v>
      </c>
      <c r="H43" s="52">
        <f t="shared" si="4"/>
        <v>4218</v>
      </c>
      <c r="I43" s="52">
        <f t="shared" si="4"/>
        <v>4070</v>
      </c>
      <c r="J43" s="52">
        <f t="shared" si="4"/>
        <v>21631</v>
      </c>
      <c r="K43" s="52">
        <f t="shared" si="4"/>
        <v>20255</v>
      </c>
      <c r="L43" s="52">
        <f t="shared" si="4"/>
        <v>44746</v>
      </c>
      <c r="M43" s="52">
        <f t="shared" si="4"/>
        <v>46410</v>
      </c>
      <c r="N43" s="52">
        <f t="shared" si="4"/>
        <v>30751</v>
      </c>
      <c r="O43" s="52">
        <f t="shared" si="4"/>
        <v>35336</v>
      </c>
      <c r="P43" s="52">
        <f t="shared" si="4"/>
        <v>13017</v>
      </c>
      <c r="Q43" s="52">
        <f t="shared" si="4"/>
        <v>29843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129</v>
      </c>
      <c r="E45" s="91" t="s">
        <v>130</v>
      </c>
      <c r="F45" s="91"/>
      <c r="G45" s="91"/>
      <c r="H45" s="91"/>
      <c r="I45" s="91"/>
    </row>
    <row r="46" spans="1:17" s="35" customFormat="1" ht="13.5" customHeight="1">
      <c r="D46" s="36" t="s">
        <v>43</v>
      </c>
      <c r="E46" s="90" t="s">
        <v>44</v>
      </c>
      <c r="F46" s="90"/>
      <c r="G46" s="90"/>
      <c r="H46" s="90"/>
      <c r="I46" s="90"/>
    </row>
    <row r="47" spans="1:17" s="35" customFormat="1" ht="22.5" customHeight="1">
      <c r="A47" s="12" t="s">
        <v>45</v>
      </c>
    </row>
    <row r="48" spans="1:17" s="35" customFormat="1" ht="21" customHeight="1">
      <c r="A48" s="91" t="s">
        <v>129</v>
      </c>
      <c r="B48" s="91"/>
      <c r="C48" s="91"/>
      <c r="E48" s="91" t="s">
        <v>130</v>
      </c>
      <c r="F48" s="91"/>
      <c r="G48" s="91"/>
      <c r="H48" s="91"/>
      <c r="I48" s="91"/>
    </row>
    <row r="49" spans="1:13" s="36" customFormat="1" ht="12">
      <c r="A49" s="90" t="s">
        <v>46</v>
      </c>
      <c r="B49" s="90"/>
      <c r="C49" s="90"/>
      <c r="D49" s="36" t="s">
        <v>43</v>
      </c>
      <c r="E49" s="90" t="s">
        <v>44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2025-07-01T05:51:10Z</dcterms:modified>
</cp:coreProperties>
</file>