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G21" i="3"/>
  <c r="H21"/>
  <c r="I21"/>
  <c r="J21"/>
  <c r="K21"/>
  <c r="L21"/>
  <c r="M21"/>
  <c r="N21"/>
  <c r="O21"/>
  <c r="P21"/>
  <c r="Q21"/>
  <c r="R21"/>
  <c r="G22"/>
  <c r="H22"/>
  <c r="I22"/>
  <c r="J22"/>
  <c r="K22"/>
  <c r="L22"/>
  <c r="M22"/>
  <c r="N22"/>
  <c r="O22"/>
  <c r="P22"/>
  <c r="Q22"/>
  <c r="R22"/>
  <c r="G23"/>
  <c r="H23"/>
  <c r="I23"/>
  <c r="J23"/>
  <c r="K23"/>
  <c r="L23"/>
  <c r="M23"/>
  <c r="N23"/>
  <c r="O23"/>
  <c r="P23"/>
  <c r="Q23"/>
  <c r="R23"/>
  <c r="G24"/>
  <c r="H24"/>
  <c r="I24"/>
  <c r="J24"/>
  <c r="K24"/>
  <c r="L24"/>
  <c r="M24"/>
  <c r="N24"/>
  <c r="O24"/>
  <c r="P24"/>
  <c r="Q24"/>
  <c r="R24"/>
  <c r="G25"/>
  <c r="H25"/>
  <c r="I25"/>
  <c r="J25"/>
  <c r="K25"/>
  <c r="L25"/>
  <c r="M25"/>
  <c r="N25"/>
  <c r="O25"/>
  <c r="P25"/>
  <c r="Q25"/>
  <c r="R25"/>
  <c r="G26"/>
  <c r="H26"/>
  <c r="I26"/>
  <c r="J26"/>
  <c r="K26"/>
  <c r="L26"/>
  <c r="M26"/>
  <c r="N26"/>
  <c r="O26"/>
  <c r="P26"/>
  <c r="Q26"/>
  <c r="R26"/>
  <c r="G27"/>
  <c r="H27"/>
  <c r="I27"/>
  <c r="J27"/>
  <c r="K27"/>
  <c r="L27"/>
  <c r="M27"/>
  <c r="N27"/>
  <c r="O27"/>
  <c r="P27"/>
  <c r="Q27"/>
  <c r="R27"/>
  <c r="G28"/>
  <c r="H28"/>
  <c r="I28"/>
  <c r="J28"/>
  <c r="K28"/>
  <c r="L28"/>
  <c r="M28"/>
  <c r="N28"/>
  <c r="O28"/>
  <c r="P28"/>
  <c r="Q28"/>
  <c r="R28"/>
  <c r="G29"/>
  <c r="H29"/>
  <c r="I29"/>
  <c r="J29"/>
  <c r="K29"/>
  <c r="L29"/>
  <c r="M29"/>
  <c r="N29"/>
  <c r="O29"/>
  <c r="P29"/>
  <c r="Q29"/>
  <c r="R29"/>
  <c r="G30"/>
  <c r="H30"/>
  <c r="I30"/>
  <c r="J30"/>
  <c r="K30"/>
  <c r="L30"/>
  <c r="M30"/>
  <c r="N30"/>
  <c r="O30"/>
  <c r="P30"/>
  <c r="Q30"/>
  <c r="R30"/>
  <c r="G31"/>
  <c r="H31"/>
  <c r="I31"/>
  <c r="J31"/>
  <c r="K31"/>
  <c r="L31"/>
  <c r="M31"/>
  <c r="N31"/>
  <c r="O31"/>
  <c r="P31"/>
  <c r="Q31"/>
  <c r="R31"/>
  <c r="G32"/>
  <c r="H32"/>
  <c r="I32"/>
  <c r="J32"/>
  <c r="K32"/>
  <c r="L32"/>
  <c r="M32"/>
  <c r="N32"/>
  <c r="O32"/>
  <c r="P32"/>
  <c r="Q32"/>
  <c r="R32"/>
  <c r="G33"/>
  <c r="H33"/>
  <c r="I33"/>
  <c r="J33"/>
  <c r="K33"/>
  <c r="L33"/>
  <c r="M33"/>
  <c r="N33"/>
  <c r="O33"/>
  <c r="P33"/>
  <c r="Q33"/>
  <c r="R33"/>
  <c r="G34"/>
  <c r="H34"/>
  <c r="I34"/>
  <c r="J34"/>
  <c r="K34"/>
  <c r="L34"/>
  <c r="M34"/>
  <c r="N34"/>
  <c r="O34"/>
  <c r="P34"/>
  <c r="Q34"/>
  <c r="R34"/>
  <c r="G35"/>
  <c r="H35"/>
  <c r="I35"/>
  <c r="J35"/>
  <c r="K35"/>
  <c r="L35"/>
  <c r="M35"/>
  <c r="N35"/>
  <c r="O35"/>
  <c r="P35"/>
  <c r="Q35"/>
  <c r="R35"/>
  <c r="G36"/>
  <c r="H36"/>
  <c r="I36"/>
  <c r="J36"/>
  <c r="K36"/>
  <c r="L36"/>
  <c r="M36"/>
  <c r="N36"/>
  <c r="O36"/>
  <c r="P36"/>
  <c r="Q36"/>
  <c r="R36"/>
  <c r="G37"/>
  <c r="H37"/>
  <c r="I37"/>
  <c r="J37"/>
  <c r="K37"/>
  <c r="L37"/>
  <c r="M37"/>
  <c r="N37"/>
  <c r="O37"/>
  <c r="P37"/>
  <c r="Q37"/>
  <c r="R37"/>
  <c r="G38"/>
  <c r="H38"/>
  <c r="I38"/>
  <c r="J38"/>
  <c r="K38"/>
  <c r="L38"/>
  <c r="M38"/>
  <c r="N38"/>
  <c r="O38"/>
  <c r="P38"/>
  <c r="Q38"/>
  <c r="R38"/>
  <c r="G39"/>
  <c r="H39"/>
  <c r="I39"/>
  <c r="J39"/>
  <c r="K39"/>
  <c r="L39"/>
  <c r="M39"/>
  <c r="N39"/>
  <c r="O39"/>
  <c r="P39"/>
  <c r="Q39"/>
  <c r="R39"/>
  <c r="G40"/>
  <c r="H40"/>
  <c r="I40"/>
  <c r="J40"/>
  <c r="K40"/>
  <c r="L40"/>
  <c r="M40"/>
  <c r="N40"/>
  <c r="O40"/>
  <c r="P40"/>
  <c r="Q40"/>
  <c r="R40"/>
  <c r="G41"/>
  <c r="H41"/>
  <c r="I41"/>
  <c r="J41"/>
  <c r="K41"/>
  <c r="L41"/>
  <c r="M41"/>
  <c r="N41"/>
  <c r="O41"/>
  <c r="P41"/>
  <c r="Q41"/>
  <c r="R41"/>
  <c r="G42"/>
  <c r="H42"/>
  <c r="I42"/>
  <c r="J42"/>
  <c r="K42"/>
  <c r="L42"/>
  <c r="M42"/>
  <c r="N42"/>
  <c r="O42"/>
  <c r="P42"/>
  <c r="Q42"/>
  <c r="R42"/>
  <c r="G43"/>
  <c r="H43"/>
  <c r="I43"/>
  <c r="J43"/>
  <c r="K43"/>
  <c r="L43"/>
  <c r="M43"/>
  <c r="N43"/>
  <c r="O43"/>
  <c r="P43"/>
  <c r="Q43"/>
  <c r="R43"/>
  <c r="G44"/>
  <c r="H44"/>
  <c r="I44"/>
  <c r="J44"/>
  <c r="K44"/>
  <c r="L44"/>
  <c r="M44"/>
  <c r="N44"/>
  <c r="O44"/>
  <c r="P44"/>
  <c r="Q44"/>
  <c r="R44"/>
  <c r="G45"/>
  <c r="H45"/>
  <c r="I45"/>
  <c r="J45"/>
  <c r="K45"/>
  <c r="L45"/>
  <c r="M45"/>
  <c r="N45"/>
  <c r="O45"/>
  <c r="P45"/>
  <c r="Q45"/>
  <c r="R45"/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E44" i="4"/>
  <c r="F44"/>
  <c r="E44" i="2"/>
  <c r="F44"/>
  <c r="E43" i="4"/>
  <c r="F43"/>
  <c r="E43" i="2"/>
  <c r="F43"/>
  <c r="D44" l="1"/>
  <c r="F44" i="3"/>
  <c r="D44" i="4"/>
  <c r="E44" i="3"/>
  <c r="D44" s="1"/>
  <c r="D43" i="2"/>
  <c r="D43" i="4"/>
  <c r="E43" i="3"/>
  <c r="F43"/>
  <c r="H49" i="4"/>
  <c r="I49"/>
  <c r="J49"/>
  <c r="K49"/>
  <c r="L49"/>
  <c r="M49"/>
  <c r="N49"/>
  <c r="O49"/>
  <c r="P49"/>
  <c r="Q49"/>
  <c r="R49"/>
  <c r="G49"/>
  <c r="H50"/>
  <c r="I50"/>
  <c r="J50"/>
  <c r="K50"/>
  <c r="L50"/>
  <c r="M50"/>
  <c r="N50"/>
  <c r="O50"/>
  <c r="P50"/>
  <c r="Q50"/>
  <c r="R50"/>
  <c r="G50"/>
  <c r="H49" i="2"/>
  <c r="I49"/>
  <c r="J49"/>
  <c r="K49"/>
  <c r="L49"/>
  <c r="M49"/>
  <c r="N49"/>
  <c r="O49"/>
  <c r="P49"/>
  <c r="Q49"/>
  <c r="R49"/>
  <c r="G49"/>
  <c r="H50"/>
  <c r="I50"/>
  <c r="J50"/>
  <c r="K50"/>
  <c r="L50"/>
  <c r="M50"/>
  <c r="N50"/>
  <c r="O50"/>
  <c r="P50"/>
  <c r="Q50"/>
  <c r="R50"/>
  <c r="G50"/>
  <c r="G47" i="4"/>
  <c r="H47"/>
  <c r="I47"/>
  <c r="J47"/>
  <c r="K47"/>
  <c r="L47"/>
  <c r="M47"/>
  <c r="N47"/>
  <c r="O47"/>
  <c r="P47"/>
  <c r="Q47"/>
  <c r="R47"/>
  <c r="D43" i="3" l="1"/>
  <c r="E50" i="4"/>
  <c r="E50" i="2"/>
  <c r="Q50" i="3"/>
  <c r="O50"/>
  <c r="M50"/>
  <c r="K50"/>
  <c r="I50"/>
  <c r="R50"/>
  <c r="P50"/>
  <c r="N50"/>
  <c r="L50"/>
  <c r="J50"/>
  <c r="H50"/>
  <c r="F50" i="2"/>
  <c r="F50" i="4"/>
  <c r="G50" i="3"/>
  <c r="H47" i="2"/>
  <c r="I47"/>
  <c r="J47"/>
  <c r="K47"/>
  <c r="L47"/>
  <c r="M47"/>
  <c r="N47"/>
  <c r="O47"/>
  <c r="P47"/>
  <c r="Q47"/>
  <c r="R47"/>
  <c r="G47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5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5"/>
  <c r="E21"/>
  <c r="D50" l="1"/>
  <c r="D50" i="2"/>
  <c r="M20" i="4"/>
  <c r="N20"/>
  <c r="M20" i="2"/>
  <c r="N20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5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5"/>
  <c r="E21"/>
  <c r="F50" i="3"/>
  <c r="E50"/>
  <c r="N48" i="2"/>
  <c r="N46" s="1"/>
  <c r="M48"/>
  <c r="N20" i="3" l="1"/>
  <c r="M46" i="2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9" i="3" l="1"/>
  <c r="M49"/>
  <c r="N48" i="4"/>
  <c r="M48"/>
  <c r="N47" i="3"/>
  <c r="M47"/>
  <c r="M43" i="5"/>
  <c r="L43"/>
  <c r="L43" i="7"/>
  <c r="M43"/>
  <c r="L43" i="6"/>
  <c r="M43"/>
  <c r="E47" i="2"/>
  <c r="E47" i="4"/>
  <c r="L47" i="3"/>
  <c r="F43" i="7"/>
  <c r="G43"/>
  <c r="H43"/>
  <c r="I43"/>
  <c r="J43"/>
  <c r="K43"/>
  <c r="N43"/>
  <c r="O43"/>
  <c r="P43"/>
  <c r="Q43"/>
  <c r="G48" i="2"/>
  <c r="H48"/>
  <c r="I48"/>
  <c r="J48"/>
  <c r="K48"/>
  <c r="L48"/>
  <c r="O48"/>
  <c r="P48"/>
  <c r="Q48"/>
  <c r="R48"/>
  <c r="G48" i="4"/>
  <c r="H48"/>
  <c r="I48"/>
  <c r="J48"/>
  <c r="K48"/>
  <c r="L48"/>
  <c r="O48"/>
  <c r="P48"/>
  <c r="Q48"/>
  <c r="R48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50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8" i="3" l="1"/>
  <c r="N46" s="1"/>
  <c r="N46" i="4"/>
  <c r="Q46"/>
  <c r="O46"/>
  <c r="K46"/>
  <c r="I46"/>
  <c r="G46"/>
  <c r="M48" i="3"/>
  <c r="M46" s="1"/>
  <c r="M46" i="4"/>
  <c r="R46"/>
  <c r="P46"/>
  <c r="L46"/>
  <c r="J46"/>
  <c r="H46"/>
  <c r="I20" i="3"/>
  <c r="F20" i="4"/>
  <c r="E20"/>
  <c r="E20" i="2"/>
  <c r="F20"/>
  <c r="F49" i="4"/>
  <c r="F48"/>
  <c r="F48" i="2"/>
  <c r="E49"/>
  <c r="H46"/>
  <c r="H47" i="3"/>
  <c r="F47" i="4"/>
  <c r="D47" s="1"/>
  <c r="E49"/>
  <c r="E48"/>
  <c r="R46" i="2"/>
  <c r="F49"/>
  <c r="E48"/>
  <c r="F47"/>
  <c r="D23" i="4"/>
  <c r="E42" i="3"/>
  <c r="E39"/>
  <c r="E37"/>
  <c r="E36"/>
  <c r="E33"/>
  <c r="F45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5"/>
  <c r="E41"/>
  <c r="E40"/>
  <c r="E38"/>
  <c r="E35"/>
  <c r="E34"/>
  <c r="E32"/>
  <c r="E31"/>
  <c r="E30"/>
  <c r="E29"/>
  <c r="E28"/>
  <c r="E27"/>
  <c r="D27" s="1"/>
  <c r="E26"/>
  <c r="E25"/>
  <c r="E24"/>
  <c r="E23"/>
  <c r="E22"/>
  <c r="E21"/>
  <c r="P46" i="2"/>
  <c r="L46"/>
  <c r="J46"/>
  <c r="Q46"/>
  <c r="O46"/>
  <c r="K46"/>
  <c r="I46"/>
  <c r="G46"/>
  <c r="I49" i="3"/>
  <c r="C20" i="6"/>
  <c r="Q49" i="3"/>
  <c r="K49"/>
  <c r="R47"/>
  <c r="P49"/>
  <c r="D40" i="4"/>
  <c r="D25"/>
  <c r="C42" i="7"/>
  <c r="C21"/>
  <c r="G47" i="3"/>
  <c r="E20" i="5"/>
  <c r="P47" i="3"/>
  <c r="J47"/>
  <c r="D31" i="2"/>
  <c r="L49" i="3"/>
  <c r="J49"/>
  <c r="Q47"/>
  <c r="O47"/>
  <c r="K47"/>
  <c r="I47"/>
  <c r="D39" i="4"/>
  <c r="C30" i="7"/>
  <c r="H48" i="3"/>
  <c r="C37" i="7"/>
  <c r="C32"/>
  <c r="C28"/>
  <c r="C25"/>
  <c r="D35" i="5"/>
  <c r="D22"/>
  <c r="I43"/>
  <c r="C23" i="6"/>
  <c r="C35" i="7"/>
  <c r="C34"/>
  <c r="C33"/>
  <c r="C29"/>
  <c r="C23"/>
  <c r="D20" i="5"/>
  <c r="H49" i="3"/>
  <c r="Q43" i="5"/>
  <c r="O43"/>
  <c r="G43"/>
  <c r="C39" i="6"/>
  <c r="E38" i="5"/>
  <c r="E32"/>
  <c r="E26"/>
  <c r="E25"/>
  <c r="C21" i="6"/>
  <c r="P43" i="5"/>
  <c r="G49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9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8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9"/>
  <c r="J43" i="5"/>
  <c r="F43"/>
  <c r="D35" i="4"/>
  <c r="D32"/>
  <c r="D31"/>
  <c r="N43" i="5"/>
  <c r="H43"/>
  <c r="R48" i="3"/>
  <c r="P48"/>
  <c r="L48"/>
  <c r="J48"/>
  <c r="P20"/>
  <c r="J20"/>
  <c r="H20"/>
  <c r="G48"/>
  <c r="Q48"/>
  <c r="K48"/>
  <c r="I48"/>
  <c r="D37" i="4"/>
  <c r="D34"/>
  <c r="D29"/>
  <c r="D28"/>
  <c r="D27"/>
  <c r="D38" i="2"/>
  <c r="D45"/>
  <c r="D34"/>
  <c r="D28"/>
  <c r="D24"/>
  <c r="D24" i="4"/>
  <c r="D35" i="2"/>
  <c r="D41" i="4"/>
  <c r="D38"/>
  <c r="D26"/>
  <c r="D32" i="2"/>
  <c r="D25"/>
  <c r="D42" i="4"/>
  <c r="D30"/>
  <c r="D36" i="2"/>
  <c r="D26"/>
  <c r="D45" i="4"/>
  <c r="D21"/>
  <c r="D36"/>
  <c r="D33"/>
  <c r="D22"/>
  <c r="O11" i="5" l="1"/>
  <c r="D22" i="3"/>
  <c r="D21"/>
  <c r="D31"/>
  <c r="D29"/>
  <c r="D28"/>
  <c r="C30" i="5"/>
  <c r="D49" i="2"/>
  <c r="D39" i="3"/>
  <c r="C20" i="5"/>
  <c r="F46" i="2"/>
  <c r="D45" i="3"/>
  <c r="F20"/>
  <c r="E46" i="2"/>
  <c r="E48" i="3"/>
  <c r="E20"/>
  <c r="F49"/>
  <c r="D37"/>
  <c r="E49"/>
  <c r="F48"/>
  <c r="E47"/>
  <c r="F47"/>
  <c r="D35"/>
  <c r="E46" i="4"/>
  <c r="F46"/>
  <c r="D33" i="3"/>
  <c r="D32"/>
  <c r="C36" i="5"/>
  <c r="C41"/>
  <c r="D30" i="3"/>
  <c r="D48" i="4"/>
  <c r="D23" i="3"/>
  <c r="D47" i="2"/>
  <c r="D48"/>
  <c r="C35" i="5"/>
  <c r="C38"/>
  <c r="C23"/>
  <c r="C40"/>
  <c r="C37"/>
  <c r="C25"/>
  <c r="H46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6" i="3"/>
  <c r="I46"/>
  <c r="O46"/>
  <c r="L46"/>
  <c r="C28" i="5"/>
  <c r="D40" i="3"/>
  <c r="J46"/>
  <c r="D43" i="5"/>
  <c r="D25" i="3"/>
  <c r="D34"/>
  <c r="D38"/>
  <c r="D36"/>
  <c r="C43" i="7"/>
  <c r="R46" i="3"/>
  <c r="E43" i="5"/>
  <c r="D49" i="4"/>
  <c r="K46" i="3"/>
  <c r="G46"/>
  <c r="P46"/>
  <c r="E46" l="1"/>
  <c r="F46"/>
  <c r="D47"/>
  <c r="D49"/>
  <c r="D20"/>
  <c r="C43" i="5"/>
  <c r="D46" i="4"/>
  <c r="D48" i="3"/>
  <c r="D46" i="2"/>
  <c r="D46" i="3" l="1"/>
</calcChain>
</file>

<file path=xl/sharedStrings.xml><?xml version="1.0" encoding="utf-8"?>
<sst xmlns="http://schemas.openxmlformats.org/spreadsheetml/2006/main" count="582" uniqueCount="131">
  <si>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</si>
  <si>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</si>
  <si>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</si>
  <si>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</si>
  <si>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</si>
  <si>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</si>
  <si>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</si>
  <si>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</si>
  <si>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</si>
  <si>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</si>
  <si>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</si>
  <si>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</si>
  <si>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</si>
  <si>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</si>
  <si>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</si>
  <si>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</si>
  <si>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</si>
  <si>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</si>
  <si>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</si>
  <si>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</si>
  <si>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</si>
  <si>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</si>
  <si>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</si>
  <si>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</si>
  <si>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</si>
  <si>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</si>
  <si>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</si>
  <si>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</si>
  <si>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</si>
  <si>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</si>
  <si>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</si>
  <si>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</si>
  <si>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</si>
  <si>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</si>
  <si>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</si>
  <si>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</si>
  <si>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</si>
  <si>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</si>
  <si>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</si>
  <si>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</si>
  <si>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</si>
  <si>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</si>
  <si>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</si>
  <si>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</si>
  <si>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</si>
  <si>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</si>
  <si>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</si>
  <si>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</si>
  <si>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</si>
  <si>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</si>
  <si>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</si>
  <si>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</si>
  <si>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</si>
  <si>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</si>
  <si>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</si>
  <si>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</si>
  <si>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</si>
  <si>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</si>
  <si>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</si>
  <si>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</si>
  <si>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</si>
  <si>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</si>
  <si>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</si>
  <si>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</si>
  <si>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</si>
  <si>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</si>
  <si>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</si>
  <si>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</si>
  <si>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</si>
  <si>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</si>
  <si>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</si>
  <si>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</si>
  <si>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</si>
  <si>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</si>
  <si>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</si>
  <si>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</si>
  <si>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</si>
  <si>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</si>
  <si>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</si>
  <si>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</si>
  <si>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</si>
  <si>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</si>
  <si>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</si>
  <si>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</si>
  <si>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</si>
  <si>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</si>
  <si>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</si>
  <si>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</si>
  <si>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</si>
  <si>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</si>
  <si>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</si>
  <si>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</si>
  <si>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</si>
  <si>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</si>
  <si>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</si>
  <si>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</si>
  <si>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</si>
  <si>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</si>
  <si>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</si>
  <si>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</si>
  <si>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</si>
  <si>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</si>
  <si>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</si>
  <si>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</si>
  <si>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</si>
  <si>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</si>
  <si>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</si>
  <si>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</si>
  <si>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</si>
  <si>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</si>
  <si>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</si>
  <si>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</si>
  <si>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</si>
  <si>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</si>
  <si>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</si>
  <si>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</si>
  <si>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</si>
  <si>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</si>
  <si>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</si>
  <si>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</si>
  <si>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</si>
  <si>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</si>
  <si>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</si>
  <si>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</si>
  <si>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2025  года</t>
  </si>
  <si>
    <t>062</t>
  </si>
  <si>
    <t>ГОАУЗ "МОМЦ"</t>
  </si>
  <si>
    <t>033</t>
  </si>
  <si>
    <t>ГОБУЗ МОДКБ</t>
  </si>
  <si>
    <t>01 августа 2025 года</t>
  </si>
  <si>
    <t>01 августа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</si>
</sst>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19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23" fillId="27" borderId="10" xfId="0" applyNumberFormat="1" applyFont="1" applyFill="1" applyBorder="1" applyAlignment="1">
      <alignment vertical="center"/>
    </xf>
    <xf numFmtId="3" fontId="27" fillId="27" borderId="10" xfId="0" applyNumberFormat="1" applyFont="1" applyFill="1" applyBorder="1" applyAlignment="1">
      <alignment vertical="center"/>
    </xf>
    <xf numFmtId="3" fontId="28" fillId="27" borderId="10" xfId="0" applyNumberFormat="1" applyFont="1" applyFill="1" applyBorder="1" applyAlignment="1">
      <alignment vertical="center"/>
    </xf>
    <xf numFmtId="1" fontId="23" fillId="29" borderId="10" xfId="0" applyNumberFormat="1" applyFont="1" applyFill="1" applyBorder="1" applyAlignment="1">
      <alignment vertical="center"/>
    </xf>
    <xf numFmtId="3" fontId="27" fillId="29" borderId="10" xfId="0" applyNumberFormat="1" applyFont="1" applyFill="1" applyBorder="1" applyAlignment="1">
      <alignment vertical="center"/>
    </xf>
    <xf numFmtId="3" fontId="28" fillId="29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3" fontId="24" fillId="0" borderId="0" xfId="0" applyNumberFormat="1" applyFont="1" applyAlignment="1"/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27" borderId="11" xfId="0" applyNumberFormat="1" applyFont="1" applyFill="1" applyBorder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9"/>
  <sheetViews>
    <sheetView tabSelected="1" zoomScale="60" zoomScaleNormal="60" workbookViewId="0">
      <pane xSplit="3" ySplit="19" topLeftCell="D20" activePane="bottomRight" state="frozen"/>
      <selection activeCell="G21" sqref="G21:R45"/>
      <selection pane="topRight" activeCell="G21" sqref="G21:R45"/>
      <selection pane="bottomLeft" activeCell="G21" sqref="G21:R45"/>
      <selection pane="bottomRight" activeCell="G44" sqref="G44:L44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s="9" customFormat="1" ht="39" customHeight="1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18" s="9" customFormat="1" ht="20.25">
      <c r="F10" s="10" t="s">
        <v>7</v>
      </c>
      <c r="G10" s="83" t="s">
        <v>129</v>
      </c>
      <c r="H10" s="83"/>
      <c r="I10" s="83"/>
      <c r="J10" s="8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5" t="s">
        <v>70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8" s="13" customFormat="1" ht="15.75">
      <c r="D13" s="76" t="s">
        <v>8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7" t="s">
        <v>9</v>
      </c>
      <c r="B15" s="99" t="s">
        <v>48</v>
      </c>
      <c r="C15" s="77" t="s">
        <v>10</v>
      </c>
      <c r="D15" s="77" t="s">
        <v>11</v>
      </c>
      <c r="E15" s="92" t="s">
        <v>12</v>
      </c>
      <c r="F15" s="93"/>
      <c r="G15" s="80" t="s">
        <v>13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/>
    </row>
    <row r="16" spans="1:18" s="14" customFormat="1" ht="35.25" customHeight="1">
      <c r="A16" s="78"/>
      <c r="B16" s="100"/>
      <c r="C16" s="78"/>
      <c r="D16" s="78"/>
      <c r="E16" s="94"/>
      <c r="F16" s="95"/>
      <c r="G16" s="84" t="s">
        <v>14</v>
      </c>
      <c r="H16" s="85"/>
      <c r="I16" s="85"/>
      <c r="J16" s="85"/>
      <c r="K16" s="85"/>
      <c r="L16" s="86"/>
      <c r="M16" s="84" t="s">
        <v>15</v>
      </c>
      <c r="N16" s="85"/>
      <c r="O16" s="85"/>
      <c r="P16" s="86"/>
      <c r="Q16" s="71" t="s">
        <v>16</v>
      </c>
      <c r="R16" s="72"/>
    </row>
    <row r="17" spans="1:22" s="14" customFormat="1" ht="31.5" customHeight="1">
      <c r="A17" s="78"/>
      <c r="B17" s="100"/>
      <c r="C17" s="78"/>
      <c r="D17" s="78"/>
      <c r="E17" s="96"/>
      <c r="F17" s="97"/>
      <c r="G17" s="71" t="s">
        <v>17</v>
      </c>
      <c r="H17" s="72"/>
      <c r="I17" s="71" t="s">
        <v>18</v>
      </c>
      <c r="J17" s="72"/>
      <c r="K17" s="71" t="s">
        <v>19</v>
      </c>
      <c r="L17" s="72"/>
      <c r="M17" s="87" t="s">
        <v>123</v>
      </c>
      <c r="N17" s="88" t="s">
        <v>113</v>
      </c>
      <c r="O17" s="87" t="s">
        <v>122</v>
      </c>
      <c r="P17" s="88" t="s">
        <v>113</v>
      </c>
      <c r="Q17" s="15" t="s">
        <v>114</v>
      </c>
      <c r="R17" s="15" t="s">
        <v>115</v>
      </c>
    </row>
    <row r="18" spans="1:22" s="14" customFormat="1">
      <c r="A18" s="79"/>
      <c r="B18" s="101"/>
      <c r="C18" s="79"/>
      <c r="D18" s="7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5" si="0">E20+F20</f>
        <v>654831</v>
      </c>
      <c r="E20" s="21">
        <f>G20+I20+K20+O20+Q20+M20</f>
        <v>301764</v>
      </c>
      <c r="F20" s="21">
        <f>H20+J20+L20+P20+R20+N20</f>
        <v>353067</v>
      </c>
      <c r="G20" s="21">
        <f t="shared" ref="G20:R20" si="1">SUM(G21:G45)</f>
        <v>2155</v>
      </c>
      <c r="H20" s="21">
        <f t="shared" si="1"/>
        <v>2180</v>
      </c>
      <c r="I20" s="21">
        <f t="shared" si="1"/>
        <v>11492</v>
      </c>
      <c r="J20" s="21">
        <f t="shared" si="1"/>
        <v>11083</v>
      </c>
      <c r="K20" s="21">
        <f t="shared" si="1"/>
        <v>54607</v>
      </c>
      <c r="L20" s="21">
        <f t="shared" si="1"/>
        <v>51454</v>
      </c>
      <c r="M20" s="21">
        <f t="shared" si="1"/>
        <v>114446</v>
      </c>
      <c r="N20" s="21">
        <f t="shared" si="1"/>
        <v>118543</v>
      </c>
      <c r="O20" s="21">
        <f t="shared" si="1"/>
        <v>84132</v>
      </c>
      <c r="P20" s="21">
        <f t="shared" si="1"/>
        <v>93942</v>
      </c>
      <c r="Q20" s="21">
        <f t="shared" si="1"/>
        <v>34932</v>
      </c>
      <c r="R20" s="21">
        <f t="shared" si="1"/>
        <v>75865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0</v>
      </c>
      <c r="E21" s="27">
        <f>G21+I21+K21+O21+Q21+M21</f>
        <v>0</v>
      </c>
      <c r="F21" s="27">
        <f>H21+J21+L21+P21+R21+N21</f>
        <v>0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0</v>
      </c>
      <c r="N21" s="27">
        <f>'Прил.12 согаз'!N21+'Прил.12 альфа'!N21</f>
        <v>0</v>
      </c>
      <c r="O21" s="27">
        <f>'Прил.12 согаз'!O21+'Прил.12 альфа'!O21</f>
        <v>0</v>
      </c>
      <c r="P21" s="27">
        <f>'Прил.12 согаз'!P21+'Прил.12 альфа'!P21</f>
        <v>0</v>
      </c>
      <c r="Q21" s="27">
        <f>'Прил.12 согаз'!Q21+'Прил.12 альфа'!Q21</f>
        <v>0</v>
      </c>
      <c r="R21" s="27">
        <f>'Прил.12 согаз'!R21+'Прил.12 альфа'!R21</f>
        <v>0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71869</v>
      </c>
      <c r="E22" s="27">
        <f t="shared" ref="E22:E45" si="2">G22+I22+K22+O22+Q22+M22</f>
        <v>33816</v>
      </c>
      <c r="F22" s="27">
        <f t="shared" ref="F22:F45" si="3">H22+J22+L22+P22+R22+N22</f>
        <v>38053</v>
      </c>
      <c r="G22" s="27">
        <f>'Прил.12 согаз'!G22+'Прил.12 альфа'!G22</f>
        <v>150</v>
      </c>
      <c r="H22" s="27">
        <f>'Прил.12 согаз'!H22+'Прил.12 альфа'!H22</f>
        <v>149</v>
      </c>
      <c r="I22" s="27">
        <f>'Прил.12 согаз'!I22+'Прил.12 альфа'!I22</f>
        <v>1142</v>
      </c>
      <c r="J22" s="27">
        <f>'Прил.12 согаз'!J22+'Прил.12 альфа'!J22</f>
        <v>1081</v>
      </c>
      <c r="K22" s="27">
        <f>'Прил.12 согаз'!K22+'Прил.12 альфа'!K22</f>
        <v>6058</v>
      </c>
      <c r="L22" s="27">
        <f>'Прил.12 согаз'!L22+'Прил.12 альфа'!L22</f>
        <v>5725</v>
      </c>
      <c r="M22" s="27">
        <f>'Прил.12 согаз'!M22+'Прил.12 альфа'!M22</f>
        <v>13748</v>
      </c>
      <c r="N22" s="27">
        <f>'Прил.12 согаз'!N22+'Прил.12 альфа'!N22</f>
        <v>12447</v>
      </c>
      <c r="O22" s="27">
        <f>'Прил.12 согаз'!O22+'Прил.12 альфа'!O22</f>
        <v>8989</v>
      </c>
      <c r="P22" s="27">
        <f>'Прил.12 согаз'!P22+'Прил.12 альфа'!P22</f>
        <v>9795</v>
      </c>
      <c r="Q22" s="27">
        <f>'Прил.12 согаз'!Q22+'Прил.12 альфа'!Q22</f>
        <v>3729</v>
      </c>
      <c r="R22" s="27">
        <f>'Прил.12 согаз'!R22+'Прил.12 альфа'!R22</f>
        <v>8856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39677</v>
      </c>
      <c r="E23" s="27">
        <f t="shared" si="2"/>
        <v>17823</v>
      </c>
      <c r="F23" s="27">
        <f t="shared" si="3"/>
        <v>21854</v>
      </c>
      <c r="G23" s="27">
        <f>'Прил.12 согаз'!G23+'Прил.12 альфа'!G23</f>
        <v>110</v>
      </c>
      <c r="H23" s="27">
        <f>'Прил.12 согаз'!H23+'Прил.12 альфа'!H23</f>
        <v>106</v>
      </c>
      <c r="I23" s="27">
        <f>'Прил.12 согаз'!I23+'Прил.12 альфа'!I23</f>
        <v>668</v>
      </c>
      <c r="J23" s="27">
        <f>'Прил.12 согаз'!J23+'Прил.12 альфа'!J23</f>
        <v>633</v>
      </c>
      <c r="K23" s="27">
        <f>'Прил.12 согаз'!K23+'Прил.12 альфа'!K23</f>
        <v>3476</v>
      </c>
      <c r="L23" s="27">
        <f>'Прил.12 согаз'!L23+'Прил.12 альфа'!L23</f>
        <v>3193</v>
      </c>
      <c r="M23" s="27">
        <f>'Прил.12 согаз'!M23+'Прил.12 альфа'!M23</f>
        <v>5903</v>
      </c>
      <c r="N23" s="27">
        <f>'Прил.12 согаз'!N23+'Прил.12 альфа'!N23</f>
        <v>6034</v>
      </c>
      <c r="O23" s="27">
        <f>'Прил.12 согаз'!O23+'Прил.12 альфа'!O23</f>
        <v>4958</v>
      </c>
      <c r="P23" s="27">
        <f>'Прил.12 согаз'!P23+'Прил.12 альфа'!P23</f>
        <v>5869</v>
      </c>
      <c r="Q23" s="27">
        <f>'Прил.12 согаз'!Q23+'Прил.12 альфа'!Q23</f>
        <v>2708</v>
      </c>
      <c r="R23" s="27">
        <f>'Прил.12 согаз'!R23+'Прил.12 альфа'!R23</f>
        <v>6019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39543</v>
      </c>
      <c r="E24" s="27">
        <f t="shared" si="2"/>
        <v>18504</v>
      </c>
      <c r="F24" s="27">
        <f t="shared" si="3"/>
        <v>21039</v>
      </c>
      <c r="G24" s="27">
        <f>'Прил.12 согаз'!G24+'Прил.12 альфа'!G24</f>
        <v>121</v>
      </c>
      <c r="H24" s="27">
        <f>'Прил.12 согаз'!H24+'Прил.12 альфа'!H24</f>
        <v>109</v>
      </c>
      <c r="I24" s="27">
        <f>'Прил.12 согаз'!I24+'Прил.12 альфа'!I24</f>
        <v>600</v>
      </c>
      <c r="J24" s="27">
        <f>'Прил.12 согаз'!J24+'Прил.12 альфа'!J24</f>
        <v>655</v>
      </c>
      <c r="K24" s="27">
        <f>'Прил.12 согаз'!K24+'Прил.12 альфа'!K24</f>
        <v>3176</v>
      </c>
      <c r="L24" s="27">
        <f>'Прил.12 согаз'!L24+'Прил.12 альфа'!L24</f>
        <v>3023</v>
      </c>
      <c r="M24" s="27">
        <f>'Прил.12 согаз'!M24+'Прил.12 альфа'!M24</f>
        <v>7025</v>
      </c>
      <c r="N24" s="27">
        <f>'Прил.12 согаз'!N24+'Прил.12 альфа'!N24</f>
        <v>6852</v>
      </c>
      <c r="O24" s="27">
        <f>'Прил.12 согаз'!O24+'Прил.12 альфа'!O24</f>
        <v>5371</v>
      </c>
      <c r="P24" s="27">
        <f>'Прил.12 согаз'!P24+'Прил.12 альфа'!P24</f>
        <v>5762</v>
      </c>
      <c r="Q24" s="27">
        <f>'Прил.12 согаз'!Q24+'Прил.12 альфа'!Q24</f>
        <v>2211</v>
      </c>
      <c r="R24" s="27">
        <f>'Прил.12 согаз'!R24+'Прил.12 альфа'!R24</f>
        <v>4638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8531</v>
      </c>
      <c r="E25" s="27">
        <f t="shared" si="2"/>
        <v>4020</v>
      </c>
      <c r="F25" s="27">
        <f t="shared" si="3"/>
        <v>4511</v>
      </c>
      <c r="G25" s="27">
        <f>'Прил.12 согаз'!G25+'Прил.12 альфа'!G25</f>
        <v>29</v>
      </c>
      <c r="H25" s="27">
        <f>'Прил.12 согаз'!H25+'Прил.12 альфа'!H25</f>
        <v>22</v>
      </c>
      <c r="I25" s="27">
        <f>'Прил.12 согаз'!I25+'Прил.12 альфа'!I25</f>
        <v>110</v>
      </c>
      <c r="J25" s="27">
        <f>'Прил.12 согаз'!J25+'Прил.12 альфа'!J25</f>
        <v>136</v>
      </c>
      <c r="K25" s="27">
        <f>'Прил.12 согаз'!K25+'Прил.12 альфа'!K25</f>
        <v>673</v>
      </c>
      <c r="L25" s="27">
        <f>'Прил.12 согаз'!L25+'Прил.12 альфа'!L25</f>
        <v>643</v>
      </c>
      <c r="M25" s="27">
        <f>'Прил.12 согаз'!M25+'Прил.12 альфа'!M25</f>
        <v>1427</v>
      </c>
      <c r="N25" s="27">
        <f>'Прил.12 согаз'!N25+'Прил.12 альфа'!N25</f>
        <v>1190</v>
      </c>
      <c r="O25" s="27">
        <f>'Прил.12 согаз'!O25+'Прил.12 альфа'!O25</f>
        <v>1218</v>
      </c>
      <c r="P25" s="27">
        <f>'Прил.12 согаз'!P25+'Прил.12 альфа'!P25</f>
        <v>1269</v>
      </c>
      <c r="Q25" s="27">
        <f>'Прил.12 согаз'!Q25+'Прил.12 альфа'!Q25</f>
        <v>563</v>
      </c>
      <c r="R25" s="27">
        <f>'Прил.12 согаз'!R25+'Прил.12 альфа'!R25</f>
        <v>1251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57282</v>
      </c>
      <c r="E26" s="27">
        <f t="shared" si="2"/>
        <v>26572</v>
      </c>
      <c r="F26" s="27">
        <f t="shared" si="3"/>
        <v>30710</v>
      </c>
      <c r="G26" s="27">
        <f>'Прил.12 согаз'!G26+'Прил.12 альфа'!G26</f>
        <v>136</v>
      </c>
      <c r="H26" s="27">
        <f>'Прил.12 согаз'!H26+'Прил.12 альфа'!H26</f>
        <v>146</v>
      </c>
      <c r="I26" s="27">
        <f>'Прил.12 согаз'!I26+'Прил.12 альфа'!I26</f>
        <v>908</v>
      </c>
      <c r="J26" s="27">
        <f>'Прил.12 согаз'!J26+'Прил.12 альфа'!J26</f>
        <v>804</v>
      </c>
      <c r="K26" s="27">
        <f>'Прил.12 согаз'!K26+'Прил.12 альфа'!K26</f>
        <v>4655</v>
      </c>
      <c r="L26" s="27">
        <f>'Прил.12 согаз'!L26+'Прил.12 альфа'!L26</f>
        <v>4311</v>
      </c>
      <c r="M26" s="27">
        <f>'Прил.12 согаз'!M26+'Прил.12 альфа'!M26</f>
        <v>10191</v>
      </c>
      <c r="N26" s="27">
        <f>'Прил.12 согаз'!N26+'Прил.12 альфа'!N26</f>
        <v>9370</v>
      </c>
      <c r="O26" s="27">
        <f>'Прил.12 согаз'!O26+'Прил.12 альфа'!O26</f>
        <v>7364</v>
      </c>
      <c r="P26" s="27">
        <f>'Прил.12 согаз'!P26+'Прил.12 альфа'!P26</f>
        <v>8455</v>
      </c>
      <c r="Q26" s="27">
        <f>'Прил.12 согаз'!Q26+'Прил.12 альфа'!Q26</f>
        <v>3318</v>
      </c>
      <c r="R26" s="27">
        <f>'Прил.12 согаз'!R26+'Прил.12 альфа'!R26</f>
        <v>7624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23909</v>
      </c>
      <c r="E27" s="27">
        <f t="shared" si="2"/>
        <v>10864</v>
      </c>
      <c r="F27" s="27">
        <f t="shared" si="3"/>
        <v>13045</v>
      </c>
      <c r="G27" s="27">
        <f>'Прил.12 согаз'!G27+'Прил.12 альфа'!G27</f>
        <v>85</v>
      </c>
      <c r="H27" s="27">
        <f>'Прил.12 согаз'!H27+'Прил.12 альфа'!H27</f>
        <v>76</v>
      </c>
      <c r="I27" s="27">
        <f>'Прил.12 согаз'!I27+'Прил.12 альфа'!I27</f>
        <v>454</v>
      </c>
      <c r="J27" s="27">
        <f>'Прил.12 согаз'!J27+'Прил.12 альфа'!J27</f>
        <v>430</v>
      </c>
      <c r="K27" s="27">
        <f>'Прил.12 согаз'!K27+'Прил.12 альфа'!K27</f>
        <v>2017</v>
      </c>
      <c r="L27" s="27">
        <f>'Прил.12 согаз'!L27+'Прил.12 альфа'!L27</f>
        <v>1939</v>
      </c>
      <c r="M27" s="27">
        <f>'Прил.12 согаз'!M27+'Прил.12 альфа'!M27</f>
        <v>4084</v>
      </c>
      <c r="N27" s="27">
        <f>'Прил.12 согаз'!N27+'Прил.12 альфа'!N27</f>
        <v>4313</v>
      </c>
      <c r="O27" s="27">
        <f>'Прил.12 согаз'!O27+'Прил.12 альфа'!O27</f>
        <v>2996</v>
      </c>
      <c r="P27" s="27">
        <f>'Прил.12 согаз'!P27+'Прил.12 альфа'!P27</f>
        <v>3460</v>
      </c>
      <c r="Q27" s="27">
        <f>'Прил.12 согаз'!Q27+'Прил.12 альфа'!Q27</f>
        <v>1228</v>
      </c>
      <c r="R27" s="27">
        <f>'Прил.12 согаз'!R27+'Прил.12 альфа'!R27</f>
        <v>2827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26639</v>
      </c>
      <c r="E28" s="27">
        <f t="shared" si="2"/>
        <v>12280</v>
      </c>
      <c r="F28" s="27">
        <f t="shared" si="3"/>
        <v>14359</v>
      </c>
      <c r="G28" s="27">
        <f>'Прил.12 согаз'!G28+'Прил.12 альфа'!G28</f>
        <v>97</v>
      </c>
      <c r="H28" s="27">
        <f>'Прил.12 согаз'!H28+'Прил.12 альфа'!H28</f>
        <v>92</v>
      </c>
      <c r="I28" s="27">
        <f>'Прил.12 согаз'!I28+'Прил.12 альфа'!I28</f>
        <v>559</v>
      </c>
      <c r="J28" s="27">
        <f>'Прил.12 согаз'!J28+'Прил.12 альфа'!J28</f>
        <v>500</v>
      </c>
      <c r="K28" s="27">
        <f>'Прил.12 согаз'!K28+'Прил.12 альфа'!K28</f>
        <v>2520</v>
      </c>
      <c r="L28" s="27">
        <f>'Прил.12 согаз'!L28+'Прил.12 альфа'!L28</f>
        <v>2459</v>
      </c>
      <c r="M28" s="27">
        <f>'Прил.12 согаз'!M28+'Прил.12 альфа'!M28</f>
        <v>4498</v>
      </c>
      <c r="N28" s="27">
        <f>'Прил.12 согаз'!N28+'Прил.12 альфа'!N28</f>
        <v>5010</v>
      </c>
      <c r="O28" s="27">
        <f>'Прил.12 согаз'!O28+'Прил.12 альфа'!O28</f>
        <v>3505</v>
      </c>
      <c r="P28" s="27">
        <f>'Прил.12 согаз'!P28+'Прил.12 альфа'!P28</f>
        <v>3769</v>
      </c>
      <c r="Q28" s="27">
        <f>'Прил.12 согаз'!Q28+'Прил.12 альфа'!Q28</f>
        <v>1101</v>
      </c>
      <c r="R28" s="27">
        <f>'Прил.12 согаз'!R28+'Прил.12 альфа'!R28</f>
        <v>2529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43295</v>
      </c>
      <c r="E29" s="27">
        <f t="shared" si="2"/>
        <v>18526</v>
      </c>
      <c r="F29" s="27">
        <f t="shared" si="3"/>
        <v>24769</v>
      </c>
      <c r="G29" s="27">
        <f>'Прил.12 согаз'!G29+'Прил.12 альфа'!G29</f>
        <v>183</v>
      </c>
      <c r="H29" s="27">
        <f>'Прил.12 согаз'!H29+'Прил.12 альфа'!H29</f>
        <v>183</v>
      </c>
      <c r="I29" s="27">
        <f>'Прил.12 согаз'!I29+'Прил.12 альфа'!I29</f>
        <v>1084</v>
      </c>
      <c r="J29" s="27">
        <f>'Прил.12 согаз'!J29+'Прил.12 альфа'!J29</f>
        <v>1148</v>
      </c>
      <c r="K29" s="27">
        <f>'Прил.12 согаз'!K29+'Прил.12 альфа'!K29</f>
        <v>4616</v>
      </c>
      <c r="L29" s="27">
        <f>'Прил.12 согаз'!L29+'Прил.12 альфа'!L29</f>
        <v>4568</v>
      </c>
      <c r="M29" s="27">
        <f>'Прил.12 согаз'!M29+'Прил.12 альфа'!M29</f>
        <v>6439</v>
      </c>
      <c r="N29" s="27">
        <f>'Прил.12 согаз'!N29+'Прил.12 альфа'!N29</f>
        <v>9636</v>
      </c>
      <c r="O29" s="27">
        <f>'Прил.12 согаз'!O29+'Прил.12 альфа'!O29</f>
        <v>4636</v>
      </c>
      <c r="P29" s="27">
        <f>'Прил.12 согаз'!P29+'Прил.12 альфа'!P29</f>
        <v>6091</v>
      </c>
      <c r="Q29" s="27">
        <f>'Прил.12 согаз'!Q29+'Прил.12 альфа'!Q29</f>
        <v>1568</v>
      </c>
      <c r="R29" s="27">
        <f>'Прил.12 согаз'!R29+'Прил.12 альфа'!R29</f>
        <v>3143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0</v>
      </c>
      <c r="E30" s="27">
        <f t="shared" si="2"/>
        <v>0</v>
      </c>
      <c r="F30" s="27">
        <f t="shared" si="3"/>
        <v>0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0</v>
      </c>
      <c r="N30" s="27">
        <f>'Прил.12 согаз'!N30+'Прил.12 альфа'!N30</f>
        <v>0</v>
      </c>
      <c r="O30" s="27">
        <f>'Прил.12 согаз'!O30+'Прил.12 альфа'!O30</f>
        <v>0</v>
      </c>
      <c r="P30" s="27">
        <f>'Прил.12 согаз'!P30+'Прил.12 альфа'!P30</f>
        <v>0</v>
      </c>
      <c r="Q30" s="27">
        <f>'Прил.12 согаз'!Q30+'Прил.12 альфа'!Q30</f>
        <v>0</v>
      </c>
      <c r="R30" s="27">
        <f>'Прил.12 согаз'!R30+'Прил.12 альфа'!R30</f>
        <v>0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0</v>
      </c>
      <c r="E31" s="27">
        <f t="shared" si="2"/>
        <v>0</v>
      </c>
      <c r="F31" s="27">
        <f t="shared" si="3"/>
        <v>0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0</v>
      </c>
      <c r="N31" s="27">
        <f>'Прил.12 согаз'!N31+'Прил.12 альфа'!N31</f>
        <v>0</v>
      </c>
      <c r="O31" s="27">
        <f>'Прил.12 согаз'!O31+'Прил.12 альфа'!O31</f>
        <v>0</v>
      </c>
      <c r="P31" s="27">
        <f>'Прил.12 согаз'!P31+'Прил.12 альфа'!P31</f>
        <v>0</v>
      </c>
      <c r="Q31" s="27">
        <f>'Прил.12 согаз'!Q31+'Прил.12 альфа'!Q31</f>
        <v>0</v>
      </c>
      <c r="R31" s="27">
        <f>'Прил.12 согаз'!R31+'Прил.12 альфа'!R31</f>
        <v>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0</v>
      </c>
      <c r="E32" s="27">
        <f t="shared" si="2"/>
        <v>0</v>
      </c>
      <c r="F32" s="27">
        <f t="shared" si="3"/>
        <v>0</v>
      </c>
      <c r="G32" s="27">
        <f>'Прил.12 согаз'!G32+'Прил.12 альфа'!G32</f>
        <v>0</v>
      </c>
      <c r="H32" s="27">
        <f>'Прил.12 согаз'!H32+'Прил.12 альфа'!H32</f>
        <v>0</v>
      </c>
      <c r="I32" s="27">
        <f>'Прил.12 согаз'!I32+'Прил.12 альфа'!I32</f>
        <v>0</v>
      </c>
      <c r="J32" s="27">
        <f>'Прил.12 согаз'!J32+'Прил.12 альфа'!J32</f>
        <v>0</v>
      </c>
      <c r="K32" s="27">
        <f>'Прил.12 согаз'!K32+'Прил.12 альфа'!K32</f>
        <v>0</v>
      </c>
      <c r="L32" s="27">
        <f>'Прил.12 согаз'!L32+'Прил.12 альфа'!L32</f>
        <v>0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0</v>
      </c>
      <c r="E33" s="27">
        <f t="shared" si="2"/>
        <v>0</v>
      </c>
      <c r="F33" s="27">
        <f t="shared" si="3"/>
        <v>0</v>
      </c>
      <c r="G33" s="27">
        <f>'Прил.12 согаз'!G33+'Прил.12 альфа'!G33</f>
        <v>0</v>
      </c>
      <c r="H33" s="27">
        <f>'Прил.12 согаз'!H33+'Прил.12 альфа'!H33</f>
        <v>0</v>
      </c>
      <c r="I33" s="27">
        <f>'Прил.12 согаз'!I33+'Прил.12 альфа'!I33</f>
        <v>0</v>
      </c>
      <c r="J33" s="27">
        <f>'Прил.12 согаз'!J33+'Прил.12 альфа'!J33</f>
        <v>0</v>
      </c>
      <c r="K33" s="27">
        <f>'Прил.12 согаз'!K33+'Прил.12 альфа'!K33</f>
        <v>0</v>
      </c>
      <c r="L33" s="27">
        <f>'Прил.12 согаз'!L33+'Прил.12 альфа'!L33</f>
        <v>0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0</v>
      </c>
      <c r="E34" s="27">
        <f t="shared" si="2"/>
        <v>0</v>
      </c>
      <c r="F34" s="27">
        <f t="shared" si="3"/>
        <v>0</v>
      </c>
      <c r="G34" s="27">
        <f>'Прил.12 согаз'!G34+'Прил.12 альфа'!G34</f>
        <v>0</v>
      </c>
      <c r="H34" s="27">
        <f>'Прил.12 согаз'!H34+'Прил.12 альфа'!H34</f>
        <v>0</v>
      </c>
      <c r="I34" s="27">
        <f>'Прил.12 согаз'!I34+'Прил.12 альфа'!I34</f>
        <v>0</v>
      </c>
      <c r="J34" s="27">
        <f>'Прил.12 согаз'!J34+'Прил.12 альфа'!J34</f>
        <v>0</v>
      </c>
      <c r="K34" s="27">
        <f>'Прил.12 согаз'!K34+'Прил.12 альфа'!K34</f>
        <v>0</v>
      </c>
      <c r="L34" s="27">
        <f>'Прил.12 согаз'!L34+'Прил.12 альфа'!L34</f>
        <v>0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61" t="s">
        <v>37</v>
      </c>
      <c r="D35" s="62">
        <f t="shared" si="0"/>
        <v>17497</v>
      </c>
      <c r="E35" s="63">
        <f t="shared" si="2"/>
        <v>8023</v>
      </c>
      <c r="F35" s="63">
        <f t="shared" si="3"/>
        <v>9474</v>
      </c>
      <c r="G35" s="63">
        <f>'Прил.12 согаз'!G35+'Прил.12 альфа'!G35</f>
        <v>28</v>
      </c>
      <c r="H35" s="63">
        <f>'Прил.12 согаз'!H35+'Прил.12 альфа'!H35</f>
        <v>25</v>
      </c>
      <c r="I35" s="63">
        <f>'Прил.12 согаз'!I35+'Прил.12 альфа'!I35</f>
        <v>222</v>
      </c>
      <c r="J35" s="63">
        <f>'Прил.12 согаз'!J35+'Прил.12 альфа'!J35</f>
        <v>216</v>
      </c>
      <c r="K35" s="63">
        <f>'Прил.12 согаз'!K35+'Прил.12 альфа'!K35</f>
        <v>939</v>
      </c>
      <c r="L35" s="63">
        <f>'Прил.12 согаз'!L35+'Прил.12 альфа'!L35</f>
        <v>875</v>
      </c>
      <c r="M35" s="63">
        <f>'Прил.12 согаз'!M35+'Прил.12 альфа'!M35</f>
        <v>2589</v>
      </c>
      <c r="N35" s="63">
        <f>'Прил.12 согаз'!N35+'Прил.12 альфа'!N35</f>
        <v>3420</v>
      </c>
      <c r="O35" s="63">
        <f>'Прил.12 согаз'!O35+'Прил.12 альфа'!O35</f>
        <v>2966</v>
      </c>
      <c r="P35" s="63">
        <f>'Прил.12 согаз'!P35+'Прил.12 альфа'!P35</f>
        <v>3307</v>
      </c>
      <c r="Q35" s="63">
        <f>'Прил.12 согаз'!Q35+'Прил.12 альфа'!Q35</f>
        <v>1279</v>
      </c>
      <c r="R35" s="63">
        <f>'Прил.12 согаз'!R35+'Прил.12 альфа'!R35</f>
        <v>1631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15233</v>
      </c>
      <c r="E36" s="27">
        <f t="shared" si="2"/>
        <v>7244</v>
      </c>
      <c r="F36" s="27">
        <f t="shared" si="3"/>
        <v>7989</v>
      </c>
      <c r="G36" s="27">
        <f>'Прил.12 согаз'!G36+'Прил.12 альфа'!G36</f>
        <v>37</v>
      </c>
      <c r="H36" s="27">
        <f>'Прил.12 согаз'!H36+'Прил.12 альфа'!H36</f>
        <v>34</v>
      </c>
      <c r="I36" s="27">
        <f>'Прил.12 согаз'!I36+'Прил.12 альфа'!I36</f>
        <v>228</v>
      </c>
      <c r="J36" s="27">
        <f>'Прил.12 согаз'!J36+'Прил.12 альфа'!J36</f>
        <v>186</v>
      </c>
      <c r="K36" s="27">
        <f>'Прил.12 согаз'!K36+'Прил.12 альфа'!K36</f>
        <v>1251</v>
      </c>
      <c r="L36" s="27">
        <f>'Прил.12 согаз'!L36+'Прил.12 альфа'!L36</f>
        <v>1104</v>
      </c>
      <c r="M36" s="27">
        <f>'Прил.12 согаз'!M36+'Прил.12 альфа'!M36</f>
        <v>2650</v>
      </c>
      <c r="N36" s="27">
        <f>'Прил.12 согаз'!N36+'Прил.12 альфа'!N36</f>
        <v>2467</v>
      </c>
      <c r="O36" s="27">
        <f>'Прил.12 согаз'!O36+'Прил.12 альфа'!O36</f>
        <v>2175</v>
      </c>
      <c r="P36" s="27">
        <f>'Прил.12 согаз'!P36+'Прил.12 альфа'!P36</f>
        <v>2292</v>
      </c>
      <c r="Q36" s="27">
        <f>'Прил.12 согаз'!Q36+'Прил.12 альфа'!Q36</f>
        <v>903</v>
      </c>
      <c r="R36" s="27">
        <f>'Прил.12 согаз'!R36+'Прил.12 альфа'!R36</f>
        <v>1906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64" t="s">
        <v>39</v>
      </c>
      <c r="D37" s="65">
        <f t="shared" si="0"/>
        <v>30573</v>
      </c>
      <c r="E37" s="66">
        <f t="shared" si="2"/>
        <v>13523</v>
      </c>
      <c r="F37" s="66">
        <f t="shared" si="3"/>
        <v>17050</v>
      </c>
      <c r="G37" s="66">
        <f>'Прил.12 согаз'!G37+'Прил.12 альфа'!G37</f>
        <v>140</v>
      </c>
      <c r="H37" s="66">
        <f>'Прил.12 согаз'!H37+'Прил.12 альфа'!H37</f>
        <v>160</v>
      </c>
      <c r="I37" s="66">
        <f>'Прил.12 согаз'!I37+'Прил.12 альфа'!I37</f>
        <v>903</v>
      </c>
      <c r="J37" s="66">
        <f>'Прил.12 согаз'!J37+'Прил.12 альфа'!J37</f>
        <v>844</v>
      </c>
      <c r="K37" s="66">
        <f>'Прил.12 согаз'!K37+'Прил.12 альфа'!K37</f>
        <v>3675</v>
      </c>
      <c r="L37" s="66">
        <f>'Прил.12 согаз'!L37+'Прил.12 альфа'!L37</f>
        <v>3419</v>
      </c>
      <c r="M37" s="66">
        <f>'Прил.12 согаз'!M37+'Прил.12 альфа'!M37</f>
        <v>4710</v>
      </c>
      <c r="N37" s="66">
        <f>'Прил.12 согаз'!N37+'Прил.12 альфа'!N37</f>
        <v>6757</v>
      </c>
      <c r="O37" s="66">
        <f>'Прил.12 согаз'!O37+'Прил.12 альфа'!O37</f>
        <v>3161</v>
      </c>
      <c r="P37" s="66">
        <f>'Прил.12 согаз'!P37+'Прил.12 альфа'!P37</f>
        <v>3939</v>
      </c>
      <c r="Q37" s="66">
        <f>'Прил.12 согаз'!Q37+'Прил.12 альфа'!Q37</f>
        <v>934</v>
      </c>
      <c r="R37" s="66">
        <f>'Прил.12 согаз'!R37+'Прил.12 альфа'!R37</f>
        <v>1931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5738</v>
      </c>
      <c r="E38" s="27">
        <f t="shared" si="2"/>
        <v>2224</v>
      </c>
      <c r="F38" s="27">
        <f t="shared" si="3"/>
        <v>3514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929</v>
      </c>
      <c r="N38" s="27">
        <f>'Прил.12 согаз'!N38+'Прил.12 альфа'!N38</f>
        <v>995</v>
      </c>
      <c r="O38" s="27">
        <f>'Прил.12 согаз'!O38+'Прил.12 альфа'!O38</f>
        <v>839</v>
      </c>
      <c r="P38" s="27">
        <f>'Прил.12 согаз'!P38+'Прил.12 альфа'!P38</f>
        <v>1372</v>
      </c>
      <c r="Q38" s="27">
        <f>'Прил.12 согаз'!Q38+'Прил.12 альфа'!Q38</f>
        <v>456</v>
      </c>
      <c r="R38" s="27">
        <f>'Прил.12 согаз'!R38+'Прил.12 альфа'!R38</f>
        <v>1147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2491</v>
      </c>
      <c r="E39" s="27">
        <f t="shared" si="2"/>
        <v>1509</v>
      </c>
      <c r="F39" s="27">
        <f t="shared" si="3"/>
        <v>982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104</v>
      </c>
      <c r="N39" s="27">
        <f>'Прил.12 согаз'!N39+'Прил.12 альфа'!N39</f>
        <v>296</v>
      </c>
      <c r="O39" s="27">
        <f>'Прил.12 согаз'!O39+'Прил.12 альфа'!O39</f>
        <v>1027</v>
      </c>
      <c r="P39" s="27">
        <f>'Прил.12 согаз'!P39+'Прил.12 альфа'!P39</f>
        <v>474</v>
      </c>
      <c r="Q39" s="27">
        <f>'Прил.12 согаз'!Q39+'Прил.12 альфа'!Q39</f>
        <v>378</v>
      </c>
      <c r="R39" s="27">
        <f>'Прил.12 согаз'!R39+'Прил.12 альфа'!R39</f>
        <v>212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9671</v>
      </c>
      <c r="E40" s="27">
        <f t="shared" si="2"/>
        <v>5090</v>
      </c>
      <c r="F40" s="27">
        <f t="shared" si="3"/>
        <v>4581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2235</v>
      </c>
      <c r="N40" s="27">
        <f>'Прил.12 согаз'!N40+'Прил.12 альфа'!N40</f>
        <v>1324</v>
      </c>
      <c r="O40" s="27">
        <f>'Прил.12 согаз'!O40+'Прил.12 альфа'!O40</f>
        <v>2131</v>
      </c>
      <c r="P40" s="27">
        <f>'Прил.12 согаз'!P40+'Прил.12 альфа'!P40</f>
        <v>1890</v>
      </c>
      <c r="Q40" s="27">
        <f>'Прил.12 согаз'!Q40+'Прил.12 альфа'!Q40</f>
        <v>724</v>
      </c>
      <c r="R40" s="27">
        <f>'Прил.12 согаз'!R40+'Прил.12 альфа'!R40</f>
        <v>1367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0</v>
      </c>
      <c r="N41" s="27">
        <f>'Прил.12 согаз'!N41+'Прил.12 альфа'!N41</f>
        <v>0</v>
      </c>
      <c r="O41" s="27">
        <f>'Прил.12 согаз'!O41+'Прил.12 альфа'!O41</f>
        <v>0</v>
      </c>
      <c r="P41" s="27">
        <f>'Прил.12 согаз'!P41+'Прил.12 альфа'!P41</f>
        <v>0</v>
      </c>
      <c r="Q41" s="27">
        <f>'Прил.12 согаз'!Q41+'Прил.12 альфа'!Q41</f>
        <v>0</v>
      </c>
      <c r="R41" s="27">
        <f>'Прил.12 согаз'!R41+'Прил.12 альфа'!R41</f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125</v>
      </c>
      <c r="C43" s="25" t="s">
        <v>126</v>
      </c>
      <c r="D43" s="26">
        <f t="shared" ref="D43" si="4">E43+F43</f>
        <v>200695</v>
      </c>
      <c r="E43" s="27">
        <f t="shared" ref="E43" si="5">G43+I43+K43+O43+Q43+M43</f>
        <v>89017</v>
      </c>
      <c r="F43" s="27">
        <f t="shared" ref="F43" si="6">H43+J43+L43+P43+R43+N43</f>
        <v>111678</v>
      </c>
      <c r="G43" s="27">
        <f>'Прил.12 согаз'!G43+'Прил.12 альфа'!G43</f>
        <v>0</v>
      </c>
      <c r="H43" s="27">
        <f>'Прил.12 согаз'!H43+'Прил.12 альфа'!H43</f>
        <v>0</v>
      </c>
      <c r="I43" s="27">
        <f>'Прил.12 согаз'!I43+'Прил.12 альфа'!I43</f>
        <v>0</v>
      </c>
      <c r="J43" s="27">
        <f>'Прил.12 согаз'!J43+'Прил.12 альфа'!J43</f>
        <v>0</v>
      </c>
      <c r="K43" s="27">
        <f>'Прил.12 согаз'!K43+'Прил.12 альфа'!K43</f>
        <v>0</v>
      </c>
      <c r="L43" s="27">
        <f>'Прил.12 согаз'!L43+'Прил.12 альфа'!L43</f>
        <v>0</v>
      </c>
      <c r="M43" s="27">
        <f>'Прил.12 согаз'!M43+'Прил.12 альфа'!M43</f>
        <v>44217</v>
      </c>
      <c r="N43" s="27">
        <f>'Прил.12 согаз'!N43+'Прил.12 альфа'!N43</f>
        <v>45782</v>
      </c>
      <c r="O43" s="27">
        <f>'Прил.12 согаз'!O43+'Прил.12 альфа'!O43</f>
        <v>31189</v>
      </c>
      <c r="P43" s="27">
        <f>'Прил.12 согаз'!P43+'Прил.12 альфа'!P43</f>
        <v>35519</v>
      </c>
      <c r="Q43" s="27">
        <f>'Прил.12 согаз'!Q43+'Прил.12 альфа'!Q43</f>
        <v>13611</v>
      </c>
      <c r="R43" s="27">
        <f>'Прил.12 согаз'!R43+'Прил.12 альфа'!R43</f>
        <v>30377</v>
      </c>
      <c r="U43" s="29"/>
      <c r="V43" s="29"/>
    </row>
    <row r="44" spans="1:22" s="28" customFormat="1" ht="17.100000000000001" customHeight="1">
      <c r="A44" s="24">
        <v>24</v>
      </c>
      <c r="B44" s="38" t="s">
        <v>127</v>
      </c>
      <c r="C44" s="25" t="s">
        <v>128</v>
      </c>
      <c r="D44" s="26">
        <f t="shared" ref="D44" si="7">E44+F44</f>
        <v>51684</v>
      </c>
      <c r="E44" s="27">
        <f t="shared" ref="E44" si="8">G44+I44+K44+O44+Q44+M44</f>
        <v>26565</v>
      </c>
      <c r="F44" s="27">
        <f t="shared" ref="F44" si="9">H44+J44+L44+P44+R44+N44</f>
        <v>25119</v>
      </c>
      <c r="G44" s="27">
        <f>'Прил.12 согаз'!G44+'Прил.12 альфа'!G44</f>
        <v>840</v>
      </c>
      <c r="H44" s="27">
        <f>'Прил.12 согаз'!H44+'Прил.12 альфа'!H44</f>
        <v>852</v>
      </c>
      <c r="I44" s="27">
        <f>'Прил.12 согаз'!I44+'Прил.12 альфа'!I44</f>
        <v>4477</v>
      </c>
      <c r="J44" s="27">
        <f>'Прил.12 согаз'!J44+'Прил.12 альфа'!J44</f>
        <v>4332</v>
      </c>
      <c r="K44" s="27">
        <f>'Прил.12 согаз'!K44+'Прил.12 альфа'!K44</f>
        <v>21248</v>
      </c>
      <c r="L44" s="27">
        <f>'Прил.12 согаз'!L44+'Прил.12 альфа'!L44</f>
        <v>19935</v>
      </c>
      <c r="M44" s="27">
        <f>'Прил.12 согаз'!M44+'Прил.12 альфа'!M44</f>
        <v>0</v>
      </c>
      <c r="N44" s="27">
        <f>'Прил.12 согаз'!N44+'Прил.12 альфа'!N44</f>
        <v>0</v>
      </c>
      <c r="O44" s="27">
        <f>'Прил.12 согаз'!O44+'Прил.12 альфа'!O44</f>
        <v>0</v>
      </c>
      <c r="P44" s="27">
        <f>'Прил.12 согаз'!P44+'Прил.12 альфа'!P44</f>
        <v>0</v>
      </c>
      <c r="Q44" s="27">
        <f>'Прил.12 согаз'!Q44+'Прил.12 альфа'!Q44</f>
        <v>0</v>
      </c>
      <c r="R44" s="27">
        <f>'Прил.12 согаз'!R44+'Прил.12 альфа'!R44</f>
        <v>0</v>
      </c>
      <c r="U44" s="29"/>
      <c r="V44" s="29"/>
    </row>
    <row r="45" spans="1:22" s="28" customFormat="1" ht="17.100000000000001" customHeight="1">
      <c r="A45" s="24">
        <v>25</v>
      </c>
      <c r="B45" s="38" t="s">
        <v>117</v>
      </c>
      <c r="C45" s="25" t="s">
        <v>116</v>
      </c>
      <c r="D45" s="26">
        <f t="shared" si="0"/>
        <v>10504</v>
      </c>
      <c r="E45" s="27">
        <f t="shared" si="2"/>
        <v>6164</v>
      </c>
      <c r="F45" s="27">
        <f t="shared" si="3"/>
        <v>4340</v>
      </c>
      <c r="G45" s="27">
        <f>'Прил.12 согаз'!G45+'Прил.12 альфа'!G45</f>
        <v>199</v>
      </c>
      <c r="H45" s="27">
        <f>'Прил.12 согаз'!H45+'Прил.12 альфа'!H45</f>
        <v>226</v>
      </c>
      <c r="I45" s="27">
        <f>'Прил.12 согаз'!I45+'Прил.12 альфа'!I45</f>
        <v>137</v>
      </c>
      <c r="J45" s="27">
        <f>'Прил.12 согаз'!J45+'Прил.12 альфа'!J45</f>
        <v>118</v>
      </c>
      <c r="K45" s="27">
        <f>'Прил.12 согаз'!K45+'Прил.12 альфа'!K45</f>
        <v>303</v>
      </c>
      <c r="L45" s="27">
        <f>'Прил.12 согаз'!L45+'Прил.12 альфа'!L45</f>
        <v>260</v>
      </c>
      <c r="M45" s="27">
        <f>'Прил.12 согаз'!M45+'Прил.12 альфа'!M45</f>
        <v>3697</v>
      </c>
      <c r="N45" s="27">
        <f>'Прил.12 согаз'!N45+'Прил.12 альфа'!N45</f>
        <v>2650</v>
      </c>
      <c r="O45" s="27">
        <f>'Прил.12 согаз'!O45+'Прил.12 альфа'!O45</f>
        <v>1607</v>
      </c>
      <c r="P45" s="27">
        <f>'Прил.12 согаз'!P45+'Прил.12 альфа'!P45</f>
        <v>679</v>
      </c>
      <c r="Q45" s="27">
        <f>'Прил.12 согаз'!Q45+'Прил.12 альфа'!Q45</f>
        <v>221</v>
      </c>
      <c r="R45" s="27">
        <f>'Прил.12 согаз'!R45+'Прил.12 альфа'!R45</f>
        <v>407</v>
      </c>
      <c r="U45" s="29"/>
      <c r="V45" s="29"/>
    </row>
    <row r="46" spans="1:22" s="22" customFormat="1" ht="26.25" customHeight="1">
      <c r="A46" s="19" t="s">
        <v>73</v>
      </c>
      <c r="B46" s="37"/>
      <c r="C46" s="20" t="s">
        <v>74</v>
      </c>
      <c r="D46" s="21">
        <f t="shared" ref="D46:D50" si="10">E46+F46</f>
        <v>654831</v>
      </c>
      <c r="E46" s="21">
        <f>G46+I46+K46+O46+Q46+M46</f>
        <v>301764</v>
      </c>
      <c r="F46" s="21">
        <f>H46+J46+L46+P46+R46+N46</f>
        <v>353067</v>
      </c>
      <c r="G46" s="21">
        <f t="shared" ref="G46:R46" si="11">SUM(G47:G50)</f>
        <v>2155</v>
      </c>
      <c r="H46" s="21">
        <f t="shared" si="11"/>
        <v>2180</v>
      </c>
      <c r="I46" s="21">
        <f t="shared" si="11"/>
        <v>11492</v>
      </c>
      <c r="J46" s="21">
        <f t="shared" si="11"/>
        <v>11083</v>
      </c>
      <c r="K46" s="21">
        <f t="shared" si="11"/>
        <v>54607</v>
      </c>
      <c r="L46" s="21">
        <f t="shared" si="11"/>
        <v>51454</v>
      </c>
      <c r="M46" s="21">
        <f t="shared" si="11"/>
        <v>114446</v>
      </c>
      <c r="N46" s="21">
        <f t="shared" si="11"/>
        <v>118543</v>
      </c>
      <c r="O46" s="21">
        <f t="shared" si="11"/>
        <v>84132</v>
      </c>
      <c r="P46" s="21">
        <f t="shared" si="11"/>
        <v>93942</v>
      </c>
      <c r="Q46" s="21">
        <f t="shared" si="11"/>
        <v>34932</v>
      </c>
      <c r="R46" s="21">
        <f t="shared" si="11"/>
        <v>75865</v>
      </c>
      <c r="U46" s="23"/>
      <c r="V46" s="23"/>
    </row>
    <row r="47" spans="1:22" s="22" customFormat="1" ht="17.100000000000001" customHeight="1">
      <c r="A47" s="24">
        <v>1</v>
      </c>
      <c r="B47" s="38" t="s">
        <v>110</v>
      </c>
      <c r="C47" s="25" t="s">
        <v>109</v>
      </c>
      <c r="D47" s="26">
        <f t="shared" si="10"/>
        <v>599406</v>
      </c>
      <c r="E47" s="27">
        <f t="shared" ref="E47:E50" si="12">G47+I47+K47+O47+Q47+M47</f>
        <v>276696</v>
      </c>
      <c r="F47" s="27">
        <f t="shared" ref="F47:F50" si="13">H47+J47+L47+P47+R47+N47</f>
        <v>322710</v>
      </c>
      <c r="G47" s="26">
        <f>'Прил.12 согаз'!G47+'Прил.12 альфа'!G47</f>
        <v>1948</v>
      </c>
      <c r="H47" s="26">
        <f>'Прил.12 согаз'!H47+'Прил.12 альфа'!H47</f>
        <v>1948</v>
      </c>
      <c r="I47" s="26">
        <f>'Прил.12 согаз'!I47+'Прил.12 альфа'!I47</f>
        <v>10176</v>
      </c>
      <c r="J47" s="26">
        <f>'Прил.12 согаз'!J47+'Прил.12 альфа'!J47</f>
        <v>9868</v>
      </c>
      <c r="K47" s="26">
        <f>'Прил.12 согаз'!K47+'Прил.12 альфа'!K47</f>
        <v>48636</v>
      </c>
      <c r="L47" s="26">
        <f>'Прил.12 согаз'!L47+'Прил.12 альфа'!L47</f>
        <v>45916</v>
      </c>
      <c r="M47" s="26">
        <f>'Прил.12 согаз'!M47+'Прил.12 альфа'!M47</f>
        <v>105333</v>
      </c>
      <c r="N47" s="26">
        <f>'Прил.12 согаз'!N47+'Прил.12 альфа'!N47</f>
        <v>106905</v>
      </c>
      <c r="O47" s="26">
        <f>'Прил.12 согаз'!O47+'Прил.12 альфа'!O47</f>
        <v>77801</v>
      </c>
      <c r="P47" s="26">
        <f>'Прил.12 согаз'!P47+'Прил.12 альфа'!P47</f>
        <v>86494</v>
      </c>
      <c r="Q47" s="26">
        <f>'Прил.12 согаз'!Q47+'Прил.12 альфа'!Q47</f>
        <v>32802</v>
      </c>
      <c r="R47" s="26">
        <f>'Прил.12 согаз'!R47+'Прил.12 альфа'!R47</f>
        <v>71579</v>
      </c>
      <c r="U47" s="23"/>
      <c r="V47" s="23"/>
    </row>
    <row r="48" spans="1:22" s="22" customFormat="1" ht="17.100000000000001" customHeight="1">
      <c r="A48" s="24">
        <v>2</v>
      </c>
      <c r="B48" s="38" t="s">
        <v>63</v>
      </c>
      <c r="C48" s="25" t="s">
        <v>38</v>
      </c>
      <c r="D48" s="26">
        <f t="shared" si="10"/>
        <v>15414</v>
      </c>
      <c r="E48" s="27">
        <f t="shared" si="12"/>
        <v>7312</v>
      </c>
      <c r="F48" s="27">
        <f t="shared" si="13"/>
        <v>8102</v>
      </c>
      <c r="G48" s="26">
        <f>'Прил.12 согаз'!G48+'Прил.12 альфа'!G48</f>
        <v>45</v>
      </c>
      <c r="H48" s="26">
        <f>'Прил.12 согаз'!H48+'Прил.12 альфа'!H48</f>
        <v>45</v>
      </c>
      <c r="I48" s="26">
        <f>'Прил.12 согаз'!I48+'Прил.12 альфа'!I48</f>
        <v>237</v>
      </c>
      <c r="J48" s="26">
        <f>'Прил.12 согаз'!J48+'Прил.12 альфа'!J48</f>
        <v>194</v>
      </c>
      <c r="K48" s="26">
        <f>'Прил.12 согаз'!K48+'Прил.12 альфа'!K48</f>
        <v>1296</v>
      </c>
      <c r="L48" s="26">
        <f>'Прил.12 согаз'!L48+'Прил.12 альфа'!L48</f>
        <v>1160</v>
      </c>
      <c r="M48" s="26">
        <f>'Прил.12 согаз'!M48+'Прил.12 альфа'!M48</f>
        <v>2688</v>
      </c>
      <c r="N48" s="26">
        <f>'Прил.12 согаз'!N48+'Прил.12 альфа'!N48</f>
        <v>2520</v>
      </c>
      <c r="O48" s="26">
        <f>'Прил.12 согаз'!O48+'Прил.12 альфа'!O48</f>
        <v>2153</v>
      </c>
      <c r="P48" s="26">
        <f>'Прил.12 согаз'!P48+'Прил.12 альфа'!P48</f>
        <v>2276</v>
      </c>
      <c r="Q48" s="26">
        <f>'Прил.12 согаз'!Q48+'Прил.12 альфа'!Q48</f>
        <v>893</v>
      </c>
      <c r="R48" s="26">
        <f>'Прил.12 согаз'!R48+'Прил.12 альфа'!R48</f>
        <v>1907</v>
      </c>
      <c r="U48" s="23"/>
      <c r="V48" s="23"/>
    </row>
    <row r="49" spans="1:22" s="22" customFormat="1" ht="17.100000000000001" customHeight="1">
      <c r="A49" s="24">
        <v>3</v>
      </c>
      <c r="B49" s="38" t="s">
        <v>64</v>
      </c>
      <c r="C49" s="64" t="s">
        <v>39</v>
      </c>
      <c r="D49" s="65">
        <f t="shared" si="10"/>
        <v>32750</v>
      </c>
      <c r="E49" s="66">
        <f t="shared" si="12"/>
        <v>14502</v>
      </c>
      <c r="F49" s="66">
        <f t="shared" si="13"/>
        <v>18248</v>
      </c>
      <c r="G49" s="66">
        <f>'Прил.12 согаз'!G49+'Прил.12 альфа'!G49</f>
        <v>144</v>
      </c>
      <c r="H49" s="66">
        <f>'Прил.12 согаз'!H49+'Прил.12 альфа'!H49</f>
        <v>167</v>
      </c>
      <c r="I49" s="66">
        <f>'Прил.12 согаз'!I49+'Прил.12 альфа'!I49</f>
        <v>912</v>
      </c>
      <c r="J49" s="66">
        <f>'Прил.12 согаз'!J49+'Прил.12 альфа'!J49</f>
        <v>854</v>
      </c>
      <c r="K49" s="66">
        <f>'Прил.12 согаз'!K49+'Прил.12 альфа'!K49</f>
        <v>3837</v>
      </c>
      <c r="L49" s="66">
        <f>'Прил.12 согаз'!L49+'Прил.12 альфа'!L49</f>
        <v>3613</v>
      </c>
      <c r="M49" s="66">
        <f>'Прил.12 согаз'!M49+'Прил.12 альфа'!M49</f>
        <v>5305</v>
      </c>
      <c r="N49" s="66">
        <f>'Прил.12 согаз'!N49+'Прил.12 альфа'!N49</f>
        <v>7499</v>
      </c>
      <c r="O49" s="66">
        <f>'Прил.12 согаз'!O49+'Прил.12 альфа'!O49</f>
        <v>3338</v>
      </c>
      <c r="P49" s="66">
        <f>'Прил.12 согаз'!P49+'Прил.12 альфа'!P49</f>
        <v>4106</v>
      </c>
      <c r="Q49" s="66">
        <f>'Прил.12 согаз'!Q49+'Прил.12 альфа'!Q49</f>
        <v>966</v>
      </c>
      <c r="R49" s="66">
        <f>'Прил.12 согаз'!R49+'Прил.12 альфа'!R49</f>
        <v>2009</v>
      </c>
      <c r="U49" s="23"/>
      <c r="V49" s="23"/>
    </row>
    <row r="50" spans="1:22" s="22" customFormat="1" ht="17.100000000000001" customHeight="1">
      <c r="A50" s="24">
        <v>4</v>
      </c>
      <c r="B50" s="38" t="s">
        <v>62</v>
      </c>
      <c r="C50" s="61" t="s">
        <v>37</v>
      </c>
      <c r="D50" s="62">
        <f t="shared" si="10"/>
        <v>7261</v>
      </c>
      <c r="E50" s="63">
        <f t="shared" si="12"/>
        <v>3254</v>
      </c>
      <c r="F50" s="63">
        <f t="shared" si="13"/>
        <v>4007</v>
      </c>
      <c r="G50" s="62">
        <f>'Прил.12 согаз'!G50+'Прил.12 альфа'!G50</f>
        <v>18</v>
      </c>
      <c r="H50" s="62">
        <f>'Прил.12 согаз'!H50+'Прил.12 альфа'!H50</f>
        <v>20</v>
      </c>
      <c r="I50" s="62">
        <f>'Прил.12 согаз'!I50+'Прил.12 альфа'!I50</f>
        <v>167</v>
      </c>
      <c r="J50" s="62">
        <f>'Прил.12 согаз'!J50+'Прил.12 альфа'!J50</f>
        <v>167</v>
      </c>
      <c r="K50" s="62">
        <f>'Прил.12 согаз'!K50+'Прил.12 альфа'!K50</f>
        <v>838</v>
      </c>
      <c r="L50" s="62">
        <f>'Прил.12 согаз'!L50+'Прил.12 альфа'!L50</f>
        <v>765</v>
      </c>
      <c r="M50" s="62">
        <f>'Прил.12 согаз'!M50+'Прил.12 альфа'!M50</f>
        <v>1120</v>
      </c>
      <c r="N50" s="62">
        <f>'Прил.12 согаз'!N50+'Прил.12 альфа'!N50</f>
        <v>1619</v>
      </c>
      <c r="O50" s="62">
        <f>'Прил.12 согаз'!O50+'Прил.12 альфа'!O50</f>
        <v>840</v>
      </c>
      <c r="P50" s="62">
        <f>'Прил.12 согаз'!P50+'Прил.12 альфа'!P50</f>
        <v>1066</v>
      </c>
      <c r="Q50" s="62">
        <f>'Прил.12 согаз'!Q50+'Прил.12 альфа'!Q50</f>
        <v>271</v>
      </c>
      <c r="R50" s="62">
        <f>'Прил.12 согаз'!R50+'Прил.12 альфа'!R50</f>
        <v>370</v>
      </c>
      <c r="U50" s="23"/>
      <c r="V50" s="23"/>
    </row>
    <row r="51" spans="1:22" s="30" customFormat="1" ht="17.100000000000001" customHeight="1">
      <c r="A51" s="39"/>
      <c r="B51" s="40"/>
      <c r="C51" s="41"/>
      <c r="D51" s="42"/>
      <c r="E51" s="43"/>
      <c r="F51" s="43"/>
      <c r="G51" s="43"/>
      <c r="H51" s="44"/>
      <c r="I51" s="43"/>
      <c r="J51" s="44"/>
      <c r="K51" s="44"/>
      <c r="L51" s="44"/>
      <c r="M51" s="44"/>
      <c r="N51" s="44"/>
      <c r="O51" s="44"/>
      <c r="P51" s="44"/>
      <c r="Q51" s="45"/>
      <c r="R51" s="45"/>
    </row>
    <row r="52" spans="1:22" s="30" customFormat="1" ht="17.100000000000001" customHeight="1">
      <c r="A52" s="39"/>
      <c r="B52" s="40"/>
      <c r="C52" s="41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</row>
    <row r="53" spans="1:22" s="18" customFormat="1" ht="5.25" customHeight="1">
      <c r="A53" s="31"/>
      <c r="B53" s="31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22" s="18" customFormat="1" ht="11.25" customHeight="1">
      <c r="A54" s="31"/>
      <c r="B54" s="31"/>
      <c r="C54" s="32"/>
      <c r="D54" s="32"/>
    </row>
    <row r="55" spans="1:22" s="35" customFormat="1">
      <c r="A55" s="34" t="s">
        <v>43</v>
      </c>
      <c r="B55" s="34"/>
      <c r="E55" s="98"/>
      <c r="F55" s="98"/>
      <c r="G55" s="91"/>
      <c r="H55" s="91"/>
      <c r="I55" s="91"/>
      <c r="J55" s="91"/>
      <c r="K55" s="91"/>
      <c r="L55" s="91"/>
      <c r="M55" s="91"/>
      <c r="N55" s="91"/>
      <c r="O55" s="91"/>
    </row>
    <row r="56" spans="1:22" s="35" customFormat="1" ht="13.5" customHeight="1">
      <c r="E56" s="89" t="s">
        <v>44</v>
      </c>
      <c r="F56" s="89"/>
      <c r="G56" s="90" t="s">
        <v>45</v>
      </c>
      <c r="H56" s="90"/>
      <c r="I56" s="90"/>
      <c r="J56" s="90"/>
      <c r="K56" s="90"/>
      <c r="L56" s="90"/>
      <c r="M56" s="90"/>
      <c r="N56" s="90"/>
      <c r="O56" s="90"/>
    </row>
    <row r="57" spans="1:22" s="35" customFormat="1" ht="22.5" customHeight="1">
      <c r="A57" s="12" t="s">
        <v>46</v>
      </c>
      <c r="B57" s="12"/>
    </row>
    <row r="58" spans="1:22" s="35" customFormat="1" ht="21" customHeight="1">
      <c r="A58" s="91"/>
      <c r="B58" s="91"/>
      <c r="C58" s="91"/>
      <c r="D58" s="91"/>
      <c r="E58" s="98"/>
      <c r="F58" s="98"/>
      <c r="G58" s="91"/>
      <c r="H58" s="91"/>
      <c r="I58" s="91"/>
      <c r="J58" s="91"/>
      <c r="K58" s="91"/>
      <c r="L58" s="91"/>
      <c r="M58" s="91"/>
      <c r="N58" s="91"/>
      <c r="O58" s="91"/>
    </row>
    <row r="59" spans="1:22" s="36" customFormat="1" ht="12">
      <c r="A59" s="90" t="s">
        <v>47</v>
      </c>
      <c r="B59" s="90"/>
      <c r="C59" s="90"/>
      <c r="D59" s="90"/>
      <c r="E59" s="89" t="s">
        <v>44</v>
      </c>
      <c r="F59" s="89"/>
      <c r="G59" s="90" t="s">
        <v>45</v>
      </c>
      <c r="H59" s="90"/>
      <c r="I59" s="90"/>
      <c r="J59" s="90"/>
      <c r="K59" s="90"/>
      <c r="L59" s="90"/>
      <c r="M59" s="90"/>
      <c r="N59" s="90"/>
      <c r="O59" s="90"/>
    </row>
  </sheetData>
  <mergeCells count="29">
    <mergeCell ref="E59:F59"/>
    <mergeCell ref="G59:O59"/>
    <mergeCell ref="A58:D58"/>
    <mergeCell ref="E15:F17"/>
    <mergeCell ref="A59:D59"/>
    <mergeCell ref="G55:O55"/>
    <mergeCell ref="G56:O56"/>
    <mergeCell ref="E55:F55"/>
    <mergeCell ref="G16:L16"/>
    <mergeCell ref="E56:F56"/>
    <mergeCell ref="E58:F58"/>
    <mergeCell ref="G58:O58"/>
    <mergeCell ref="G17:H17"/>
    <mergeCell ref="K17:L17"/>
    <mergeCell ref="I17:J17"/>
    <mergeCell ref="B15:B18"/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9"/>
  <sheetViews>
    <sheetView zoomScale="65" zoomScaleNormal="65" workbookViewId="0">
      <pane xSplit="3" ySplit="19" topLeftCell="D26" activePane="bottomRight" state="frozen"/>
      <selection activeCell="G11" sqref="G11"/>
      <selection pane="topRight" activeCell="G11" sqref="G11"/>
      <selection pane="bottomLeft" activeCell="G11" sqref="G11"/>
      <selection pane="bottomRight" activeCell="G30" sqref="G30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s="9" customFormat="1" ht="39" customHeight="1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18" s="9" customFormat="1" ht="20.25">
      <c r="F10" s="10" t="s">
        <v>7</v>
      </c>
      <c r="G10" s="102" t="s">
        <v>129</v>
      </c>
      <c r="H10" s="102"/>
      <c r="I10" s="102"/>
      <c r="J10" s="10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5" t="s">
        <v>71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8" s="13" customFormat="1" ht="15.75">
      <c r="D13" s="76" t="s">
        <v>8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7" t="s">
        <v>9</v>
      </c>
      <c r="B15" s="99" t="s">
        <v>48</v>
      </c>
      <c r="C15" s="77" t="s">
        <v>10</v>
      </c>
      <c r="D15" s="77" t="s">
        <v>11</v>
      </c>
      <c r="E15" s="92" t="s">
        <v>12</v>
      </c>
      <c r="F15" s="93"/>
      <c r="G15" s="80" t="s">
        <v>13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/>
    </row>
    <row r="16" spans="1:18" s="14" customFormat="1" ht="35.25" customHeight="1">
      <c r="A16" s="78"/>
      <c r="B16" s="100"/>
      <c r="C16" s="78"/>
      <c r="D16" s="78"/>
      <c r="E16" s="94"/>
      <c r="F16" s="95"/>
      <c r="G16" s="84" t="s">
        <v>14</v>
      </c>
      <c r="H16" s="85"/>
      <c r="I16" s="85"/>
      <c r="J16" s="85"/>
      <c r="K16" s="85"/>
      <c r="L16" s="86"/>
      <c r="M16" s="84" t="s">
        <v>15</v>
      </c>
      <c r="N16" s="85"/>
      <c r="O16" s="85"/>
      <c r="P16" s="86"/>
      <c r="Q16" s="71" t="s">
        <v>16</v>
      </c>
      <c r="R16" s="72"/>
    </row>
    <row r="17" spans="1:22" s="14" customFormat="1" ht="31.5" customHeight="1">
      <c r="A17" s="78"/>
      <c r="B17" s="100"/>
      <c r="C17" s="78"/>
      <c r="D17" s="78"/>
      <c r="E17" s="96"/>
      <c r="F17" s="97"/>
      <c r="G17" s="71" t="s">
        <v>17</v>
      </c>
      <c r="H17" s="72"/>
      <c r="I17" s="71" t="s">
        <v>18</v>
      </c>
      <c r="J17" s="72"/>
      <c r="K17" s="71" t="s">
        <v>19</v>
      </c>
      <c r="L17" s="72"/>
      <c r="M17" s="87" t="s">
        <v>123</v>
      </c>
      <c r="N17" s="88" t="s">
        <v>113</v>
      </c>
      <c r="O17" s="87" t="s">
        <v>122</v>
      </c>
      <c r="P17" s="88" t="s">
        <v>113</v>
      </c>
      <c r="Q17" s="15" t="s">
        <v>114</v>
      </c>
      <c r="R17" s="15" t="s">
        <v>115</v>
      </c>
    </row>
    <row r="18" spans="1:22" s="14" customFormat="1">
      <c r="A18" s="79"/>
      <c r="B18" s="101"/>
      <c r="C18" s="79"/>
      <c r="D18" s="7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5" si="0">E20+F20</f>
        <v>403922</v>
      </c>
      <c r="E20" s="21">
        <f>G20+I20+K20+O20+Q20+M20</f>
        <v>187092</v>
      </c>
      <c r="F20" s="21">
        <f>H20+J20+L20+P20+R20+N20</f>
        <v>216830</v>
      </c>
      <c r="G20" s="21">
        <f t="shared" ref="G20:R20" si="1">SUM(G21:G45)</f>
        <v>1370</v>
      </c>
      <c r="H20" s="21">
        <f t="shared" si="1"/>
        <v>1374</v>
      </c>
      <c r="I20" s="21">
        <f t="shared" si="1"/>
        <v>7305</v>
      </c>
      <c r="J20" s="21">
        <f t="shared" si="1"/>
        <v>7048</v>
      </c>
      <c r="K20" s="21">
        <f t="shared" si="1"/>
        <v>33093</v>
      </c>
      <c r="L20" s="21">
        <f t="shared" si="1"/>
        <v>31318</v>
      </c>
      <c r="M20" s="21">
        <f t="shared" si="1"/>
        <v>69979</v>
      </c>
      <c r="N20" s="21">
        <f t="shared" si="1"/>
        <v>72333</v>
      </c>
      <c r="O20" s="21">
        <f t="shared" si="1"/>
        <v>53459</v>
      </c>
      <c r="P20" s="21">
        <f t="shared" si="1"/>
        <v>58695</v>
      </c>
      <c r="Q20" s="21">
        <f t="shared" si="1"/>
        <v>21886</v>
      </c>
      <c r="R20" s="21">
        <f t="shared" si="1"/>
        <v>46062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0</v>
      </c>
      <c r="E21" s="27">
        <f>G21+I21+K21+O21+Q21+M21</f>
        <v>0</v>
      </c>
      <c r="F21" s="27">
        <f>H21+J21+L21+P21+R21+N21</f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44912</v>
      </c>
      <c r="E22" s="27">
        <f t="shared" ref="E22:E45" si="2">G22+I22+K22+O22+Q22+M22</f>
        <v>21575</v>
      </c>
      <c r="F22" s="27">
        <f t="shared" ref="F22:F45" si="3">H22+J22+L22+P22+R22+N22</f>
        <v>23337</v>
      </c>
      <c r="G22" s="27">
        <v>141</v>
      </c>
      <c r="H22" s="27">
        <v>145</v>
      </c>
      <c r="I22" s="27">
        <v>1080</v>
      </c>
      <c r="J22" s="27">
        <v>1033</v>
      </c>
      <c r="K22" s="27">
        <v>3609</v>
      </c>
      <c r="L22" s="27">
        <v>3458</v>
      </c>
      <c r="M22" s="27">
        <v>8435</v>
      </c>
      <c r="N22" s="27">
        <v>7926</v>
      </c>
      <c r="O22" s="27">
        <v>6102</v>
      </c>
      <c r="P22" s="27">
        <v>6234</v>
      </c>
      <c r="Q22" s="27">
        <v>2208</v>
      </c>
      <c r="R22" s="27">
        <v>4541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2264</v>
      </c>
      <c r="E23" s="27">
        <f t="shared" si="2"/>
        <v>1149</v>
      </c>
      <c r="F23" s="27">
        <f t="shared" si="3"/>
        <v>1115</v>
      </c>
      <c r="G23" s="27">
        <v>1</v>
      </c>
      <c r="H23" s="27">
        <v>3</v>
      </c>
      <c r="I23" s="27">
        <v>23</v>
      </c>
      <c r="J23" s="27">
        <v>21</v>
      </c>
      <c r="K23" s="27">
        <v>142</v>
      </c>
      <c r="L23" s="27">
        <v>93</v>
      </c>
      <c r="M23" s="27">
        <v>402</v>
      </c>
      <c r="N23" s="27">
        <v>325</v>
      </c>
      <c r="O23" s="27">
        <v>422</v>
      </c>
      <c r="P23" s="27">
        <v>386</v>
      </c>
      <c r="Q23" s="27">
        <v>159</v>
      </c>
      <c r="R23" s="27">
        <v>287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33467</v>
      </c>
      <c r="E24" s="27">
        <f t="shared" si="2"/>
        <v>15520</v>
      </c>
      <c r="F24" s="27">
        <f t="shared" si="3"/>
        <v>17947</v>
      </c>
      <c r="G24" s="27">
        <v>101</v>
      </c>
      <c r="H24" s="27">
        <v>87</v>
      </c>
      <c r="I24" s="27">
        <v>503</v>
      </c>
      <c r="J24" s="27">
        <v>547</v>
      </c>
      <c r="K24" s="27">
        <v>2583</v>
      </c>
      <c r="L24" s="27">
        <v>2487</v>
      </c>
      <c r="M24" s="27">
        <v>5852</v>
      </c>
      <c r="N24" s="27">
        <v>5646</v>
      </c>
      <c r="O24" s="27">
        <v>4479</v>
      </c>
      <c r="P24" s="27">
        <v>4893</v>
      </c>
      <c r="Q24" s="27">
        <v>2002</v>
      </c>
      <c r="R24" s="27">
        <v>4287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797</v>
      </c>
      <c r="E25" s="27">
        <f t="shared" si="2"/>
        <v>451</v>
      </c>
      <c r="F25" s="27">
        <f t="shared" si="3"/>
        <v>346</v>
      </c>
      <c r="G25" s="27">
        <v>1</v>
      </c>
      <c r="H25" s="27">
        <v>0</v>
      </c>
      <c r="I25" s="27">
        <v>7</v>
      </c>
      <c r="J25" s="27">
        <v>12</v>
      </c>
      <c r="K25" s="27">
        <v>38</v>
      </c>
      <c r="L25" s="27">
        <v>35</v>
      </c>
      <c r="M25" s="27">
        <v>157</v>
      </c>
      <c r="N25" s="27">
        <v>97</v>
      </c>
      <c r="O25" s="27">
        <v>178</v>
      </c>
      <c r="P25" s="27">
        <v>115</v>
      </c>
      <c r="Q25" s="27">
        <v>70</v>
      </c>
      <c r="R25" s="27">
        <v>87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16018</v>
      </c>
      <c r="E26" s="27">
        <f t="shared" si="2"/>
        <v>7840</v>
      </c>
      <c r="F26" s="27">
        <f t="shared" si="3"/>
        <v>8178</v>
      </c>
      <c r="G26" s="27">
        <v>2</v>
      </c>
      <c r="H26" s="27">
        <v>5</v>
      </c>
      <c r="I26" s="27">
        <v>43</v>
      </c>
      <c r="J26" s="27">
        <v>46</v>
      </c>
      <c r="K26" s="27">
        <v>1275</v>
      </c>
      <c r="L26" s="27">
        <v>1197</v>
      </c>
      <c r="M26" s="27">
        <v>2846</v>
      </c>
      <c r="N26" s="27">
        <v>2309</v>
      </c>
      <c r="O26" s="27">
        <v>2675</v>
      </c>
      <c r="P26" s="27">
        <v>2731</v>
      </c>
      <c r="Q26" s="27">
        <v>999</v>
      </c>
      <c r="R26" s="27">
        <v>1890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8542</v>
      </c>
      <c r="E27" s="27">
        <f t="shared" si="2"/>
        <v>4156</v>
      </c>
      <c r="F27" s="27">
        <f t="shared" si="3"/>
        <v>4386</v>
      </c>
      <c r="G27" s="27">
        <v>2</v>
      </c>
      <c r="H27" s="27">
        <v>3</v>
      </c>
      <c r="I27" s="27">
        <v>29</v>
      </c>
      <c r="J27" s="27">
        <v>26</v>
      </c>
      <c r="K27" s="27">
        <v>649</v>
      </c>
      <c r="L27" s="27">
        <v>719</v>
      </c>
      <c r="M27" s="27">
        <v>1534</v>
      </c>
      <c r="N27" s="27">
        <v>1323</v>
      </c>
      <c r="O27" s="27">
        <v>1426</v>
      </c>
      <c r="P27" s="27">
        <v>1448</v>
      </c>
      <c r="Q27" s="27">
        <v>516</v>
      </c>
      <c r="R27" s="27">
        <v>867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26262</v>
      </c>
      <c r="E28" s="27">
        <f t="shared" si="2"/>
        <v>12027</v>
      </c>
      <c r="F28" s="27">
        <f t="shared" si="3"/>
        <v>14235</v>
      </c>
      <c r="G28" s="27">
        <v>97</v>
      </c>
      <c r="H28" s="27">
        <v>92</v>
      </c>
      <c r="I28" s="27">
        <v>552</v>
      </c>
      <c r="J28" s="27">
        <v>493</v>
      </c>
      <c r="K28" s="27">
        <v>2494</v>
      </c>
      <c r="L28" s="27">
        <v>2427</v>
      </c>
      <c r="M28" s="27">
        <v>4376</v>
      </c>
      <c r="N28" s="27">
        <v>4960</v>
      </c>
      <c r="O28" s="27">
        <v>3424</v>
      </c>
      <c r="P28" s="27">
        <v>3740</v>
      </c>
      <c r="Q28" s="27">
        <v>1084</v>
      </c>
      <c r="R28" s="27">
        <v>2523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26176</v>
      </c>
      <c r="E29" s="27">
        <f t="shared" si="2"/>
        <v>11014</v>
      </c>
      <c r="F29" s="27">
        <f t="shared" si="3"/>
        <v>15162</v>
      </c>
      <c r="G29" s="27">
        <v>169</v>
      </c>
      <c r="H29" s="27">
        <v>176</v>
      </c>
      <c r="I29" s="27">
        <v>1012</v>
      </c>
      <c r="J29" s="27">
        <v>1059</v>
      </c>
      <c r="K29" s="27">
        <v>2724</v>
      </c>
      <c r="L29" s="27">
        <v>2680</v>
      </c>
      <c r="M29" s="27">
        <v>3392</v>
      </c>
      <c r="N29" s="27">
        <v>5976</v>
      </c>
      <c r="O29" s="27">
        <v>2820</v>
      </c>
      <c r="P29" s="27">
        <v>3590</v>
      </c>
      <c r="Q29" s="27">
        <v>897</v>
      </c>
      <c r="R29" s="27">
        <v>1681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0</v>
      </c>
      <c r="E30" s="27">
        <f t="shared" si="2"/>
        <v>0</v>
      </c>
      <c r="F30" s="27">
        <f t="shared" si="3"/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0</v>
      </c>
      <c r="E31" s="27">
        <f t="shared" si="2"/>
        <v>0</v>
      </c>
      <c r="F31" s="27">
        <f t="shared" si="3"/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0</v>
      </c>
      <c r="E32" s="27">
        <f t="shared" si="2"/>
        <v>0</v>
      </c>
      <c r="F32" s="27">
        <f t="shared" si="3"/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0</v>
      </c>
      <c r="E33" s="27">
        <f t="shared" si="2"/>
        <v>0</v>
      </c>
      <c r="F33" s="27">
        <f t="shared" si="3"/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0</v>
      </c>
      <c r="E34" s="27">
        <f t="shared" si="2"/>
        <v>0</v>
      </c>
      <c r="F34" s="27">
        <f t="shared" si="3"/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9133</v>
      </c>
      <c r="E35" s="27">
        <f t="shared" si="2"/>
        <v>4218</v>
      </c>
      <c r="F35" s="27">
        <f t="shared" si="3"/>
        <v>4915</v>
      </c>
      <c r="G35" s="27">
        <v>7</v>
      </c>
      <c r="H35" s="27">
        <v>3</v>
      </c>
      <c r="I35" s="27">
        <v>52</v>
      </c>
      <c r="J35" s="27">
        <v>36</v>
      </c>
      <c r="K35" s="27">
        <v>127</v>
      </c>
      <c r="L35" s="27">
        <v>142</v>
      </c>
      <c r="M35" s="27">
        <v>1398</v>
      </c>
      <c r="N35" s="27">
        <v>1640</v>
      </c>
      <c r="O35" s="27">
        <v>1791</v>
      </c>
      <c r="P35" s="27">
        <v>1980</v>
      </c>
      <c r="Q35" s="27">
        <v>843</v>
      </c>
      <c r="R35" s="27">
        <v>1114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12915</v>
      </c>
      <c r="E36" s="27">
        <f t="shared" si="2"/>
        <v>6252</v>
      </c>
      <c r="F36" s="27">
        <f t="shared" si="3"/>
        <v>6663</v>
      </c>
      <c r="G36" s="27">
        <v>37</v>
      </c>
      <c r="H36" s="27">
        <v>34</v>
      </c>
      <c r="I36" s="27">
        <v>223</v>
      </c>
      <c r="J36" s="27">
        <v>182</v>
      </c>
      <c r="K36" s="27">
        <v>1062</v>
      </c>
      <c r="L36" s="27">
        <v>966</v>
      </c>
      <c r="M36" s="27">
        <v>2205</v>
      </c>
      <c r="N36" s="27">
        <v>2038</v>
      </c>
      <c r="O36" s="27">
        <v>1944</v>
      </c>
      <c r="P36" s="27">
        <v>1912</v>
      </c>
      <c r="Q36" s="27">
        <v>781</v>
      </c>
      <c r="R36" s="27">
        <v>1531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9532</v>
      </c>
      <c r="E37" s="27">
        <f t="shared" si="2"/>
        <v>4184</v>
      </c>
      <c r="F37" s="27">
        <f t="shared" si="3"/>
        <v>5348</v>
      </c>
      <c r="G37" s="27">
        <v>6</v>
      </c>
      <c r="H37" s="27">
        <v>15</v>
      </c>
      <c r="I37" s="27">
        <v>99</v>
      </c>
      <c r="J37" s="27">
        <v>104</v>
      </c>
      <c r="K37" s="27">
        <v>1159</v>
      </c>
      <c r="L37" s="27">
        <v>1052</v>
      </c>
      <c r="M37" s="27">
        <v>1440</v>
      </c>
      <c r="N37" s="27">
        <v>2022</v>
      </c>
      <c r="O37" s="27">
        <v>1147</v>
      </c>
      <c r="P37" s="27">
        <v>1537</v>
      </c>
      <c r="Q37" s="27">
        <v>333</v>
      </c>
      <c r="R37" s="27">
        <v>618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4039</v>
      </c>
      <c r="E38" s="27">
        <f t="shared" si="2"/>
        <v>1605</v>
      </c>
      <c r="F38" s="27">
        <f t="shared" si="3"/>
        <v>2434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627</v>
      </c>
      <c r="N38" s="27">
        <v>662</v>
      </c>
      <c r="O38" s="27">
        <v>641</v>
      </c>
      <c r="P38" s="27">
        <v>993</v>
      </c>
      <c r="Q38" s="27">
        <v>337</v>
      </c>
      <c r="R38" s="27">
        <v>779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1872</v>
      </c>
      <c r="E39" s="27">
        <f t="shared" si="2"/>
        <v>1144</v>
      </c>
      <c r="F39" s="27">
        <f t="shared" si="3"/>
        <v>728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67</v>
      </c>
      <c r="N39" s="27">
        <v>224</v>
      </c>
      <c r="O39" s="27">
        <v>779</v>
      </c>
      <c r="P39" s="27">
        <v>335</v>
      </c>
      <c r="Q39" s="27">
        <v>298</v>
      </c>
      <c r="R39" s="27">
        <v>169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4283</v>
      </c>
      <c r="E40" s="27">
        <f t="shared" si="2"/>
        <v>2027</v>
      </c>
      <c r="F40" s="27">
        <f t="shared" si="3"/>
        <v>2256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854</v>
      </c>
      <c r="N40" s="27">
        <v>555</v>
      </c>
      <c r="O40" s="27">
        <v>876</v>
      </c>
      <c r="P40" s="27">
        <v>954</v>
      </c>
      <c r="Q40" s="27">
        <v>297</v>
      </c>
      <c r="R40" s="27">
        <v>747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125</v>
      </c>
      <c r="C43" s="25" t="s">
        <v>126</v>
      </c>
      <c r="D43" s="26">
        <f t="shared" ref="D43" si="4">E43+F43</f>
        <v>155246</v>
      </c>
      <c r="E43" s="27">
        <f t="shared" ref="E43" si="5">G43+I43+K43+O43+Q43+M43</f>
        <v>68558</v>
      </c>
      <c r="F43" s="27">
        <f t="shared" ref="F43" si="6">H43+J43+L43+P43+R43+N43</f>
        <v>86688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33965</v>
      </c>
      <c r="N43" s="27">
        <v>34753</v>
      </c>
      <c r="O43" s="27">
        <v>23707</v>
      </c>
      <c r="P43" s="27">
        <v>27317</v>
      </c>
      <c r="Q43" s="27">
        <v>10886</v>
      </c>
      <c r="R43" s="27">
        <v>24618</v>
      </c>
      <c r="U43" s="29"/>
      <c r="V43" s="29"/>
    </row>
    <row r="44" spans="1:22" s="28" customFormat="1" ht="17.100000000000001" customHeight="1">
      <c r="A44" s="24">
        <v>24</v>
      </c>
      <c r="B44" s="38" t="s">
        <v>127</v>
      </c>
      <c r="C44" s="25" t="s">
        <v>128</v>
      </c>
      <c r="D44" s="26">
        <f t="shared" ref="D44" si="7">E44+F44</f>
        <v>41159</v>
      </c>
      <c r="E44" s="27">
        <f t="shared" ref="E44" si="8">G44+I44+K44+O44+Q44+M44</f>
        <v>21227</v>
      </c>
      <c r="F44" s="27">
        <f t="shared" ref="F44" si="9">H44+J44+L44+P44+R44+N44</f>
        <v>19932</v>
      </c>
      <c r="G44" s="27">
        <v>645</v>
      </c>
      <c r="H44" s="27">
        <v>643</v>
      </c>
      <c r="I44" s="27">
        <v>3580</v>
      </c>
      <c r="J44" s="27">
        <v>3413</v>
      </c>
      <c r="K44" s="27">
        <v>17002</v>
      </c>
      <c r="L44" s="27">
        <v>15876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U44" s="29"/>
      <c r="V44" s="29"/>
    </row>
    <row r="45" spans="1:22" s="28" customFormat="1" ht="17.100000000000001" customHeight="1">
      <c r="A45" s="24">
        <v>25</v>
      </c>
      <c r="B45" s="38" t="s">
        <v>117</v>
      </c>
      <c r="C45" s="25" t="s">
        <v>116</v>
      </c>
      <c r="D45" s="26">
        <f t="shared" si="0"/>
        <v>7305</v>
      </c>
      <c r="E45" s="27">
        <f t="shared" si="2"/>
        <v>4145</v>
      </c>
      <c r="F45" s="27">
        <f t="shared" si="3"/>
        <v>3160</v>
      </c>
      <c r="G45" s="27">
        <v>161</v>
      </c>
      <c r="H45" s="27">
        <v>168</v>
      </c>
      <c r="I45" s="27">
        <v>102</v>
      </c>
      <c r="J45" s="27">
        <v>76</v>
      </c>
      <c r="K45" s="27">
        <v>229</v>
      </c>
      <c r="L45" s="27">
        <v>186</v>
      </c>
      <c r="M45" s="27">
        <v>2429</v>
      </c>
      <c r="N45" s="27">
        <v>1877</v>
      </c>
      <c r="O45" s="27">
        <v>1048</v>
      </c>
      <c r="P45" s="27">
        <v>530</v>
      </c>
      <c r="Q45" s="27">
        <v>176</v>
      </c>
      <c r="R45" s="27">
        <v>323</v>
      </c>
      <c r="U45" s="29"/>
      <c r="V45" s="29"/>
    </row>
    <row r="46" spans="1:22" s="22" customFormat="1" ht="26.25" customHeight="1">
      <c r="A46" s="19" t="s">
        <v>73</v>
      </c>
      <c r="B46" s="37"/>
      <c r="C46" s="20" t="s">
        <v>74</v>
      </c>
      <c r="D46" s="21">
        <f t="shared" ref="D46:D49" si="10">E46+F46</f>
        <v>403922</v>
      </c>
      <c r="E46" s="21">
        <f>G46+I46+K46+O46+Q46+M46</f>
        <v>187092</v>
      </c>
      <c r="F46" s="21">
        <f>H46+J46+L46+P46+R46+N46</f>
        <v>216830</v>
      </c>
      <c r="G46" s="21">
        <f t="shared" ref="G46:R46" si="11">SUM(G47:G50)</f>
        <v>1370</v>
      </c>
      <c r="H46" s="21">
        <f t="shared" si="11"/>
        <v>1374</v>
      </c>
      <c r="I46" s="21">
        <f t="shared" si="11"/>
        <v>7305</v>
      </c>
      <c r="J46" s="21">
        <f t="shared" si="11"/>
        <v>7048</v>
      </c>
      <c r="K46" s="21">
        <f t="shared" si="11"/>
        <v>33093</v>
      </c>
      <c r="L46" s="21">
        <f t="shared" si="11"/>
        <v>31318</v>
      </c>
      <c r="M46" s="21">
        <f t="shared" si="11"/>
        <v>69979</v>
      </c>
      <c r="N46" s="21">
        <f t="shared" si="11"/>
        <v>72333</v>
      </c>
      <c r="O46" s="21">
        <f t="shared" si="11"/>
        <v>53459</v>
      </c>
      <c r="P46" s="21">
        <f t="shared" si="11"/>
        <v>58695</v>
      </c>
      <c r="Q46" s="21">
        <f t="shared" si="11"/>
        <v>21886</v>
      </c>
      <c r="R46" s="21">
        <f t="shared" si="11"/>
        <v>46062</v>
      </c>
      <c r="U46" s="23"/>
      <c r="V46" s="23"/>
    </row>
    <row r="47" spans="1:22" s="22" customFormat="1" ht="17.100000000000001" customHeight="1">
      <c r="A47" s="24">
        <v>1</v>
      </c>
      <c r="B47" s="38" t="s">
        <v>110</v>
      </c>
      <c r="C47" s="25" t="s">
        <v>109</v>
      </c>
      <c r="D47" s="26">
        <f t="shared" si="10"/>
        <v>379549</v>
      </c>
      <c r="E47" s="27">
        <f t="shared" ref="E47:E49" si="12">G47+I47+K47+O47+Q47+M47</f>
        <v>175814</v>
      </c>
      <c r="F47" s="27">
        <f t="shared" ref="F47:F49" si="13">H47+J47+L47+P47+R47+N47</f>
        <v>203735</v>
      </c>
      <c r="G47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1313</v>
      </c>
      <c r="H47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1305</v>
      </c>
      <c r="I47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6943</v>
      </c>
      <c r="J47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6727</v>
      </c>
      <c r="K47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30745</v>
      </c>
      <c r="L47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29140</v>
      </c>
      <c r="M47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65915</v>
      </c>
      <c r="N47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67770</v>
      </c>
      <c r="O47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50182</v>
      </c>
      <c r="P47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54989</v>
      </c>
      <c r="Q47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20716</v>
      </c>
      <c r="R47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43804</v>
      </c>
      <c r="U47" s="23"/>
      <c r="V47" s="23"/>
    </row>
    <row r="48" spans="1:22" s="22" customFormat="1" ht="17.100000000000001" customHeight="1">
      <c r="A48" s="24">
        <v>2</v>
      </c>
      <c r="B48" s="38" t="s">
        <v>63</v>
      </c>
      <c r="C48" s="25" t="s">
        <v>38</v>
      </c>
      <c r="D48" s="26">
        <f t="shared" si="10"/>
        <v>13225</v>
      </c>
      <c r="E48" s="27">
        <f t="shared" si="12"/>
        <v>6357</v>
      </c>
      <c r="F48" s="27">
        <f t="shared" si="13"/>
        <v>6868</v>
      </c>
      <c r="G48" s="26">
        <f>'Прил. 11 СОГАЗ'!F36</f>
        <v>45</v>
      </c>
      <c r="H48" s="26">
        <f>'Прил. 11 СОГАЗ'!G36</f>
        <v>45</v>
      </c>
      <c r="I48" s="26">
        <f>'Прил. 11 СОГАЗ'!H36</f>
        <v>232</v>
      </c>
      <c r="J48" s="26">
        <f>'Прил. 11 СОГАЗ'!I36</f>
        <v>192</v>
      </c>
      <c r="K48" s="26">
        <f>'Прил. 11 СОГАЗ'!J36</f>
        <v>1107</v>
      </c>
      <c r="L48" s="26">
        <f>'Прил. 11 СОГАЗ'!K36</f>
        <v>1016</v>
      </c>
      <c r="M48" s="26">
        <f>'Прил. 11 СОГАЗ'!L36</f>
        <v>2257</v>
      </c>
      <c r="N48" s="26">
        <f>'Прил. 11 СОГАЗ'!M36</f>
        <v>2143</v>
      </c>
      <c r="O48" s="26">
        <f>'Прил. 11 СОГАЗ'!N36</f>
        <v>1938</v>
      </c>
      <c r="P48" s="26">
        <f>'Прил. 11 СОГАЗ'!O36</f>
        <v>1925</v>
      </c>
      <c r="Q48" s="26">
        <f>'Прил. 11 СОГАЗ'!P36</f>
        <v>778</v>
      </c>
      <c r="R48" s="26">
        <f>'Прил. 11 СОГАЗ'!Q36</f>
        <v>1547</v>
      </c>
      <c r="U48" s="23"/>
      <c r="V48" s="23"/>
    </row>
    <row r="49" spans="1:22" s="22" customFormat="1" ht="17.100000000000001" customHeight="1">
      <c r="A49" s="24">
        <v>3</v>
      </c>
      <c r="B49" s="38" t="s">
        <v>64</v>
      </c>
      <c r="C49" s="25" t="s">
        <v>39</v>
      </c>
      <c r="D49" s="26">
        <f t="shared" si="10"/>
        <v>10066</v>
      </c>
      <c r="E49" s="27">
        <f t="shared" si="12"/>
        <v>4455</v>
      </c>
      <c r="F49" s="27">
        <f t="shared" si="13"/>
        <v>5611</v>
      </c>
      <c r="G49" s="26">
        <f>'Прил. 11 СОГАЗ'!F29+'Прил. 11 СОГАЗ'!F30+'Прил. 11 СОГАЗ'!F31</f>
        <v>5</v>
      </c>
      <c r="H49" s="26">
        <f>'Прил. 11 СОГАЗ'!G29+'Прил. 11 СОГАЗ'!G30+'Прил. 11 СОГАЗ'!G31</f>
        <v>16</v>
      </c>
      <c r="I49" s="26">
        <f>'Прил. 11 СОГАЗ'!H29+'Прил. 11 СОГАЗ'!H30+'Прил. 11 СОГАЗ'!H31</f>
        <v>97</v>
      </c>
      <c r="J49" s="26">
        <f>'Прил. 11 СОГАЗ'!I29+'Прил. 11 СОГАЗ'!I30+'Прил. 11 СОГАЗ'!I31</f>
        <v>101</v>
      </c>
      <c r="K49" s="26">
        <f>'Прил. 11 СОГАЗ'!J29+'Прил. 11 СОГАЗ'!J30+'Прил. 11 СОГАЗ'!J31</f>
        <v>1173</v>
      </c>
      <c r="L49" s="26">
        <f>'Прил. 11 СОГАЗ'!K29+'Прил. 11 СОГАЗ'!K30+'Прил. 11 СОГАЗ'!K31</f>
        <v>1088</v>
      </c>
      <c r="M49" s="26">
        <f>'Прил. 11 СОГАЗ'!L29+'Прил. 11 СОГАЗ'!L30+'Прил. 11 СОГАЗ'!L31</f>
        <v>1632</v>
      </c>
      <c r="N49" s="26">
        <f>'Прил. 11 СОГАЗ'!M29+'Прил. 11 СОГАЗ'!M30+'Прил. 11 СОГАЗ'!M31</f>
        <v>2178</v>
      </c>
      <c r="O49" s="26">
        <f>'Прил. 11 СОГАЗ'!N29+'Прил. 11 СОГАЗ'!N30+'Прил. 11 СОГАЗ'!N31</f>
        <v>1207</v>
      </c>
      <c r="P49" s="26">
        <f>'Прил. 11 СОГАЗ'!O29+'Прил. 11 СОГАЗ'!O30+'Прил. 11 СОГАЗ'!O31</f>
        <v>1592</v>
      </c>
      <c r="Q49" s="26">
        <f>'Прил. 11 СОГАЗ'!P29+'Прил. 11 СОГАЗ'!P30+'Прил. 11 СОГАЗ'!P31</f>
        <v>341</v>
      </c>
      <c r="R49" s="26">
        <f>'Прил. 11 СОГАЗ'!Q29+'Прил. 11 СОГАЗ'!Q30+'Прил. 11 СОГАЗ'!Q31</f>
        <v>636</v>
      </c>
      <c r="U49" s="23"/>
      <c r="V49" s="23"/>
    </row>
    <row r="50" spans="1:22" s="22" customFormat="1" ht="17.100000000000001" customHeight="1">
      <c r="A50" s="24">
        <v>4</v>
      </c>
      <c r="B50" s="38" t="s">
        <v>62</v>
      </c>
      <c r="C50" s="25" t="s">
        <v>37</v>
      </c>
      <c r="D50" s="26">
        <f t="shared" ref="D50" si="14">E50+F50</f>
        <v>1082</v>
      </c>
      <c r="E50" s="27">
        <f t="shared" ref="E50" si="15">G50+I50+K50+O50+Q50+M50</f>
        <v>466</v>
      </c>
      <c r="F50" s="27">
        <f t="shared" ref="F50" si="16">H50+J50+L50+P50+R50+N50</f>
        <v>616</v>
      </c>
      <c r="G50" s="26">
        <f>'Прил. 11 СОГАЗ'!F32+'Прил. 11 СОГАЗ'!F24</f>
        <v>7</v>
      </c>
      <c r="H50" s="26">
        <f>'Прил. 11 СОГАЗ'!G32+'Прил. 11 СОГАЗ'!G24</f>
        <v>8</v>
      </c>
      <c r="I50" s="26">
        <f>'Прил. 11 СОГАЗ'!H32+'Прил. 11 СОГАЗ'!H24</f>
        <v>33</v>
      </c>
      <c r="J50" s="26">
        <f>'Прил. 11 СОГАЗ'!I32+'Прил. 11 СОГАЗ'!I24</f>
        <v>28</v>
      </c>
      <c r="K50" s="26">
        <f>'Прил. 11 СОГАЗ'!J32+'Прил. 11 СОГАЗ'!J24</f>
        <v>68</v>
      </c>
      <c r="L50" s="26">
        <f>'Прил. 11 СОГАЗ'!K32+'Прил. 11 СОГАЗ'!K24</f>
        <v>74</v>
      </c>
      <c r="M50" s="26">
        <f>'Прил. 11 СОГАЗ'!L32+'Прил. 11 СОГАЗ'!L24</f>
        <v>175</v>
      </c>
      <c r="N50" s="26">
        <f>'Прил. 11 СОГАЗ'!M32+'Прил. 11 СОГАЗ'!M24</f>
        <v>242</v>
      </c>
      <c r="O50" s="26">
        <f>'Прил. 11 СОГАЗ'!N32+'Прил. 11 СОГАЗ'!N24</f>
        <v>132</v>
      </c>
      <c r="P50" s="26">
        <f>'Прил. 11 СОГАЗ'!O32+'Прил. 11 СОГАЗ'!O24</f>
        <v>189</v>
      </c>
      <c r="Q50" s="26">
        <f>'Прил. 11 СОГАЗ'!P32+'Прил. 11 СОГАЗ'!P24</f>
        <v>51</v>
      </c>
      <c r="R50" s="26">
        <f>'Прил. 11 СОГАЗ'!Q32+'Прил. 11 СОГАЗ'!Q24</f>
        <v>75</v>
      </c>
      <c r="U50" s="23"/>
      <c r="V50" s="23"/>
    </row>
    <row r="51" spans="1:22" s="30" customFormat="1" ht="17.100000000000001" customHeight="1">
      <c r="A51" s="39"/>
      <c r="B51" s="40"/>
      <c r="C51" s="41"/>
      <c r="D51" s="42"/>
      <c r="E51" s="43"/>
      <c r="F51" s="43"/>
      <c r="G51" s="43"/>
      <c r="H51" s="44"/>
      <c r="I51" s="43"/>
      <c r="J51" s="44"/>
      <c r="K51" s="44"/>
      <c r="L51" s="44"/>
      <c r="M51" s="44"/>
      <c r="N51" s="44"/>
      <c r="O51" s="44"/>
      <c r="P51" s="44"/>
      <c r="Q51" s="45"/>
      <c r="R51" s="45"/>
    </row>
    <row r="52" spans="1:22" s="30" customFormat="1" ht="17.100000000000001" customHeight="1">
      <c r="A52" s="39"/>
      <c r="B52" s="40"/>
      <c r="C52" s="25"/>
      <c r="D52" s="26"/>
      <c r="E52" s="27"/>
      <c r="F52" s="27"/>
      <c r="G52" s="27"/>
      <c r="H52" s="68"/>
      <c r="I52" s="27"/>
      <c r="J52" s="68"/>
      <c r="K52" s="68"/>
      <c r="L52" s="68"/>
      <c r="M52" s="68"/>
      <c r="N52" s="68"/>
      <c r="O52" s="68"/>
      <c r="P52" s="68"/>
      <c r="Q52" s="69"/>
      <c r="R52" s="69"/>
    </row>
    <row r="53" spans="1:22" s="18" customFormat="1" ht="5.25" customHeight="1">
      <c r="A53" s="31"/>
      <c r="B53" s="31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22" s="18" customFormat="1" ht="11.25" customHeight="1">
      <c r="A54" s="31"/>
      <c r="B54" s="31"/>
      <c r="C54" s="32"/>
      <c r="D54" s="32"/>
    </row>
    <row r="55" spans="1:22" s="35" customFormat="1">
      <c r="A55" s="34" t="s">
        <v>43</v>
      </c>
      <c r="B55" s="34"/>
      <c r="E55" s="98"/>
      <c r="F55" s="98"/>
      <c r="G55" s="91"/>
      <c r="H55" s="91"/>
      <c r="I55" s="91"/>
      <c r="J55" s="91"/>
      <c r="K55" s="91"/>
      <c r="L55" s="91"/>
      <c r="M55" s="91"/>
      <c r="N55" s="91"/>
      <c r="O55" s="91"/>
    </row>
    <row r="56" spans="1:22" s="35" customFormat="1" ht="13.5" customHeight="1">
      <c r="E56" s="89" t="s">
        <v>44</v>
      </c>
      <c r="F56" s="89"/>
      <c r="G56" s="90" t="s">
        <v>45</v>
      </c>
      <c r="H56" s="90"/>
      <c r="I56" s="90"/>
      <c r="J56" s="90"/>
      <c r="K56" s="90"/>
      <c r="L56" s="90"/>
      <c r="M56" s="90"/>
      <c r="N56" s="90"/>
      <c r="O56" s="90"/>
    </row>
    <row r="57" spans="1:22" s="35" customFormat="1" ht="22.5" customHeight="1">
      <c r="A57" s="12" t="s">
        <v>46</v>
      </c>
      <c r="B57" s="12"/>
    </row>
    <row r="58" spans="1:22" s="35" customFormat="1" ht="21" customHeight="1">
      <c r="A58" s="91"/>
      <c r="B58" s="91"/>
      <c r="C58" s="91"/>
      <c r="D58" s="91"/>
      <c r="E58" s="98"/>
      <c r="F58" s="98"/>
      <c r="G58" s="91"/>
      <c r="H58" s="91"/>
      <c r="I58" s="91"/>
      <c r="J58" s="91"/>
      <c r="K58" s="91"/>
      <c r="L58" s="91"/>
      <c r="M58" s="91"/>
      <c r="N58" s="91"/>
      <c r="O58" s="91"/>
    </row>
    <row r="59" spans="1:22" s="36" customFormat="1" ht="12">
      <c r="A59" s="90" t="s">
        <v>47</v>
      </c>
      <c r="B59" s="90"/>
      <c r="C59" s="90"/>
      <c r="D59" s="90"/>
      <c r="E59" s="89" t="s">
        <v>44</v>
      </c>
      <c r="F59" s="89"/>
      <c r="G59" s="90" t="s">
        <v>45</v>
      </c>
      <c r="H59" s="90"/>
      <c r="I59" s="90"/>
      <c r="J59" s="90"/>
      <c r="K59" s="90"/>
      <c r="L59" s="90"/>
      <c r="M59" s="90"/>
      <c r="N59" s="90"/>
      <c r="O59" s="90"/>
    </row>
  </sheetData>
  <mergeCells count="29"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  <mergeCell ref="M16:P16"/>
    <mergeCell ref="M17:N17"/>
    <mergeCell ref="O17:P17"/>
    <mergeCell ref="A59:D59"/>
    <mergeCell ref="E59:F59"/>
    <mergeCell ref="G59:O59"/>
    <mergeCell ref="E55:F55"/>
    <mergeCell ref="G55:O55"/>
    <mergeCell ref="E56:F56"/>
    <mergeCell ref="G56:O56"/>
    <mergeCell ref="A58:D58"/>
    <mergeCell ref="E58:F58"/>
    <mergeCell ref="G58:O5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1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9"/>
  <sheetViews>
    <sheetView zoomScale="63" zoomScaleNormal="63" workbookViewId="0">
      <pane xSplit="3" ySplit="19" topLeftCell="D23" activePane="bottomRight" state="frozen"/>
      <selection activeCell="G21" sqref="G21:R45"/>
      <selection pane="topRight" activeCell="G21" sqref="G21:R45"/>
      <selection pane="bottomLeft" activeCell="G21" sqref="G21:R45"/>
      <selection pane="bottomRight" activeCell="G21" sqref="G21:R45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s="9" customFormat="1" ht="39" customHeight="1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18" s="9" customFormat="1" ht="20.25">
      <c r="F10" s="10" t="s">
        <v>7</v>
      </c>
      <c r="G10" s="102" t="s">
        <v>129</v>
      </c>
      <c r="H10" s="102"/>
      <c r="I10" s="102"/>
      <c r="J10" s="10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5" t="s">
        <v>72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8" s="13" customFormat="1" ht="15.75">
      <c r="D13" s="76" t="s">
        <v>8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7" t="s">
        <v>9</v>
      </c>
      <c r="B15" s="99" t="s">
        <v>48</v>
      </c>
      <c r="C15" s="77" t="s">
        <v>10</v>
      </c>
      <c r="D15" s="77" t="s">
        <v>11</v>
      </c>
      <c r="E15" s="92" t="s">
        <v>12</v>
      </c>
      <c r="F15" s="93"/>
      <c r="G15" s="80" t="s">
        <v>13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/>
    </row>
    <row r="16" spans="1:18" s="14" customFormat="1" ht="35.25" customHeight="1">
      <c r="A16" s="78"/>
      <c r="B16" s="100"/>
      <c r="C16" s="78"/>
      <c r="D16" s="78"/>
      <c r="E16" s="94"/>
      <c r="F16" s="95"/>
      <c r="G16" s="84" t="s">
        <v>14</v>
      </c>
      <c r="H16" s="85"/>
      <c r="I16" s="85"/>
      <c r="J16" s="85"/>
      <c r="K16" s="85"/>
      <c r="L16" s="86"/>
      <c r="M16" s="84" t="s">
        <v>15</v>
      </c>
      <c r="N16" s="85"/>
      <c r="O16" s="85"/>
      <c r="P16" s="86"/>
      <c r="Q16" s="71" t="s">
        <v>16</v>
      </c>
      <c r="R16" s="72"/>
    </row>
    <row r="17" spans="1:22" s="14" customFormat="1" ht="31.5" customHeight="1">
      <c r="A17" s="78"/>
      <c r="B17" s="100"/>
      <c r="C17" s="78"/>
      <c r="D17" s="78"/>
      <c r="E17" s="96"/>
      <c r="F17" s="97"/>
      <c r="G17" s="71" t="s">
        <v>17</v>
      </c>
      <c r="H17" s="72"/>
      <c r="I17" s="71" t="s">
        <v>18</v>
      </c>
      <c r="J17" s="72"/>
      <c r="K17" s="71" t="s">
        <v>19</v>
      </c>
      <c r="L17" s="72"/>
      <c r="M17" s="87" t="s">
        <v>123</v>
      </c>
      <c r="N17" s="88" t="s">
        <v>113</v>
      </c>
      <c r="O17" s="87" t="s">
        <v>122</v>
      </c>
      <c r="P17" s="88" t="s">
        <v>113</v>
      </c>
      <c r="Q17" s="15" t="s">
        <v>114</v>
      </c>
      <c r="R17" s="15" t="s">
        <v>115</v>
      </c>
    </row>
    <row r="18" spans="1:22" s="14" customFormat="1">
      <c r="A18" s="79"/>
      <c r="B18" s="101"/>
      <c r="C18" s="79"/>
      <c r="D18" s="7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5" si="0">E20+F20</f>
        <v>250909</v>
      </c>
      <c r="E20" s="21">
        <f>G20+I20+K20+O20+Q20+M20</f>
        <v>114672</v>
      </c>
      <c r="F20" s="21">
        <f>H20+J20+L20+P20+R20+N20</f>
        <v>136237</v>
      </c>
      <c r="G20" s="21">
        <f t="shared" ref="G20:R20" si="1">SUM(G21:G45)</f>
        <v>785</v>
      </c>
      <c r="H20" s="21">
        <f t="shared" si="1"/>
        <v>806</v>
      </c>
      <c r="I20" s="21">
        <f t="shared" si="1"/>
        <v>4187</v>
      </c>
      <c r="J20" s="21">
        <f t="shared" si="1"/>
        <v>4035</v>
      </c>
      <c r="K20" s="21">
        <f t="shared" si="1"/>
        <v>21514</v>
      </c>
      <c r="L20" s="21">
        <f t="shared" si="1"/>
        <v>20136</v>
      </c>
      <c r="M20" s="21">
        <f t="shared" si="1"/>
        <v>44467</v>
      </c>
      <c r="N20" s="21">
        <f t="shared" si="1"/>
        <v>46210</v>
      </c>
      <c r="O20" s="21">
        <f t="shared" si="1"/>
        <v>30673</v>
      </c>
      <c r="P20" s="21">
        <f t="shared" si="1"/>
        <v>35247</v>
      </c>
      <c r="Q20" s="21">
        <f t="shared" si="1"/>
        <v>13046</v>
      </c>
      <c r="R20" s="21">
        <f t="shared" si="1"/>
        <v>29803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0</v>
      </c>
      <c r="E21" s="27">
        <f>G21+I21+K21+O21+Q21+M21</f>
        <v>0</v>
      </c>
      <c r="F21" s="27">
        <f>H21+J21+L21+P21+R21+N21</f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26957</v>
      </c>
      <c r="E22" s="27">
        <f t="shared" ref="E22:E45" si="2">G22+I22+K22+O22+Q22+M22</f>
        <v>12241</v>
      </c>
      <c r="F22" s="27">
        <f t="shared" ref="F22:F45" si="3">H22+J22+L22+P22+R22+N22</f>
        <v>14716</v>
      </c>
      <c r="G22" s="27">
        <v>9</v>
      </c>
      <c r="H22" s="27">
        <v>4</v>
      </c>
      <c r="I22" s="27">
        <v>62</v>
      </c>
      <c r="J22" s="27">
        <v>48</v>
      </c>
      <c r="K22" s="27">
        <v>2449</v>
      </c>
      <c r="L22" s="27">
        <v>2267</v>
      </c>
      <c r="M22" s="27">
        <v>5313</v>
      </c>
      <c r="N22" s="27">
        <v>4521</v>
      </c>
      <c r="O22" s="27">
        <v>2887</v>
      </c>
      <c r="P22" s="27">
        <v>3561</v>
      </c>
      <c r="Q22" s="27">
        <v>1521</v>
      </c>
      <c r="R22" s="27">
        <v>4315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37413</v>
      </c>
      <c r="E23" s="27">
        <f t="shared" si="2"/>
        <v>16674</v>
      </c>
      <c r="F23" s="27">
        <f t="shared" si="3"/>
        <v>20739</v>
      </c>
      <c r="G23" s="27">
        <v>109</v>
      </c>
      <c r="H23" s="27">
        <v>103</v>
      </c>
      <c r="I23" s="27">
        <v>645</v>
      </c>
      <c r="J23" s="27">
        <v>612</v>
      </c>
      <c r="K23" s="27">
        <v>3334</v>
      </c>
      <c r="L23" s="27">
        <v>3100</v>
      </c>
      <c r="M23" s="27">
        <v>5501</v>
      </c>
      <c r="N23" s="27">
        <v>5709</v>
      </c>
      <c r="O23" s="27">
        <v>4536</v>
      </c>
      <c r="P23" s="27">
        <v>5483</v>
      </c>
      <c r="Q23" s="27">
        <v>2549</v>
      </c>
      <c r="R23" s="27">
        <v>5732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6076</v>
      </c>
      <c r="E24" s="27">
        <f t="shared" si="2"/>
        <v>2984</v>
      </c>
      <c r="F24" s="27">
        <f t="shared" si="3"/>
        <v>3092</v>
      </c>
      <c r="G24" s="27">
        <v>20</v>
      </c>
      <c r="H24" s="27">
        <v>22</v>
      </c>
      <c r="I24" s="27">
        <v>97</v>
      </c>
      <c r="J24" s="27">
        <v>108</v>
      </c>
      <c r="K24" s="27">
        <v>593</v>
      </c>
      <c r="L24" s="27">
        <v>536</v>
      </c>
      <c r="M24" s="27">
        <v>1173</v>
      </c>
      <c r="N24" s="27">
        <v>1206</v>
      </c>
      <c r="O24" s="27">
        <v>892</v>
      </c>
      <c r="P24" s="27">
        <v>869</v>
      </c>
      <c r="Q24" s="27">
        <v>209</v>
      </c>
      <c r="R24" s="27">
        <v>351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7734</v>
      </c>
      <c r="E25" s="27">
        <f t="shared" si="2"/>
        <v>3569</v>
      </c>
      <c r="F25" s="27">
        <f t="shared" si="3"/>
        <v>4165</v>
      </c>
      <c r="G25" s="27">
        <v>28</v>
      </c>
      <c r="H25" s="27">
        <v>22</v>
      </c>
      <c r="I25" s="27">
        <v>103</v>
      </c>
      <c r="J25" s="27">
        <v>124</v>
      </c>
      <c r="K25" s="27">
        <v>635</v>
      </c>
      <c r="L25" s="27">
        <v>608</v>
      </c>
      <c r="M25" s="27">
        <v>1270</v>
      </c>
      <c r="N25" s="27">
        <v>1093</v>
      </c>
      <c r="O25" s="27">
        <v>1040</v>
      </c>
      <c r="P25" s="27">
        <v>1154</v>
      </c>
      <c r="Q25" s="27">
        <v>493</v>
      </c>
      <c r="R25" s="27">
        <v>1164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41264</v>
      </c>
      <c r="E26" s="27">
        <f t="shared" si="2"/>
        <v>18732</v>
      </c>
      <c r="F26" s="27">
        <f t="shared" si="3"/>
        <v>22532</v>
      </c>
      <c r="G26" s="27">
        <v>134</v>
      </c>
      <c r="H26" s="27">
        <v>141</v>
      </c>
      <c r="I26" s="27">
        <v>865</v>
      </c>
      <c r="J26" s="27">
        <v>758</v>
      </c>
      <c r="K26" s="27">
        <v>3380</v>
      </c>
      <c r="L26" s="27">
        <v>3114</v>
      </c>
      <c r="M26" s="27">
        <v>7345</v>
      </c>
      <c r="N26" s="27">
        <v>7061</v>
      </c>
      <c r="O26" s="27">
        <v>4689</v>
      </c>
      <c r="P26" s="27">
        <v>5724</v>
      </c>
      <c r="Q26" s="27">
        <v>2319</v>
      </c>
      <c r="R26" s="27">
        <v>5734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15367</v>
      </c>
      <c r="E27" s="27">
        <f t="shared" si="2"/>
        <v>6708</v>
      </c>
      <c r="F27" s="27">
        <f t="shared" si="3"/>
        <v>8659</v>
      </c>
      <c r="G27" s="27">
        <v>83</v>
      </c>
      <c r="H27" s="27">
        <v>73</v>
      </c>
      <c r="I27" s="27">
        <v>425</v>
      </c>
      <c r="J27" s="27">
        <v>404</v>
      </c>
      <c r="K27" s="27">
        <v>1368</v>
      </c>
      <c r="L27" s="27">
        <v>1220</v>
      </c>
      <c r="M27" s="27">
        <v>2550</v>
      </c>
      <c r="N27" s="27">
        <v>2990</v>
      </c>
      <c r="O27" s="27">
        <v>1570</v>
      </c>
      <c r="P27" s="27">
        <v>2012</v>
      </c>
      <c r="Q27" s="27">
        <v>712</v>
      </c>
      <c r="R27" s="27">
        <v>1960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377</v>
      </c>
      <c r="E28" s="27">
        <f t="shared" si="2"/>
        <v>253</v>
      </c>
      <c r="F28" s="27">
        <f t="shared" si="3"/>
        <v>124</v>
      </c>
      <c r="G28" s="27">
        <v>0</v>
      </c>
      <c r="H28" s="27">
        <v>0</v>
      </c>
      <c r="I28" s="27">
        <v>7</v>
      </c>
      <c r="J28" s="27">
        <v>7</v>
      </c>
      <c r="K28" s="27">
        <v>26</v>
      </c>
      <c r="L28" s="27">
        <v>32</v>
      </c>
      <c r="M28" s="27">
        <v>122</v>
      </c>
      <c r="N28" s="27">
        <v>50</v>
      </c>
      <c r="O28" s="27">
        <v>81</v>
      </c>
      <c r="P28" s="27">
        <v>29</v>
      </c>
      <c r="Q28" s="27">
        <v>17</v>
      </c>
      <c r="R28" s="27">
        <v>6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17119</v>
      </c>
      <c r="E29" s="27">
        <f t="shared" si="2"/>
        <v>7512</v>
      </c>
      <c r="F29" s="27">
        <f t="shared" si="3"/>
        <v>9607</v>
      </c>
      <c r="G29" s="27">
        <v>14</v>
      </c>
      <c r="H29" s="27">
        <v>7</v>
      </c>
      <c r="I29" s="27">
        <v>72</v>
      </c>
      <c r="J29" s="27">
        <v>89</v>
      </c>
      <c r="K29" s="27">
        <v>1892</v>
      </c>
      <c r="L29" s="27">
        <v>1888</v>
      </c>
      <c r="M29" s="27">
        <v>3047</v>
      </c>
      <c r="N29" s="27">
        <v>3660</v>
      </c>
      <c r="O29" s="27">
        <v>1816</v>
      </c>
      <c r="P29" s="27">
        <v>2501</v>
      </c>
      <c r="Q29" s="27">
        <v>671</v>
      </c>
      <c r="R29" s="27">
        <v>1462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0</v>
      </c>
      <c r="E30" s="27">
        <f t="shared" si="2"/>
        <v>0</v>
      </c>
      <c r="F30" s="27">
        <f t="shared" si="3"/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0</v>
      </c>
      <c r="E31" s="27">
        <f t="shared" si="2"/>
        <v>0</v>
      </c>
      <c r="F31" s="27">
        <f t="shared" si="3"/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0</v>
      </c>
      <c r="E32" s="27">
        <f t="shared" si="2"/>
        <v>0</v>
      </c>
      <c r="F32" s="27">
        <f t="shared" si="3"/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0</v>
      </c>
      <c r="E33" s="27">
        <f t="shared" si="2"/>
        <v>0</v>
      </c>
      <c r="F33" s="27">
        <f t="shared" si="3"/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0</v>
      </c>
      <c r="E34" s="27">
        <f t="shared" si="2"/>
        <v>0</v>
      </c>
      <c r="F34" s="27">
        <f t="shared" si="3"/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8364</v>
      </c>
      <c r="E35" s="27">
        <f t="shared" si="2"/>
        <v>3805</v>
      </c>
      <c r="F35" s="27">
        <f t="shared" si="3"/>
        <v>4559</v>
      </c>
      <c r="G35" s="27">
        <v>21</v>
      </c>
      <c r="H35" s="27">
        <v>22</v>
      </c>
      <c r="I35" s="27">
        <v>170</v>
      </c>
      <c r="J35" s="27">
        <v>180</v>
      </c>
      <c r="K35" s="27">
        <v>812</v>
      </c>
      <c r="L35" s="27">
        <v>733</v>
      </c>
      <c r="M35" s="27">
        <v>1191</v>
      </c>
      <c r="N35" s="27">
        <v>1780</v>
      </c>
      <c r="O35" s="27">
        <v>1175</v>
      </c>
      <c r="P35" s="27">
        <v>1327</v>
      </c>
      <c r="Q35" s="27">
        <v>436</v>
      </c>
      <c r="R35" s="27">
        <v>517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2318</v>
      </c>
      <c r="E36" s="27">
        <f t="shared" si="2"/>
        <v>992</v>
      </c>
      <c r="F36" s="27">
        <f t="shared" si="3"/>
        <v>1326</v>
      </c>
      <c r="G36" s="27">
        <v>0</v>
      </c>
      <c r="H36" s="27">
        <v>0</v>
      </c>
      <c r="I36" s="27">
        <v>5</v>
      </c>
      <c r="J36" s="27">
        <v>4</v>
      </c>
      <c r="K36" s="27">
        <v>189</v>
      </c>
      <c r="L36" s="27">
        <v>138</v>
      </c>
      <c r="M36" s="27">
        <v>445</v>
      </c>
      <c r="N36" s="27">
        <v>429</v>
      </c>
      <c r="O36" s="27">
        <v>231</v>
      </c>
      <c r="P36" s="27">
        <v>380</v>
      </c>
      <c r="Q36" s="27">
        <v>122</v>
      </c>
      <c r="R36" s="27">
        <v>375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21041</v>
      </c>
      <c r="E37" s="27">
        <f t="shared" si="2"/>
        <v>9339</v>
      </c>
      <c r="F37" s="27">
        <f t="shared" si="3"/>
        <v>11702</v>
      </c>
      <c r="G37" s="27">
        <v>134</v>
      </c>
      <c r="H37" s="27">
        <v>145</v>
      </c>
      <c r="I37" s="27">
        <v>804</v>
      </c>
      <c r="J37" s="27">
        <v>740</v>
      </c>
      <c r="K37" s="27">
        <v>2516</v>
      </c>
      <c r="L37" s="27">
        <v>2367</v>
      </c>
      <c r="M37" s="27">
        <v>3270</v>
      </c>
      <c r="N37" s="27">
        <v>4735</v>
      </c>
      <c r="O37" s="27">
        <v>2014</v>
      </c>
      <c r="P37" s="27">
        <v>2402</v>
      </c>
      <c r="Q37" s="27">
        <v>601</v>
      </c>
      <c r="R37" s="27">
        <v>1313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1699</v>
      </c>
      <c r="E38" s="27">
        <f t="shared" si="2"/>
        <v>619</v>
      </c>
      <c r="F38" s="27">
        <f t="shared" si="3"/>
        <v>1080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302</v>
      </c>
      <c r="N38" s="27">
        <v>333</v>
      </c>
      <c r="O38" s="27">
        <v>198</v>
      </c>
      <c r="P38" s="27">
        <v>379</v>
      </c>
      <c r="Q38" s="27">
        <v>119</v>
      </c>
      <c r="R38" s="27">
        <v>368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619</v>
      </c>
      <c r="E39" s="27">
        <f t="shared" si="2"/>
        <v>365</v>
      </c>
      <c r="F39" s="27">
        <f t="shared" si="3"/>
        <v>254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37</v>
      </c>
      <c r="N39" s="27">
        <v>72</v>
      </c>
      <c r="O39" s="27">
        <v>248</v>
      </c>
      <c r="P39" s="27">
        <v>139</v>
      </c>
      <c r="Q39" s="27">
        <v>80</v>
      </c>
      <c r="R39" s="27">
        <v>43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5388</v>
      </c>
      <c r="E40" s="27">
        <f t="shared" si="2"/>
        <v>3063</v>
      </c>
      <c r="F40" s="27">
        <f t="shared" si="3"/>
        <v>2325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1381</v>
      </c>
      <c r="N40" s="27">
        <v>769</v>
      </c>
      <c r="O40" s="27">
        <v>1255</v>
      </c>
      <c r="P40" s="27">
        <v>936</v>
      </c>
      <c r="Q40" s="27">
        <v>427</v>
      </c>
      <c r="R40" s="27">
        <v>620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125</v>
      </c>
      <c r="C43" s="25" t="s">
        <v>126</v>
      </c>
      <c r="D43" s="26">
        <f t="shared" ref="D43" si="4">E43+F43</f>
        <v>45449</v>
      </c>
      <c r="E43" s="27">
        <f t="shared" ref="E43" si="5">G43+I43+K43+O43+Q43+M43</f>
        <v>20459</v>
      </c>
      <c r="F43" s="27">
        <f t="shared" ref="F43" si="6">H43+J43+L43+P43+R43+N43</f>
        <v>24990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10252</v>
      </c>
      <c r="N43" s="27">
        <v>11029</v>
      </c>
      <c r="O43" s="27">
        <v>7482</v>
      </c>
      <c r="P43" s="27">
        <v>8202</v>
      </c>
      <c r="Q43" s="27">
        <v>2725</v>
      </c>
      <c r="R43" s="27">
        <v>5759</v>
      </c>
      <c r="U43" s="29"/>
      <c r="V43" s="29"/>
    </row>
    <row r="44" spans="1:22" s="28" customFormat="1" ht="17.100000000000001" customHeight="1">
      <c r="A44" s="24">
        <v>24</v>
      </c>
      <c r="B44" s="38" t="s">
        <v>127</v>
      </c>
      <c r="C44" s="25" t="s">
        <v>128</v>
      </c>
      <c r="D44" s="26">
        <f t="shared" ref="D44" si="7">E44+F44</f>
        <v>10525</v>
      </c>
      <c r="E44" s="27">
        <f t="shared" ref="E44" si="8">G44+I44+K44+O44+Q44+M44</f>
        <v>5338</v>
      </c>
      <c r="F44" s="27">
        <f t="shared" ref="F44" si="9">H44+J44+L44+P44+R44+N44</f>
        <v>5187</v>
      </c>
      <c r="G44" s="27">
        <v>195</v>
      </c>
      <c r="H44" s="27">
        <v>209</v>
      </c>
      <c r="I44" s="27">
        <v>897</v>
      </c>
      <c r="J44" s="27">
        <v>919</v>
      </c>
      <c r="K44" s="27">
        <v>4246</v>
      </c>
      <c r="L44" s="27">
        <v>4059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U44" s="29"/>
      <c r="V44" s="29"/>
    </row>
    <row r="45" spans="1:22" s="28" customFormat="1" ht="17.100000000000001" customHeight="1">
      <c r="A45" s="24">
        <v>25</v>
      </c>
      <c r="B45" s="38" t="s">
        <v>117</v>
      </c>
      <c r="C45" s="25" t="s">
        <v>116</v>
      </c>
      <c r="D45" s="26">
        <f t="shared" si="0"/>
        <v>3199</v>
      </c>
      <c r="E45" s="27">
        <f t="shared" si="2"/>
        <v>2019</v>
      </c>
      <c r="F45" s="27">
        <f t="shared" si="3"/>
        <v>1180</v>
      </c>
      <c r="G45" s="27">
        <v>38</v>
      </c>
      <c r="H45" s="27">
        <v>58</v>
      </c>
      <c r="I45" s="27">
        <v>35</v>
      </c>
      <c r="J45" s="27">
        <v>42</v>
      </c>
      <c r="K45" s="27">
        <v>74</v>
      </c>
      <c r="L45" s="27">
        <v>74</v>
      </c>
      <c r="M45" s="27">
        <v>1268</v>
      </c>
      <c r="N45" s="27">
        <v>773</v>
      </c>
      <c r="O45" s="27">
        <v>559</v>
      </c>
      <c r="P45" s="27">
        <v>149</v>
      </c>
      <c r="Q45" s="27">
        <v>45</v>
      </c>
      <c r="R45" s="27">
        <v>84</v>
      </c>
      <c r="U45" s="29"/>
      <c r="V45" s="29"/>
    </row>
    <row r="46" spans="1:22" s="22" customFormat="1" ht="26.25" customHeight="1">
      <c r="A46" s="19" t="s">
        <v>73</v>
      </c>
      <c r="B46" s="37"/>
      <c r="C46" s="20" t="s">
        <v>74</v>
      </c>
      <c r="D46" s="21">
        <f t="shared" ref="D46:D49" si="10">E46+F46</f>
        <v>250909</v>
      </c>
      <c r="E46" s="21">
        <f>G46+I46+K46+O46+Q46+M46</f>
        <v>114672</v>
      </c>
      <c r="F46" s="21">
        <f>H46+J46+L46+P46+R46+N46</f>
        <v>136237</v>
      </c>
      <c r="G46" s="21">
        <f t="shared" ref="G46:R46" si="11">SUM(G47:G50)</f>
        <v>785</v>
      </c>
      <c r="H46" s="21">
        <f t="shared" si="11"/>
        <v>806</v>
      </c>
      <c r="I46" s="21">
        <f t="shared" si="11"/>
        <v>4187</v>
      </c>
      <c r="J46" s="21">
        <f t="shared" si="11"/>
        <v>4035</v>
      </c>
      <c r="K46" s="21">
        <f t="shared" si="11"/>
        <v>21514</v>
      </c>
      <c r="L46" s="21">
        <f t="shared" si="11"/>
        <v>20136</v>
      </c>
      <c r="M46" s="21">
        <f t="shared" si="11"/>
        <v>44467</v>
      </c>
      <c r="N46" s="21">
        <f t="shared" si="11"/>
        <v>46210</v>
      </c>
      <c r="O46" s="21">
        <f t="shared" si="11"/>
        <v>30673</v>
      </c>
      <c r="P46" s="21">
        <f t="shared" si="11"/>
        <v>35247</v>
      </c>
      <c r="Q46" s="21">
        <f t="shared" si="11"/>
        <v>13046</v>
      </c>
      <c r="R46" s="21">
        <f t="shared" si="11"/>
        <v>29803</v>
      </c>
      <c r="U46" s="23"/>
      <c r="V46" s="23"/>
    </row>
    <row r="47" spans="1:22" s="22" customFormat="1" ht="17.100000000000001" customHeight="1">
      <c r="A47" s="24">
        <v>1</v>
      </c>
      <c r="B47" s="38" t="s">
        <v>110</v>
      </c>
      <c r="C47" s="25" t="s">
        <v>109</v>
      </c>
      <c r="D47" s="26">
        <f t="shared" si="10"/>
        <v>219857</v>
      </c>
      <c r="E47" s="27">
        <f t="shared" ref="E47:E49" si="12">G47+I47+K47+O47+Q47+M47</f>
        <v>100882</v>
      </c>
      <c r="F47" s="27">
        <f t="shared" ref="F47:F49" si="13">H47+J47+L47+P47+R47+N47</f>
        <v>118975</v>
      </c>
      <c r="G47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635</v>
      </c>
      <c r="H47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643</v>
      </c>
      <c r="I47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3233</v>
      </c>
      <c r="J47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3141</v>
      </c>
      <c r="K47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17891</v>
      </c>
      <c r="L47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16776</v>
      </c>
      <c r="M47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39418</v>
      </c>
      <c r="N47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39135</v>
      </c>
      <c r="O47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27619</v>
      </c>
      <c r="P47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31505</v>
      </c>
      <c r="Q47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12086</v>
      </c>
      <c r="R47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27775</v>
      </c>
      <c r="U47" s="23"/>
      <c r="V47" s="23"/>
    </row>
    <row r="48" spans="1:22" s="22" customFormat="1" ht="17.100000000000001" customHeight="1">
      <c r="A48" s="24">
        <v>2</v>
      </c>
      <c r="B48" s="38" t="s">
        <v>63</v>
      </c>
      <c r="C48" s="25" t="s">
        <v>38</v>
      </c>
      <c r="D48" s="26">
        <f t="shared" si="10"/>
        <v>2189</v>
      </c>
      <c r="E48" s="27">
        <f t="shared" si="12"/>
        <v>955</v>
      </c>
      <c r="F48" s="27">
        <f t="shared" si="13"/>
        <v>1234</v>
      </c>
      <c r="G48" s="26">
        <f>'Прил. 11 АЛЬФА'!F36</f>
        <v>0</v>
      </c>
      <c r="H48" s="26">
        <f>'Прил. 11 АЛЬФА'!G36</f>
        <v>0</v>
      </c>
      <c r="I48" s="26">
        <f>'Прил. 11 АЛЬФА'!H36</f>
        <v>5</v>
      </c>
      <c r="J48" s="26">
        <f>'Прил. 11 АЛЬФА'!I36</f>
        <v>2</v>
      </c>
      <c r="K48" s="26">
        <f>'Прил. 11 АЛЬФА'!J36</f>
        <v>189</v>
      </c>
      <c r="L48" s="26">
        <f>'Прил. 11 АЛЬФА'!K36</f>
        <v>144</v>
      </c>
      <c r="M48" s="26">
        <f>'Прил. 11 АЛЬФА'!L36</f>
        <v>431</v>
      </c>
      <c r="N48" s="26">
        <f>'Прил. 11 АЛЬФА'!M36</f>
        <v>377</v>
      </c>
      <c r="O48" s="26">
        <f>'Прил. 11 АЛЬФА'!N36</f>
        <v>215</v>
      </c>
      <c r="P48" s="26">
        <f>'Прил. 11 АЛЬФА'!O36</f>
        <v>351</v>
      </c>
      <c r="Q48" s="26">
        <f>'Прил. 11 АЛЬФА'!P36</f>
        <v>115</v>
      </c>
      <c r="R48" s="26">
        <f>'Прил. 11 АЛЬФА'!Q36</f>
        <v>360</v>
      </c>
      <c r="U48" s="23"/>
      <c r="V48" s="23"/>
    </row>
    <row r="49" spans="1:22" s="22" customFormat="1" ht="17.100000000000001" customHeight="1">
      <c r="A49" s="24">
        <v>3</v>
      </c>
      <c r="B49" s="38" t="s">
        <v>64</v>
      </c>
      <c r="C49" s="25" t="s">
        <v>39</v>
      </c>
      <c r="D49" s="26">
        <f t="shared" si="10"/>
        <v>22684</v>
      </c>
      <c r="E49" s="27">
        <f t="shared" si="12"/>
        <v>10047</v>
      </c>
      <c r="F49" s="27">
        <f t="shared" si="13"/>
        <v>12637</v>
      </c>
      <c r="G49" s="26">
        <f>'Прил. 11 АЛЬФА'!F29+'Прил. 11 АЛЬФА'!F30+'Прил. 11 АЛЬФА'!F31</f>
        <v>139</v>
      </c>
      <c r="H49" s="26">
        <f>'Прил. 11 АЛЬФА'!G29+'Прил. 11 АЛЬФА'!G30+'Прил. 11 АЛЬФА'!G31</f>
        <v>151</v>
      </c>
      <c r="I49" s="26">
        <f>'Прил. 11 АЛЬФА'!H29+'Прил. 11 АЛЬФА'!H30+'Прил. 11 АЛЬФА'!H31</f>
        <v>815</v>
      </c>
      <c r="J49" s="26">
        <f>'Прил. 11 АЛЬФА'!I29+'Прил. 11 АЛЬФА'!I30+'Прил. 11 АЛЬФА'!I31</f>
        <v>753</v>
      </c>
      <c r="K49" s="26">
        <f>'Прил. 11 АЛЬФА'!J29+'Прил. 11 АЛЬФА'!J30+'Прил. 11 АЛЬФА'!J31</f>
        <v>2664</v>
      </c>
      <c r="L49" s="26">
        <f>'Прил. 11 АЛЬФА'!K29+'Прил. 11 АЛЬФА'!K30+'Прил. 11 АЛЬФА'!K31</f>
        <v>2525</v>
      </c>
      <c r="M49" s="26">
        <f>'Прил. 11 АЛЬФА'!L29+'Прил. 11 АЛЬФА'!L30+'Прил. 11 АЛЬФА'!L31</f>
        <v>3673</v>
      </c>
      <c r="N49" s="26">
        <f>'Прил. 11 АЛЬФА'!M29+'Прил. 11 АЛЬФА'!M30+'Прил. 11 АЛЬФА'!M31</f>
        <v>5321</v>
      </c>
      <c r="O49" s="26">
        <f>'Прил. 11 АЛЬФА'!N29+'Прил. 11 АЛЬФА'!N30+'Прил. 11 АЛЬФА'!N31</f>
        <v>2131</v>
      </c>
      <c r="P49" s="26">
        <f>'Прил. 11 АЛЬФА'!O29+'Прил. 11 АЛЬФА'!O30+'Прил. 11 АЛЬФА'!O31</f>
        <v>2514</v>
      </c>
      <c r="Q49" s="26">
        <f>'Прил. 11 АЛЬФА'!P29+'Прил. 11 АЛЬФА'!P30+'Прил. 11 АЛЬФА'!P31</f>
        <v>625</v>
      </c>
      <c r="R49" s="26">
        <f>'Прил. 11 АЛЬФА'!Q29+'Прил. 11 АЛЬФА'!Q30+'Прил. 11 АЛЬФА'!Q31</f>
        <v>1373</v>
      </c>
      <c r="U49" s="23"/>
      <c r="V49" s="23"/>
    </row>
    <row r="50" spans="1:22" s="22" customFormat="1" ht="17.100000000000001" customHeight="1">
      <c r="A50" s="24">
        <v>4</v>
      </c>
      <c r="B50" s="38" t="s">
        <v>62</v>
      </c>
      <c r="C50" s="25" t="s">
        <v>37</v>
      </c>
      <c r="D50" s="26">
        <f t="shared" ref="D50" si="14">E50+F50</f>
        <v>6179</v>
      </c>
      <c r="E50" s="27">
        <f t="shared" ref="E50" si="15">G50+I50+K50+O50+Q50+M50</f>
        <v>2788</v>
      </c>
      <c r="F50" s="27">
        <f t="shared" ref="F50" si="16">H50+J50+L50+P50+R50+N50</f>
        <v>3391</v>
      </c>
      <c r="G50" s="26">
        <f>'Прил. 11 АЛЬФА'!F32+'Прил. 11 АЛЬФА'!F24</f>
        <v>11</v>
      </c>
      <c r="H50" s="26">
        <f>'Прил. 11 АЛЬФА'!G32+'Прил. 11 АЛЬФА'!G24</f>
        <v>12</v>
      </c>
      <c r="I50" s="26">
        <f>'Прил. 11 АЛЬФА'!H32+'Прил. 11 АЛЬФА'!H24</f>
        <v>134</v>
      </c>
      <c r="J50" s="26">
        <f>'Прил. 11 АЛЬФА'!I32+'Прил. 11 АЛЬФА'!I24</f>
        <v>139</v>
      </c>
      <c r="K50" s="26">
        <f>'Прил. 11 АЛЬФА'!J32+'Прил. 11 АЛЬФА'!J24</f>
        <v>770</v>
      </c>
      <c r="L50" s="26">
        <f>'Прил. 11 АЛЬФА'!K32+'Прил. 11 АЛЬФА'!K24</f>
        <v>691</v>
      </c>
      <c r="M50" s="26">
        <f>'Прил. 11 АЛЬФА'!L32+'Прил. 11 АЛЬФА'!L24</f>
        <v>945</v>
      </c>
      <c r="N50" s="26">
        <f>'Прил. 11 АЛЬФА'!M32+'Прил. 11 АЛЬФА'!M24</f>
        <v>1377</v>
      </c>
      <c r="O50" s="26">
        <f>'Прил. 11 АЛЬФА'!N32+'Прил. 11 АЛЬФА'!N24</f>
        <v>708</v>
      </c>
      <c r="P50" s="26">
        <f>'Прил. 11 АЛЬФА'!O32+'Прил. 11 АЛЬФА'!O24</f>
        <v>877</v>
      </c>
      <c r="Q50" s="26">
        <f>'Прил. 11 АЛЬФА'!P32+'Прил. 11 АЛЬФА'!P24</f>
        <v>220</v>
      </c>
      <c r="R50" s="26">
        <f>'Прил. 11 АЛЬФА'!Q32+'Прил. 11 АЛЬФА'!Q24</f>
        <v>295</v>
      </c>
      <c r="U50" s="23"/>
      <c r="V50" s="23"/>
    </row>
    <row r="51" spans="1:22" s="30" customFormat="1" ht="17.100000000000001" customHeight="1">
      <c r="A51" s="39"/>
      <c r="B51" s="40"/>
      <c r="C51" s="41"/>
      <c r="D51" s="42"/>
      <c r="E51" s="43"/>
      <c r="F51" s="43"/>
      <c r="G51" s="43"/>
      <c r="H51" s="44"/>
      <c r="I51" s="43"/>
      <c r="J51" s="44"/>
      <c r="K51" s="44"/>
      <c r="L51" s="44"/>
      <c r="M51" s="44"/>
      <c r="N51" s="44"/>
      <c r="O51" s="44"/>
      <c r="P51" s="44"/>
      <c r="Q51" s="45"/>
      <c r="R51" s="45"/>
    </row>
    <row r="52" spans="1:22" s="30" customFormat="1" ht="17.100000000000001" customHeight="1">
      <c r="A52" s="39"/>
      <c r="B52" s="40"/>
      <c r="C52" s="41"/>
      <c r="D52" s="26"/>
      <c r="E52" s="27"/>
      <c r="F52" s="27"/>
      <c r="G52" s="27"/>
      <c r="H52" s="68"/>
      <c r="I52" s="27"/>
      <c r="J52" s="68"/>
      <c r="K52" s="68"/>
      <c r="L52" s="68"/>
      <c r="M52" s="68"/>
      <c r="N52" s="68"/>
      <c r="O52" s="68"/>
      <c r="P52" s="68"/>
      <c r="Q52" s="69"/>
      <c r="R52" s="69"/>
    </row>
    <row r="53" spans="1:22" s="18" customFormat="1" ht="5.25" customHeight="1">
      <c r="A53" s="31"/>
      <c r="B53" s="31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22" s="18" customFormat="1" ht="11.25" customHeight="1">
      <c r="A54" s="31"/>
      <c r="B54" s="31"/>
      <c r="C54" s="32"/>
      <c r="D54" s="32"/>
    </row>
    <row r="55" spans="1:22" s="35" customFormat="1">
      <c r="A55" s="34" t="s">
        <v>43</v>
      </c>
      <c r="B55" s="34"/>
      <c r="E55" s="98"/>
      <c r="F55" s="98"/>
      <c r="G55" s="91"/>
      <c r="H55" s="91"/>
      <c r="I55" s="91"/>
      <c r="J55" s="91"/>
      <c r="K55" s="91"/>
      <c r="L55" s="91"/>
      <c r="M55" s="91"/>
      <c r="N55" s="91"/>
      <c r="O55" s="91"/>
    </row>
    <row r="56" spans="1:22" s="35" customFormat="1" ht="13.5" customHeight="1">
      <c r="E56" s="89" t="s">
        <v>44</v>
      </c>
      <c r="F56" s="89"/>
      <c r="G56" s="90" t="s">
        <v>45</v>
      </c>
      <c r="H56" s="90"/>
      <c r="I56" s="90"/>
      <c r="J56" s="90"/>
      <c r="K56" s="90"/>
      <c r="L56" s="90"/>
      <c r="M56" s="90"/>
      <c r="N56" s="90"/>
      <c r="O56" s="90"/>
    </row>
    <row r="57" spans="1:22" s="35" customFormat="1" ht="22.5" customHeight="1">
      <c r="A57" s="12" t="s">
        <v>46</v>
      </c>
      <c r="B57" s="12"/>
    </row>
    <row r="58" spans="1:22" s="35" customFormat="1" ht="21" customHeight="1">
      <c r="A58" s="91"/>
      <c r="B58" s="91"/>
      <c r="C58" s="91"/>
      <c r="D58" s="91"/>
      <c r="E58" s="98"/>
      <c r="F58" s="98"/>
      <c r="G58" s="91"/>
      <c r="H58" s="91"/>
      <c r="I58" s="91"/>
      <c r="J58" s="91"/>
      <c r="K58" s="91"/>
      <c r="L58" s="91"/>
      <c r="M58" s="91"/>
      <c r="N58" s="91"/>
      <c r="O58" s="91"/>
    </row>
    <row r="59" spans="1:22" s="36" customFormat="1" ht="12">
      <c r="A59" s="90" t="s">
        <v>47</v>
      </c>
      <c r="B59" s="90"/>
      <c r="C59" s="90"/>
      <c r="D59" s="90"/>
      <c r="E59" s="89" t="s">
        <v>44</v>
      </c>
      <c r="F59" s="89"/>
      <c r="G59" s="90" t="s">
        <v>45</v>
      </c>
      <c r="H59" s="90"/>
      <c r="I59" s="90"/>
      <c r="J59" s="90"/>
      <c r="K59" s="90"/>
      <c r="L59" s="90"/>
      <c r="M59" s="90"/>
      <c r="N59" s="90"/>
      <c r="O59" s="90"/>
    </row>
  </sheetData>
  <mergeCells count="29"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  <mergeCell ref="A8:R8"/>
    <mergeCell ref="A9:R9"/>
    <mergeCell ref="D12:P12"/>
    <mergeCell ref="D13:P13"/>
    <mergeCell ref="G10:J10"/>
    <mergeCell ref="A59:D59"/>
    <mergeCell ref="E59:F59"/>
    <mergeCell ref="G59:O59"/>
    <mergeCell ref="E56:F56"/>
    <mergeCell ref="E55:F55"/>
    <mergeCell ref="G55:O55"/>
    <mergeCell ref="G56:O56"/>
    <mergeCell ref="A58:D58"/>
    <mergeCell ref="E58:F58"/>
    <mergeCell ref="G58:O5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50" zoomScaleNormal="75" workbookViewId="0">
      <selection activeCell="I10" sqref="I10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s="9" customFormat="1" ht="20.25">
      <c r="A9" s="73" t="s">
        <v>76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9" customFormat="1" ht="20.25">
      <c r="H10" s="10" t="s">
        <v>77</v>
      </c>
      <c r="I10" s="57" t="s">
        <v>130</v>
      </c>
      <c r="J10" s="9" t="s">
        <v>124</v>
      </c>
      <c r="N10" s="11"/>
    </row>
    <row r="11" spans="1:17" s="9" customFormat="1" ht="20.25">
      <c r="N11" s="47"/>
      <c r="O11" s="70">
        <f>L43+M43+N43+O43+P43+Q43</f>
        <v>521860</v>
      </c>
    </row>
    <row r="12" spans="1:17" s="12" customFormat="1" ht="18.75">
      <c r="C12" s="75" t="s">
        <v>70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7" s="13" customFormat="1" ht="15.75">
      <c r="C13" s="76" t="s">
        <v>8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7" t="s">
        <v>9</v>
      </c>
      <c r="B15" s="77" t="s">
        <v>10</v>
      </c>
      <c r="C15" s="103" t="s">
        <v>78</v>
      </c>
      <c r="D15" s="92" t="s">
        <v>12</v>
      </c>
      <c r="E15" s="93"/>
      <c r="F15" s="92" t="s">
        <v>13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93"/>
    </row>
    <row r="16" spans="1:17" s="14" customFormat="1" ht="37.5" customHeight="1">
      <c r="A16" s="78"/>
      <c r="B16" s="78"/>
      <c r="C16" s="104"/>
      <c r="D16" s="94"/>
      <c r="E16" s="95"/>
      <c r="F16" s="106" t="s">
        <v>14</v>
      </c>
      <c r="G16" s="107"/>
      <c r="H16" s="107"/>
      <c r="I16" s="107"/>
      <c r="J16" s="107"/>
      <c r="K16" s="108"/>
      <c r="L16" s="114" t="s">
        <v>15</v>
      </c>
      <c r="M16" s="115"/>
      <c r="N16" s="115"/>
      <c r="O16" s="116"/>
      <c r="P16" s="112" t="s">
        <v>16</v>
      </c>
      <c r="Q16" s="113"/>
    </row>
    <row r="17" spans="1:17" s="14" customFormat="1" ht="18.75" customHeight="1">
      <c r="A17" s="78"/>
      <c r="B17" s="78"/>
      <c r="C17" s="104"/>
      <c r="D17" s="96"/>
      <c r="E17" s="97"/>
      <c r="F17" s="109" t="s">
        <v>79</v>
      </c>
      <c r="G17" s="110"/>
      <c r="H17" s="109" t="s">
        <v>18</v>
      </c>
      <c r="I17" s="110"/>
      <c r="J17" s="109" t="s">
        <v>19</v>
      </c>
      <c r="K17" s="110"/>
      <c r="L17" s="117" t="s">
        <v>123</v>
      </c>
      <c r="M17" s="118"/>
      <c r="N17" s="117" t="s">
        <v>122</v>
      </c>
      <c r="O17" s="118" t="s">
        <v>113</v>
      </c>
      <c r="P17" s="59" t="s">
        <v>114</v>
      </c>
      <c r="Q17" s="59" t="s">
        <v>115</v>
      </c>
    </row>
    <row r="18" spans="1:17" s="14" customFormat="1" ht="18.75">
      <c r="A18" s="79"/>
      <c r="B18" s="79"/>
      <c r="C18" s="105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266619</v>
      </c>
      <c r="D20" s="53">
        <f>'Прил. 11 СОГАЗ'!D20+'Прил. 11 АЛЬФА'!D20</f>
        <v>123532</v>
      </c>
      <c r="E20" s="53">
        <f>'Прил. 11 СОГАЗ'!E20+'Прил. 11 АЛЬФА'!E20</f>
        <v>143087</v>
      </c>
      <c r="F20" s="53">
        <f>'Прил. 11 СОГАЗ'!F20+'Прил. 11 АЛЬФА'!F20</f>
        <v>945</v>
      </c>
      <c r="G20" s="53">
        <f>'Прил. 11 СОГАЗ'!G20+'Прил. 11 АЛЬФА'!G20</f>
        <v>962</v>
      </c>
      <c r="H20" s="53">
        <f>'Прил. 11 СОГАЗ'!H20+'Прил. 11 АЛЬФА'!H20</f>
        <v>4534</v>
      </c>
      <c r="I20" s="53">
        <f>'Прил. 11 СОГАЗ'!I20+'Прил. 11 АЛЬФА'!I20</f>
        <v>4379</v>
      </c>
      <c r="J20" s="53">
        <f>'Прил. 11 СОГАЗ'!J20+'Прил. 11 АЛЬФА'!J20</f>
        <v>20410</v>
      </c>
      <c r="K20" s="53">
        <f>'Прил. 11 СОГАЗ'!K20+'Прил. 11 АЛЬФА'!K20</f>
        <v>18988</v>
      </c>
      <c r="L20" s="53">
        <f>'Прил. 11 СОГАЗ'!L20+'Прил. 11 АЛЬФА'!L20</f>
        <v>46630</v>
      </c>
      <c r="M20" s="53">
        <f>'Прил. 11 СОГАЗ'!M20+'Прил. 11 АЛЬФА'!M20</f>
        <v>47058</v>
      </c>
      <c r="N20" s="53">
        <f>'Прил. 11 СОГАЗ'!N20+'Прил. 11 АЛЬФА'!N20</f>
        <v>35686</v>
      </c>
      <c r="O20" s="53">
        <f>'Прил. 11 СОГАЗ'!O20+'Прил. 11 АЛЬФА'!O20</f>
        <v>39038</v>
      </c>
      <c r="P20" s="53">
        <f>'Прил. 11 СОГАЗ'!P20+'Прил. 11 АЛЬФА'!P20</f>
        <v>15327</v>
      </c>
      <c r="Q20" s="53">
        <f>'Прил. 11 СОГАЗ'!Q20+'Прил. 11 АЛЬФА'!Q20</f>
        <v>32662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7715</v>
      </c>
      <c r="D21" s="53">
        <f>'Прил. 11 СОГАЗ'!D21+'Прил. 11 АЛЬФА'!D21</f>
        <v>3662</v>
      </c>
      <c r="E21" s="53">
        <f>'Прил. 11 СОГАЗ'!E21+'Прил. 11 АЛЬФА'!E21</f>
        <v>4053</v>
      </c>
      <c r="F21" s="53">
        <f>'Прил. 11 СОГАЗ'!F21+'Прил. 11 АЛЬФА'!F21</f>
        <v>29</v>
      </c>
      <c r="G21" s="53">
        <f>'Прил. 11 СОГАЗ'!G21+'Прил. 11 АЛЬФА'!G21</f>
        <v>29</v>
      </c>
      <c r="H21" s="53">
        <f>'Прил. 11 СОГАЗ'!H21+'Прил. 11 АЛЬФА'!H21</f>
        <v>153</v>
      </c>
      <c r="I21" s="53">
        <f>'Прил. 11 СОГАЗ'!I21+'Прил. 11 АЛЬФА'!I21</f>
        <v>132</v>
      </c>
      <c r="J21" s="53">
        <f>'Прил. 11 СОГАЗ'!J21+'Прил. 11 АЛЬФА'!J21</f>
        <v>649</v>
      </c>
      <c r="K21" s="53">
        <f>'Прил. 11 СОГАЗ'!K21+'Прил. 11 АЛЬФА'!K21</f>
        <v>548</v>
      </c>
      <c r="L21" s="53">
        <f>'Прил. 11 СОГАЗ'!L21+'Прил. 11 АЛЬФА'!L21</f>
        <v>1497</v>
      </c>
      <c r="M21" s="53">
        <f>'Прил. 11 СОГАЗ'!M21+'Прил. 11 АЛЬФА'!M21</f>
        <v>1439</v>
      </c>
      <c r="N21" s="53">
        <f>'Прил. 11 СОГАЗ'!N21+'Прил. 11 АЛЬФА'!N21</f>
        <v>958</v>
      </c>
      <c r="O21" s="53">
        <f>'Прил. 11 СОГАЗ'!O21+'Прил. 11 АЛЬФА'!O21</f>
        <v>1136</v>
      </c>
      <c r="P21" s="53">
        <f>'Прил. 11 СОГАЗ'!P21+'Прил. 11 АЛЬФА'!P21</f>
        <v>376</v>
      </c>
      <c r="Q21" s="53">
        <f>'Прил. 11 СОГАЗ'!Q21+'Прил. 11 АЛЬФА'!Q21</f>
        <v>769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45558</v>
      </c>
      <c r="D22" s="53">
        <f>'Прил. 11 СОГАЗ'!D22+'Прил. 11 АЛЬФА'!D22</f>
        <v>19558</v>
      </c>
      <c r="E22" s="53">
        <f>'Прил. 11 СОГАЗ'!E22+'Прил. 11 АЛЬФА'!E22</f>
        <v>26000</v>
      </c>
      <c r="F22" s="53">
        <f>'Прил. 11 СОГАЗ'!F22+'Прил. 11 АЛЬФА'!F22</f>
        <v>210</v>
      </c>
      <c r="G22" s="53">
        <f>'Прил. 11 СОГАЗ'!G22+'Прил. 11 АЛЬФА'!G22</f>
        <v>221</v>
      </c>
      <c r="H22" s="53">
        <f>'Прил. 11 СОГАЗ'!H22+'Прил. 11 АЛЬФА'!H22</f>
        <v>1118</v>
      </c>
      <c r="I22" s="53">
        <f>'Прил. 11 СОГАЗ'!I22+'Прил. 11 АЛЬФА'!I22</f>
        <v>1160</v>
      </c>
      <c r="J22" s="53">
        <f>'Прил. 11 СОГАЗ'!J22+'Прил. 11 АЛЬФА'!J22</f>
        <v>4853</v>
      </c>
      <c r="K22" s="53">
        <f>'Прил. 11 СОГАЗ'!K22+'Прил. 11 АЛЬФА'!K22</f>
        <v>4812</v>
      </c>
      <c r="L22" s="53">
        <f>'Прил. 11 СОГАЗ'!L22+'Прил. 11 АЛЬФА'!L22</f>
        <v>6865</v>
      </c>
      <c r="M22" s="53">
        <f>'Прил. 11 СОГАЗ'!M22+'Прил. 11 АЛЬФА'!M22</f>
        <v>10283</v>
      </c>
      <c r="N22" s="53">
        <f>'Прил. 11 СОГАЗ'!N22+'Прил. 11 АЛЬФА'!N22</f>
        <v>4885</v>
      </c>
      <c r="O22" s="53">
        <f>'Прил. 11 СОГАЗ'!O22+'Прил. 11 АЛЬФА'!O22</f>
        <v>6301</v>
      </c>
      <c r="P22" s="53">
        <f>'Прил. 11 СОГАЗ'!P22+'Прил. 11 АЛЬФА'!P22</f>
        <v>1627</v>
      </c>
      <c r="Q22" s="53">
        <f>'Прил. 11 СОГАЗ'!Q22+'Прил. 11 АЛЬФА'!Q22</f>
        <v>3223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67" t="s">
        <v>86</v>
      </c>
      <c r="C24" s="52">
        <f t="shared" si="0"/>
        <v>1007</v>
      </c>
      <c r="D24" s="53">
        <f>'Прил. 11 СОГАЗ'!D24+'Прил. 11 АЛЬФА'!D24</f>
        <v>518</v>
      </c>
      <c r="E24" s="53">
        <f>'Прил. 11 СОГАЗ'!E24+'Прил. 11 АЛЬФА'!E24</f>
        <v>489</v>
      </c>
      <c r="F24" s="53">
        <f>'Прил. 11 СОГАЗ'!F24+'Прил. 11 АЛЬФА'!F24</f>
        <v>1</v>
      </c>
      <c r="G24" s="53">
        <f>'Прил. 11 СОГАЗ'!G24+'Прил. 11 АЛЬФА'!G24</f>
        <v>1</v>
      </c>
      <c r="H24" s="53">
        <f>'Прил. 11 СОГАЗ'!H24+'Прил. 11 АЛЬФА'!H24</f>
        <v>11</v>
      </c>
      <c r="I24" s="53">
        <f>'Прил. 11 СОГАЗ'!I24+'Прил. 11 АЛЬФА'!I24</f>
        <v>10</v>
      </c>
      <c r="J24" s="53">
        <f>'Прил. 11 СОГАЗ'!J24+'Прил. 11 АЛЬФА'!J24</f>
        <v>81</v>
      </c>
      <c r="K24" s="53">
        <f>'Прил. 11 СОГАЗ'!K24+'Прил. 11 АЛЬФА'!K24</f>
        <v>76</v>
      </c>
      <c r="L24" s="53">
        <f>'Прил. 11 СОГАЗ'!L24+'Прил. 11 АЛЬФА'!L24</f>
        <v>190</v>
      </c>
      <c r="M24" s="53">
        <f>'Прил. 11 СОГАЗ'!M24+'Прил. 11 АЛЬФА'!M24</f>
        <v>158</v>
      </c>
      <c r="N24" s="53">
        <f>'Прил. 11 СОГАЗ'!N24+'Прил. 11 АЛЬФА'!N24</f>
        <v>183</v>
      </c>
      <c r="O24" s="53">
        <f>'Прил. 11 СОГАЗ'!O24+'Прил. 11 АЛЬФА'!O24</f>
        <v>185</v>
      </c>
      <c r="P24" s="53">
        <f>'Прил. 11 СОГАЗ'!P24+'Прил. 11 АЛЬФА'!P24</f>
        <v>52</v>
      </c>
      <c r="Q24" s="53">
        <f>'Прил. 11 СОГАЗ'!Q24+'Прил. 11 АЛЬФА'!Q24</f>
        <v>59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36590</v>
      </c>
      <c r="D25" s="53">
        <f>'Прил. 11 СОГАЗ'!D25+'Прил. 11 АЛЬФА'!D25</f>
        <v>17650</v>
      </c>
      <c r="E25" s="53">
        <f>'Прил. 11 СОГАЗ'!E25+'Прил. 11 АЛЬФА'!E25</f>
        <v>18940</v>
      </c>
      <c r="F25" s="53">
        <f>'Прил. 11 СОГАЗ'!F25+'Прил. 11 АЛЬФА'!F25</f>
        <v>113</v>
      </c>
      <c r="G25" s="53">
        <f>'Прил. 11 СОГАЗ'!G25+'Прил. 11 АЛЬФА'!G25</f>
        <v>101</v>
      </c>
      <c r="H25" s="53">
        <f>'Прил. 11 СОГАЗ'!H25+'Прил. 11 АЛЬФА'!H25</f>
        <v>536</v>
      </c>
      <c r="I25" s="53">
        <f>'Прил. 11 СОГАЗ'!I25+'Прил. 11 АЛЬФА'!I25</f>
        <v>577</v>
      </c>
      <c r="J25" s="53">
        <f>'Прил. 11 СОГАЗ'!J25+'Прил. 11 АЛЬФА'!J25</f>
        <v>2728</v>
      </c>
      <c r="K25" s="53">
        <f>'Прил. 11 СОГАЗ'!K25+'Прил. 11 АЛЬФА'!K25</f>
        <v>2621</v>
      </c>
      <c r="L25" s="53">
        <f>'Прил. 11 СОГАЗ'!L25+'Прил. 11 АЛЬФА'!L25</f>
        <v>6901</v>
      </c>
      <c r="M25" s="53">
        <f>'Прил. 11 СОГАЗ'!M25+'Прил. 11 АЛЬФА'!M25</f>
        <v>6001</v>
      </c>
      <c r="N25" s="53">
        <f>'Прил. 11 СОГАЗ'!N25+'Прил. 11 АЛЬФА'!N25</f>
        <v>5227</v>
      </c>
      <c r="O25" s="53">
        <f>'Прил. 11 СОГАЗ'!O25+'Прил. 11 АЛЬФА'!O25</f>
        <v>5183</v>
      </c>
      <c r="P25" s="53">
        <f>'Прил. 11 СОГАЗ'!P25+'Прил. 11 АЛЬФА'!P25</f>
        <v>2145</v>
      </c>
      <c r="Q25" s="53">
        <f>'Прил. 11 СОГАЗ'!Q25+'Прил. 11 АЛЬФА'!Q25</f>
        <v>4457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458</v>
      </c>
      <c r="D26" s="53">
        <f>'Прил. 11 СОГАЗ'!D26+'Прил. 11 АЛЬФА'!D26</f>
        <v>229</v>
      </c>
      <c r="E26" s="53">
        <f>'Прил. 11 СОГАЗ'!E26+'Прил. 11 АЛЬФА'!E26</f>
        <v>229</v>
      </c>
      <c r="F26" s="53">
        <f>'Прил. 11 СОГАЗ'!F26+'Прил. 11 АЛЬФА'!F26</f>
        <v>0</v>
      </c>
      <c r="G26" s="53">
        <f>'Прил. 11 СОГАЗ'!G26+'Прил. 11 АЛЬФА'!G26</f>
        <v>0</v>
      </c>
      <c r="H26" s="53">
        <f>'Прил. 11 СОГАЗ'!H26+'Прил. 11 АЛЬФА'!H26</f>
        <v>3</v>
      </c>
      <c r="I26" s="53">
        <f>'Прил. 11 СОГАЗ'!I26+'Прил. 11 АЛЬФА'!I26</f>
        <v>4</v>
      </c>
      <c r="J26" s="53">
        <f>'Прил. 11 СОГАЗ'!J26+'Прил. 11 АЛЬФА'!J26</f>
        <v>26</v>
      </c>
      <c r="K26" s="53">
        <f>'Прил. 11 СОГАЗ'!K26+'Прил. 11 АЛЬФА'!K26</f>
        <v>20</v>
      </c>
      <c r="L26" s="53">
        <f>'Прил. 11 СОГАЗ'!L26+'Прил. 11 АЛЬФА'!L26</f>
        <v>85</v>
      </c>
      <c r="M26" s="53">
        <f>'Прил. 11 СОГАЗ'!M26+'Прил. 11 АЛЬФА'!M26</f>
        <v>57</v>
      </c>
      <c r="N26" s="53">
        <f>'Прил. 11 СОГАЗ'!N26+'Прил. 11 АЛЬФА'!N26</f>
        <v>82</v>
      </c>
      <c r="O26" s="53">
        <f>'Прил. 11 СОГАЗ'!O26+'Прил. 11 АЛЬФА'!O26</f>
        <v>73</v>
      </c>
      <c r="P26" s="53">
        <f>'Прил. 11 СОГАЗ'!P26+'Прил. 11 АЛЬФА'!P26</f>
        <v>33</v>
      </c>
      <c r="Q26" s="53">
        <f>'Прил. 11 СОГАЗ'!Q26+'Прил. 11 АЛЬФА'!Q26</f>
        <v>75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3856</v>
      </c>
      <c r="D27" s="53">
        <f>'Прил. 11 СОГАЗ'!D27+'Прил. 11 АЛЬФА'!D27</f>
        <v>1718</v>
      </c>
      <c r="E27" s="53">
        <f>'Прил. 11 СОГАЗ'!E27+'Прил. 11 АЛЬФА'!E27</f>
        <v>2138</v>
      </c>
      <c r="F27" s="53">
        <f>'Прил. 11 СОГАЗ'!F27+'Прил. 11 АЛЬФА'!F27</f>
        <v>14</v>
      </c>
      <c r="G27" s="53">
        <f>'Прил. 11 СОГАЗ'!G27+'Прил. 11 АЛЬФА'!G27</f>
        <v>16</v>
      </c>
      <c r="H27" s="53">
        <f>'Прил. 11 СОГАЗ'!H27+'Прил. 11 АЛЬФА'!H27</f>
        <v>79</v>
      </c>
      <c r="I27" s="53">
        <f>'Прил. 11 СОГАЗ'!I27+'Прил. 11 АЛЬФА'!I27</f>
        <v>78</v>
      </c>
      <c r="J27" s="53">
        <f>'Прил. 11 СОГАЗ'!J27+'Прил. 11 АЛЬФА'!J27</f>
        <v>534</v>
      </c>
      <c r="K27" s="53">
        <f>'Прил. 11 СОГАЗ'!K27+'Прил. 11 АЛЬФА'!K27</f>
        <v>494</v>
      </c>
      <c r="L27" s="53">
        <f>'Прил. 11 СОГАЗ'!L27+'Прил. 11 АЛЬФА'!L27</f>
        <v>604</v>
      </c>
      <c r="M27" s="53">
        <f>'Прил. 11 СОГАЗ'!M27+'Прил. 11 АЛЬФА'!M27</f>
        <v>882</v>
      </c>
      <c r="N27" s="53">
        <f>'Прил. 11 СОГАЗ'!N27+'Прил. 11 АЛЬФА'!N27</f>
        <v>397</v>
      </c>
      <c r="O27" s="53">
        <f>'Прил. 11 СОГАЗ'!O27+'Прил. 11 АЛЬФА'!O27</f>
        <v>503</v>
      </c>
      <c r="P27" s="53">
        <f>'Прил. 11 СОГАЗ'!P27+'Прил. 11 АЛЬФА'!P27</f>
        <v>90</v>
      </c>
      <c r="Q27" s="53">
        <f>'Прил. 11 СОГАЗ'!Q27+'Прил. 11 АЛЬФА'!Q27</f>
        <v>165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28490</v>
      </c>
      <c r="D28" s="53">
        <f>'Прил. 11 СОГАЗ'!D28+'Прил. 11 АЛЬФА'!D28</f>
        <v>13175</v>
      </c>
      <c r="E28" s="53">
        <f>'Прил. 11 СОГАЗ'!E28+'Прил. 11 АЛЬФА'!E28</f>
        <v>15315</v>
      </c>
      <c r="F28" s="53">
        <f>'Прил. 11 СОГАЗ'!F28+'Прил. 11 АЛЬФА'!F28</f>
        <v>96</v>
      </c>
      <c r="G28" s="53">
        <f>'Прил. 11 СОГАЗ'!G28+'Прил. 11 АЛЬФА'!G28</f>
        <v>83</v>
      </c>
      <c r="H28" s="53">
        <f>'Прил. 11 СОГАЗ'!H28+'Прил. 11 АЛЬФА'!H28</f>
        <v>578</v>
      </c>
      <c r="I28" s="53">
        <f>'Прил. 11 СОГАЗ'!I28+'Прил. 11 АЛЬФА'!I28</f>
        <v>515</v>
      </c>
      <c r="J28" s="53">
        <f>'Прил. 11 СОГАЗ'!J28+'Прил. 11 АЛЬФА'!J28</f>
        <v>2741</v>
      </c>
      <c r="K28" s="53">
        <f>'Прил. 11 СОГАЗ'!K28+'Прил. 11 АЛЬФА'!K28</f>
        <v>2666</v>
      </c>
      <c r="L28" s="53">
        <f>'Прил. 11 СОГАЗ'!L28+'Прил. 11 АЛЬФА'!L28</f>
        <v>5015</v>
      </c>
      <c r="M28" s="53">
        <f>'Прил. 11 СОГАЗ'!M28+'Прил. 11 АЛЬФА'!M28</f>
        <v>5538</v>
      </c>
      <c r="N28" s="53">
        <f>'Прил. 11 СОГАЗ'!N28+'Прил. 11 АЛЬФА'!N28</f>
        <v>3622</v>
      </c>
      <c r="O28" s="53">
        <f>'Прил. 11 СОГАЗ'!O28+'Прил. 11 АЛЬФА'!O28</f>
        <v>3908</v>
      </c>
      <c r="P28" s="53">
        <f>'Прил. 11 СОГАЗ'!P28+'Прил. 11 АЛЬФА'!P28</f>
        <v>1123</v>
      </c>
      <c r="Q28" s="53">
        <f>'Прил. 11 СОГАЗ'!Q28+'Прил. 11 АЛЬФА'!Q28</f>
        <v>2605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13090</v>
      </c>
      <c r="D29" s="53">
        <f>'Прил. 11 СОГАЗ'!D29+'Прил. 11 АЛЬФА'!D29</f>
        <v>5786</v>
      </c>
      <c r="E29" s="53">
        <f>'Прил. 11 СОГАЗ'!E29+'Прил. 11 АЛЬФА'!E29</f>
        <v>7304</v>
      </c>
      <c r="F29" s="53">
        <f>'Прил. 11 СОГАЗ'!F29+'Прил. 11 АЛЬФА'!F29</f>
        <v>47</v>
      </c>
      <c r="G29" s="53">
        <f>'Прил. 11 СОГАЗ'!G29+'Прил. 11 АЛЬФА'!G29</f>
        <v>63</v>
      </c>
      <c r="H29" s="53">
        <f>'Прил. 11 СОГАЗ'!H29+'Прил. 11 АЛЬФА'!H29</f>
        <v>352</v>
      </c>
      <c r="I29" s="53">
        <f>'Прил. 11 СОГАЗ'!I29+'Прил. 11 АЛЬФА'!I29</f>
        <v>328</v>
      </c>
      <c r="J29" s="53">
        <f>'Прил. 11 СОГАЗ'!J29+'Прил. 11 АЛЬФА'!J29</f>
        <v>1419</v>
      </c>
      <c r="K29" s="53">
        <f>'Прил. 11 СОГАЗ'!K29+'Прил. 11 АЛЬФА'!K29</f>
        <v>1293</v>
      </c>
      <c r="L29" s="53">
        <f>'Прил. 11 СОГАЗ'!L29+'Прил. 11 АЛЬФА'!L29</f>
        <v>2161</v>
      </c>
      <c r="M29" s="53">
        <f>'Прил. 11 СОГАЗ'!M29+'Прил. 11 АЛЬФА'!M29</f>
        <v>2848</v>
      </c>
      <c r="N29" s="53">
        <f>'Прил. 11 СОГАЗ'!N29+'Прил. 11 АЛЬФА'!N29</f>
        <v>1366</v>
      </c>
      <c r="O29" s="53">
        <f>'Прил. 11 СОГАЗ'!O29+'Прил. 11 АЛЬФА'!O29</f>
        <v>1781</v>
      </c>
      <c r="P29" s="53">
        <f>'Прил. 11 СОГАЗ'!P29+'Прил. 11 АЛЬФА'!P29</f>
        <v>441</v>
      </c>
      <c r="Q29" s="53">
        <f>'Прил. 11 СОГАЗ'!Q29+'Прил. 11 АЛЬФА'!Q29</f>
        <v>991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7866</v>
      </c>
      <c r="D30" s="53">
        <f>'Прил. 11 СОГАЗ'!D30+'Прил. 11 АЛЬФА'!D30</f>
        <v>3252</v>
      </c>
      <c r="E30" s="53">
        <f>'Прил. 11 СОГАЗ'!E30+'Прил. 11 АЛЬФА'!E30</f>
        <v>4614</v>
      </c>
      <c r="F30" s="53">
        <f>'Прил. 11 СОГАЗ'!F30+'Прил. 11 АЛЬФА'!F30</f>
        <v>47</v>
      </c>
      <c r="G30" s="53">
        <f>'Прил. 11 СОГАЗ'!G30+'Прил. 11 АЛЬФА'!G30</f>
        <v>50</v>
      </c>
      <c r="H30" s="53">
        <f>'Прил. 11 СОГАЗ'!H30+'Прил. 11 АЛЬФА'!H30</f>
        <v>260</v>
      </c>
      <c r="I30" s="53">
        <f>'Прил. 11 СОГАЗ'!I30+'Прил. 11 АЛЬФА'!I30</f>
        <v>263</v>
      </c>
      <c r="J30" s="53">
        <f>'Прил. 11 СОГАЗ'!J30+'Прил. 11 АЛЬФА'!J30</f>
        <v>1177</v>
      </c>
      <c r="K30" s="53">
        <f>'Прил. 11 СОГАЗ'!K30+'Прил. 11 АЛЬФА'!K30</f>
        <v>1131</v>
      </c>
      <c r="L30" s="53">
        <f>'Прил. 11 СОГАЗ'!L30+'Прил. 11 АЛЬФА'!L30</f>
        <v>1017</v>
      </c>
      <c r="M30" s="53">
        <f>'Прил. 11 СОГАЗ'!M30+'Прил. 11 АЛЬФА'!M30</f>
        <v>2157</v>
      </c>
      <c r="N30" s="53">
        <f>'Прил. 11 СОГАЗ'!N30+'Прил. 11 АЛЬФА'!N30</f>
        <v>619</v>
      </c>
      <c r="O30" s="53">
        <f>'Прил. 11 СОГАЗ'!O30+'Прил. 11 АЛЬФА'!O30</f>
        <v>805</v>
      </c>
      <c r="P30" s="53">
        <f>'Прил. 11 СОГАЗ'!P30+'Прил. 11 АЛЬФА'!P30</f>
        <v>132</v>
      </c>
      <c r="Q30" s="53">
        <f>'Прил. 11 СОГАЗ'!Q30+'Прил. 11 АЛЬФА'!Q30</f>
        <v>208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11794</v>
      </c>
      <c r="D31" s="53">
        <f>'Прил. 11 СОГАЗ'!D31+'Прил. 11 АЛЬФА'!D31</f>
        <v>5464</v>
      </c>
      <c r="E31" s="53">
        <f>'Прил. 11 СОГАЗ'!E31+'Прил. 11 АЛЬФА'!E31</f>
        <v>6330</v>
      </c>
      <c r="F31" s="53">
        <f>'Прил. 11 СОГАЗ'!F31+'Прил. 11 АЛЬФА'!F31</f>
        <v>50</v>
      </c>
      <c r="G31" s="53">
        <f>'Прил. 11 СОГАЗ'!G31+'Прил. 11 АЛЬФА'!G31</f>
        <v>54</v>
      </c>
      <c r="H31" s="53">
        <f>'Прил. 11 СОГАЗ'!H31+'Прил. 11 АЛЬФА'!H31</f>
        <v>300</v>
      </c>
      <c r="I31" s="53">
        <f>'Прил. 11 СОГАЗ'!I31+'Прил. 11 АЛЬФА'!I31</f>
        <v>263</v>
      </c>
      <c r="J31" s="53">
        <f>'Прил. 11 СОГАЗ'!J31+'Прил. 11 АЛЬФА'!J31</f>
        <v>1241</v>
      </c>
      <c r="K31" s="53">
        <f>'Прил. 11 СОГАЗ'!K31+'Прил. 11 АЛЬФА'!K31</f>
        <v>1189</v>
      </c>
      <c r="L31" s="53">
        <f>'Прил. 11 СОГАЗ'!L31+'Прил. 11 АЛЬФА'!L31</f>
        <v>2127</v>
      </c>
      <c r="M31" s="53">
        <f>'Прил. 11 СОГАЗ'!M31+'Прил. 11 АЛЬФА'!M31</f>
        <v>2494</v>
      </c>
      <c r="N31" s="53">
        <f>'Прил. 11 СОГАЗ'!N31+'Прил. 11 АЛЬФА'!N31</f>
        <v>1353</v>
      </c>
      <c r="O31" s="53">
        <f>'Прил. 11 СОГАЗ'!O31+'Прил. 11 АЛЬФА'!O31</f>
        <v>1520</v>
      </c>
      <c r="P31" s="53">
        <f>'Прил. 11 СОГАЗ'!P31+'Прил. 11 АЛЬФА'!P31</f>
        <v>393</v>
      </c>
      <c r="Q31" s="53">
        <f>'Прил. 11 СОГАЗ'!Q31+'Прил. 11 АЛЬФА'!Q31</f>
        <v>810</v>
      </c>
    </row>
    <row r="32" spans="1:17" s="35" customFormat="1" ht="18.75">
      <c r="A32" s="50">
        <f t="shared" si="1"/>
        <v>10</v>
      </c>
      <c r="B32" s="67" t="s">
        <v>95</v>
      </c>
      <c r="C32" s="52">
        <f t="shared" si="0"/>
        <v>6254</v>
      </c>
      <c r="D32" s="53">
        <f>'Прил. 11 СОГАЗ'!D32+'Прил. 11 АЛЬФА'!D32</f>
        <v>2736</v>
      </c>
      <c r="E32" s="53">
        <f>'Прил. 11 СОГАЗ'!E32+'Прил. 11 АЛЬФА'!E32</f>
        <v>3518</v>
      </c>
      <c r="F32" s="53">
        <f>'Прил. 11 СОГАЗ'!F32+'Прил. 11 АЛЬФА'!F32</f>
        <v>17</v>
      </c>
      <c r="G32" s="53">
        <f>'Прил. 11 СОГАЗ'!G32+'Прил. 11 АЛЬФА'!G32</f>
        <v>19</v>
      </c>
      <c r="H32" s="53">
        <f>'Прил. 11 СОГАЗ'!H32+'Прил. 11 АЛЬФА'!H32</f>
        <v>156</v>
      </c>
      <c r="I32" s="53">
        <f>'Прил. 11 СОГАЗ'!I32+'Прил. 11 АЛЬФА'!I32</f>
        <v>157</v>
      </c>
      <c r="J32" s="53">
        <f>'Прил. 11 СОГАЗ'!J32+'Прил. 11 АЛЬФА'!J32</f>
        <v>757</v>
      </c>
      <c r="K32" s="53">
        <f>'Прил. 11 СОГАЗ'!K32+'Прил. 11 АЛЬФА'!K32</f>
        <v>689</v>
      </c>
      <c r="L32" s="53">
        <f>'Прил. 11 СОГАЗ'!L32+'Прил. 11 АЛЬФА'!L32</f>
        <v>930</v>
      </c>
      <c r="M32" s="53">
        <f>'Прил. 11 СОГАЗ'!M32+'Прил. 11 АЛЬФА'!M32</f>
        <v>1461</v>
      </c>
      <c r="N32" s="53">
        <f>'Прил. 11 СОГАЗ'!N32+'Прил. 11 АЛЬФА'!N32</f>
        <v>657</v>
      </c>
      <c r="O32" s="53">
        <f>'Прил. 11 СОГАЗ'!O32+'Прил. 11 АЛЬФА'!O32</f>
        <v>881</v>
      </c>
      <c r="P32" s="53">
        <f>'Прил. 11 СОГАЗ'!P32+'Прил. 11 АЛЬФА'!P32</f>
        <v>219</v>
      </c>
      <c r="Q32" s="53">
        <f>'Прил. 11 СОГАЗ'!Q32+'Прил. 11 АЛЬФА'!Q32</f>
        <v>311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50500</v>
      </c>
      <c r="D33" s="53">
        <f>'Прил. 11 СОГАЗ'!D33+'Прил. 11 АЛЬФА'!D33</f>
        <v>23211</v>
      </c>
      <c r="E33" s="53">
        <f>'Прил. 11 СОГАЗ'!E33+'Прил. 11 АЛЬФА'!E33</f>
        <v>27289</v>
      </c>
      <c r="F33" s="53">
        <f>'Прил. 11 СОГАЗ'!F33+'Прил. 11 АЛЬФА'!F33</f>
        <v>130</v>
      </c>
      <c r="G33" s="53">
        <f>'Прил. 11 СОГАЗ'!G33+'Прил. 11 АЛЬФА'!G33</f>
        <v>135</v>
      </c>
      <c r="H33" s="53">
        <f>'Прил. 11 СОГАЗ'!H33+'Прил. 11 АЛЬФА'!H33</f>
        <v>724</v>
      </c>
      <c r="I33" s="53">
        <f>'Прил. 11 СОГАЗ'!I33+'Прил. 11 АЛЬФА'!I33</f>
        <v>704</v>
      </c>
      <c r="J33" s="53">
        <f>'Прил. 11 СОГАЗ'!J33+'Прил. 11 АЛЬФА'!J33</f>
        <v>3892</v>
      </c>
      <c r="K33" s="53">
        <f>'Прил. 11 СОГАЗ'!K33+'Прил. 11 АЛЬФА'!K33</f>
        <v>3599</v>
      </c>
      <c r="L33" s="53">
        <f>'Прил. 11 СОГАЗ'!L33+'Прил. 11 АЛЬФА'!L33</f>
        <v>9259</v>
      </c>
      <c r="M33" s="53">
        <f>'Прил. 11 СОГАЗ'!M33+'Прил. 11 АЛЬФА'!M33</f>
        <v>8801</v>
      </c>
      <c r="N33" s="53">
        <f>'Прил. 11 СОГАЗ'!N33+'Прил. 11 АЛЬФА'!N33</f>
        <v>6348</v>
      </c>
      <c r="O33" s="53">
        <f>'Прил. 11 СОГАЗ'!O33+'Прил. 11 АЛЬФА'!O33</f>
        <v>7330</v>
      </c>
      <c r="P33" s="53">
        <f>'Прил. 11 СОГАЗ'!P33+'Прил. 11 АЛЬФА'!P33</f>
        <v>2858</v>
      </c>
      <c r="Q33" s="53">
        <f>'Прил. 11 СОГАЗ'!Q33+'Прил. 11 АЛЬФА'!Q33</f>
        <v>6720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28795</v>
      </c>
      <c r="D34" s="53">
        <f>'Прил. 11 СОГАЗ'!D34+'Прил. 11 АЛЬФА'!D34</f>
        <v>13648</v>
      </c>
      <c r="E34" s="53">
        <f>'Прил. 11 СОГАЗ'!E34+'Прил. 11 АЛЬФА'!E34</f>
        <v>15147</v>
      </c>
      <c r="F34" s="53">
        <f>'Прил. 11 СОГАЗ'!F34+'Прил. 11 АЛЬФА'!F34</f>
        <v>80</v>
      </c>
      <c r="G34" s="53">
        <f>'Прил. 11 СОГАЗ'!G34+'Прил. 11 АЛЬФА'!G34</f>
        <v>78</v>
      </c>
      <c r="H34" s="53">
        <f>'Прил. 11 СОГАЗ'!H34+'Прил. 11 АЛЬФА'!H34</f>
        <v>427</v>
      </c>
      <c r="I34" s="53">
        <f>'Прил. 11 СОГАЗ'!I34+'Прил. 11 АЛЬФА'!I34</f>
        <v>406</v>
      </c>
      <c r="J34" s="53">
        <f>'Прил. 11 СОГАЗ'!J34+'Прил. 11 АЛЬФА'!J34</f>
        <v>2304</v>
      </c>
      <c r="K34" s="53">
        <f>'Прил. 11 СОГАЗ'!K34+'Прил. 11 АЛЬФА'!K34</f>
        <v>2203</v>
      </c>
      <c r="L34" s="53">
        <f>'Прил. 11 СОГАЗ'!L34+'Прил. 11 АЛЬФА'!L34</f>
        <v>5823</v>
      </c>
      <c r="M34" s="53">
        <f>'Прил. 11 СОГАЗ'!M34+'Прил. 11 АЛЬФА'!M34</f>
        <v>5105</v>
      </c>
      <c r="N34" s="53">
        <f>'Прил. 11 СОГАЗ'!N34+'Прил. 11 АЛЬФА'!N34</f>
        <v>3643</v>
      </c>
      <c r="O34" s="53">
        <f>'Прил. 11 СОГАЗ'!O34+'Прил. 11 АЛЬФА'!O34</f>
        <v>3972</v>
      </c>
      <c r="P34" s="53">
        <f>'Прил. 11 СОГАЗ'!P34+'Прил. 11 АЛЬФА'!P34</f>
        <v>1371</v>
      </c>
      <c r="Q34" s="53">
        <f>'Прил. 11 СОГАЗ'!Q34+'Прил. 11 АЛЬФА'!Q34</f>
        <v>3383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41563</v>
      </c>
      <c r="D35" s="53">
        <f>'Прил. 11 СОГАЗ'!D35+'Прил. 11 АЛЬФА'!D35</f>
        <v>19215</v>
      </c>
      <c r="E35" s="53">
        <f>'Прил. 11 СОГАЗ'!E35+'Прил. 11 АЛЬФА'!E35</f>
        <v>22348</v>
      </c>
      <c r="F35" s="53">
        <f>'Прил. 11 СОГАЗ'!F35+'Прил. 11 АЛЬФА'!F35</f>
        <v>99</v>
      </c>
      <c r="G35" s="53">
        <f>'Прил. 11 СОГАЗ'!G35+'Прил. 11 АЛЬФА'!G35</f>
        <v>97</v>
      </c>
      <c r="H35" s="53">
        <f>'Прил. 11 СОГАЗ'!H35+'Прил. 11 АЛЬФА'!H35</f>
        <v>620</v>
      </c>
      <c r="I35" s="53">
        <f>'Прил. 11 СОГАЗ'!I35+'Прил. 11 АЛЬФА'!I35</f>
        <v>584</v>
      </c>
      <c r="J35" s="53">
        <f>'Прил. 11 СОГАЗ'!J35+'Прил. 11 АЛЬФА'!J35</f>
        <v>3239</v>
      </c>
      <c r="K35" s="53">
        <f>'Прил. 11 СОГАЗ'!K35+'Прил. 11 АЛЬФА'!K35</f>
        <v>3046</v>
      </c>
      <c r="L35" s="53">
        <f>'Прил. 11 СОГАЗ'!L35+'Прил. 11 АЛЬФА'!L35</f>
        <v>7050</v>
      </c>
      <c r="M35" s="53">
        <f>'Прил. 11 СОГАЗ'!M35+'Прил. 11 АЛЬФА'!M35</f>
        <v>6770</v>
      </c>
      <c r="N35" s="53">
        <f>'Прил. 11 СОГАЗ'!N35+'Прил. 11 АЛЬФА'!N35</f>
        <v>5543</v>
      </c>
      <c r="O35" s="53">
        <f>'Прил. 11 СОГАЗ'!O35+'Прил. 11 АЛЬФА'!O35</f>
        <v>6080</v>
      </c>
      <c r="P35" s="53">
        <f>'Прил. 11 СОГАЗ'!P35+'Прил. 11 АЛЬФА'!P35</f>
        <v>2664</v>
      </c>
      <c r="Q35" s="53">
        <f>'Прил. 11 СОГАЗ'!Q35+'Прил. 11 АЛЬФА'!Q35</f>
        <v>5771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15414</v>
      </c>
      <c r="D36" s="53">
        <f>'Прил. 11 СОГАЗ'!D36+'Прил. 11 АЛЬФА'!D36</f>
        <v>7312</v>
      </c>
      <c r="E36" s="53">
        <f>'Прил. 11 СОГАЗ'!E36+'Прил. 11 АЛЬФА'!E36</f>
        <v>8102</v>
      </c>
      <c r="F36" s="53">
        <f>'Прил. 11 СОГАЗ'!F36+'Прил. 11 АЛЬФА'!F36</f>
        <v>45</v>
      </c>
      <c r="G36" s="53">
        <f>'Прил. 11 СОГАЗ'!G36+'Прил. 11 АЛЬФА'!G36</f>
        <v>45</v>
      </c>
      <c r="H36" s="53">
        <f>'Прил. 11 СОГАЗ'!H36+'Прил. 11 АЛЬФА'!H36</f>
        <v>237</v>
      </c>
      <c r="I36" s="53">
        <f>'Прил. 11 СОГАЗ'!I36+'Прил. 11 АЛЬФА'!I36</f>
        <v>194</v>
      </c>
      <c r="J36" s="53">
        <f>'Прил. 11 СОГАЗ'!J36+'Прил. 11 АЛЬФА'!J36</f>
        <v>1296</v>
      </c>
      <c r="K36" s="53">
        <f>'Прил. 11 СОГАЗ'!K36+'Прил. 11 АЛЬФА'!K36</f>
        <v>1160</v>
      </c>
      <c r="L36" s="53">
        <f>'Прил. 11 СОГАЗ'!L36+'Прил. 11 АЛЬФА'!L36</f>
        <v>2688</v>
      </c>
      <c r="M36" s="53">
        <f>'Прил. 11 СОГАЗ'!M36+'Прил. 11 АЛЬФА'!M36</f>
        <v>2520</v>
      </c>
      <c r="N36" s="53">
        <f>'Прил. 11 СОГАЗ'!N36+'Прил. 11 АЛЬФА'!N36</f>
        <v>2153</v>
      </c>
      <c r="O36" s="53">
        <f>'Прил. 11 СОГАЗ'!O36+'Прил. 11 АЛЬФА'!O36</f>
        <v>2276</v>
      </c>
      <c r="P36" s="53">
        <f>'Прил. 11 СОГАЗ'!P36+'Прил. 11 АЛЬФА'!P36</f>
        <v>893</v>
      </c>
      <c r="Q36" s="53">
        <f>'Прил. 11 СОГАЗ'!Q36+'Прил. 11 АЛЬФА'!Q36</f>
        <v>1907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1879</v>
      </c>
      <c r="D37" s="53">
        <f>'Прил. 11 СОГАЗ'!D37+'Прил. 11 АЛЬФА'!D37</f>
        <v>894</v>
      </c>
      <c r="E37" s="53">
        <f>'Прил. 11 СОГАЗ'!E37+'Прил. 11 АЛЬФА'!E37</f>
        <v>985</v>
      </c>
      <c r="F37" s="53">
        <f>'Прил. 11 СОГАЗ'!F37+'Прил. 11 АЛЬФА'!F37</f>
        <v>3</v>
      </c>
      <c r="G37" s="53">
        <f>'Прил. 11 СОГАЗ'!G37+'Прил. 11 АЛЬФА'!G37</f>
        <v>7</v>
      </c>
      <c r="H37" s="53">
        <f>'Прил. 11 СОГАЗ'!H37+'Прил. 11 АЛЬФА'!H37</f>
        <v>19</v>
      </c>
      <c r="I37" s="53">
        <f>'Прил. 11 СОГАЗ'!I37+'Прил. 11 АЛЬФА'!I37</f>
        <v>21</v>
      </c>
      <c r="J37" s="53">
        <f>'Прил. 11 СОГАЗ'!J37+'Прил. 11 АЛЬФА'!J37</f>
        <v>157</v>
      </c>
      <c r="K37" s="53">
        <f>'Прил. 11 СОГАЗ'!K37+'Прил. 11 АЛЬФА'!K37</f>
        <v>144</v>
      </c>
      <c r="L37" s="53">
        <f>'Прил. 11 СОГАЗ'!L37+'Прил. 11 АЛЬФА'!L37</f>
        <v>339</v>
      </c>
      <c r="M37" s="53">
        <f>'Прил. 11 СОГАЗ'!M37+'Прил. 11 АЛЬФА'!M37</f>
        <v>294</v>
      </c>
      <c r="N37" s="53">
        <f>'Прил. 11 СОГАЗ'!N37+'Прил. 11 АЛЬФА'!N37</f>
        <v>260</v>
      </c>
      <c r="O37" s="53">
        <f>'Прил. 11 СОГАЗ'!O37+'Прил. 11 АЛЬФА'!O37</f>
        <v>263</v>
      </c>
      <c r="P37" s="53">
        <f>'Прил. 11 СОГАЗ'!P37+'Прил. 11 АЛЬФА'!P37</f>
        <v>116</v>
      </c>
      <c r="Q37" s="53">
        <f>'Прил. 11 СОГАЗ'!Q37+'Прил. 11 АЛЬФА'!Q37</f>
        <v>256</v>
      </c>
    </row>
    <row r="38" spans="1:17" s="35" customFormat="1" ht="18.75">
      <c r="A38" s="50">
        <v>15</v>
      </c>
      <c r="B38" s="51" t="s">
        <v>102</v>
      </c>
      <c r="C38" s="52">
        <f t="shared" si="0"/>
        <v>4768</v>
      </c>
      <c r="D38" s="53">
        <f>'Прил. 11 СОГАЗ'!D38+'Прил. 11 АЛЬФА'!D38</f>
        <v>2256</v>
      </c>
      <c r="E38" s="53">
        <f>'Прил. 11 СОГАЗ'!E38+'Прил. 11 АЛЬФА'!E38</f>
        <v>2512</v>
      </c>
      <c r="F38" s="53">
        <f>'Прил. 11 СОГАЗ'!F38+'Прил. 11 АЛЬФА'!F38</f>
        <v>7</v>
      </c>
      <c r="G38" s="53">
        <f>'Прил. 11 СОГАЗ'!G38+'Прил. 11 АЛЬФА'!G38</f>
        <v>5</v>
      </c>
      <c r="H38" s="53">
        <f>'Прил. 11 СОГАЗ'!H38+'Прил. 11 АЛЬФА'!H38</f>
        <v>35</v>
      </c>
      <c r="I38" s="53">
        <f>'Прил. 11 СОГАЗ'!I38+'Прил. 11 АЛЬФА'!I38</f>
        <v>48</v>
      </c>
      <c r="J38" s="53">
        <f>'Прил. 11 СОГАЗ'!J38+'Прил. 11 АЛЬФА'!J38</f>
        <v>321</v>
      </c>
      <c r="K38" s="53">
        <f>'Прил. 11 СОГАЗ'!K38+'Прил. 11 АЛЬФА'!K38</f>
        <v>289</v>
      </c>
      <c r="L38" s="53">
        <f>'Прил. 11 СОГАЗ'!L38+'Прил. 11 АЛЬФА'!L38</f>
        <v>748</v>
      </c>
      <c r="M38" s="53">
        <f>'Прил. 11 СОГАЗ'!M38+'Прил. 11 АЛЬФА'!M38</f>
        <v>584</v>
      </c>
      <c r="N38" s="53">
        <f>'Прил. 11 СОГАЗ'!N38+'Прил. 11 АЛЬФА'!N38</f>
        <v>699</v>
      </c>
      <c r="O38" s="53">
        <f>'Прил. 11 СОГАЗ'!O38+'Прил. 11 АЛЬФА'!O38</f>
        <v>780</v>
      </c>
      <c r="P38" s="53">
        <f>'Прил. 11 СОГАЗ'!P38+'Прил. 11 АЛЬФА'!P38</f>
        <v>446</v>
      </c>
      <c r="Q38" s="53">
        <f>'Прил. 11 СОГАЗ'!Q38+'Прил. 11 АЛЬФА'!Q38</f>
        <v>806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40869</v>
      </c>
      <c r="D39" s="53">
        <f>'Прил. 11 СОГАЗ'!D39+'Прил. 11 АЛЬФА'!D39</f>
        <v>18694</v>
      </c>
      <c r="E39" s="53">
        <f>'Прил. 11 СОГАЗ'!E39+'Прил. 11 АЛЬФА'!E39</f>
        <v>22175</v>
      </c>
      <c r="F39" s="53">
        <f>'Прил. 11 СОГАЗ'!F39+'Прил. 11 АЛЬФА'!F39</f>
        <v>96</v>
      </c>
      <c r="G39" s="53">
        <f>'Прил. 11 СОГАЗ'!G39+'Прил. 11 АЛЬФА'!G39</f>
        <v>107</v>
      </c>
      <c r="H39" s="53">
        <f>'Прил. 11 СОГАЗ'!H39+'Прил. 11 АЛЬФА'!H39</f>
        <v>639</v>
      </c>
      <c r="I39" s="53">
        <f>'Прил. 11 СОГАЗ'!I39+'Прил. 11 АЛЬФА'!I39</f>
        <v>584</v>
      </c>
      <c r="J39" s="53">
        <f>'Прил. 11 СОГАЗ'!J39+'Прил. 11 АЛЬФА'!J39</f>
        <v>3334</v>
      </c>
      <c r="K39" s="53">
        <f>'Прил. 11 СОГАЗ'!K39+'Прил. 11 АЛЬФА'!K39</f>
        <v>3090</v>
      </c>
      <c r="L39" s="53">
        <f>'Прил. 11 СОГАЗ'!L39+'Прил. 11 АЛЬФА'!L39</f>
        <v>7224</v>
      </c>
      <c r="M39" s="53">
        <f>'Прил. 11 СОГАЗ'!M39+'Прил. 11 АЛЬФА'!M39</f>
        <v>6992</v>
      </c>
      <c r="N39" s="53">
        <f>'Прил. 11 СОГАЗ'!N39+'Прил. 11 АЛЬФА'!N39</f>
        <v>5137</v>
      </c>
      <c r="O39" s="53">
        <f>'Прил. 11 СОГАЗ'!O39+'Прил. 11 АЛЬФА'!O39</f>
        <v>6065</v>
      </c>
      <c r="P39" s="53">
        <f>'Прил. 11 СОГАЗ'!P39+'Прил. 11 АЛЬФА'!P39</f>
        <v>2264</v>
      </c>
      <c r="Q39" s="53">
        <f>'Прил. 11 СОГАЗ'!Q39+'Прил. 11 АЛЬФА'!Q39</f>
        <v>5337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25088</v>
      </c>
      <c r="D40" s="53">
        <f>'Прил. 11 СОГАЗ'!D40+'Прил. 11 АЛЬФА'!D40</f>
        <v>11283</v>
      </c>
      <c r="E40" s="53">
        <f>'Прил. 11 СОГАЗ'!E40+'Прил. 11 АЛЬФА'!E40</f>
        <v>13805</v>
      </c>
      <c r="F40" s="53">
        <f>'Прил. 11 СОГАЗ'!F40+'Прил. 11 АЛЬФА'!F40</f>
        <v>89</v>
      </c>
      <c r="G40" s="53">
        <f>'Прил. 11 СОГАЗ'!G40+'Прил. 11 АЛЬФА'!G40</f>
        <v>82</v>
      </c>
      <c r="H40" s="53">
        <f>'Прил. 11 СОГАЗ'!H40+'Прил. 11 АЛЬФА'!H40</f>
        <v>499</v>
      </c>
      <c r="I40" s="53">
        <f>'Прил. 11 СОГАЗ'!I40+'Прил. 11 АЛЬФА'!I40</f>
        <v>483</v>
      </c>
      <c r="J40" s="53">
        <f>'Прил. 11 СОГАЗ'!J40+'Прил. 11 АЛЬФА'!J40</f>
        <v>2210</v>
      </c>
      <c r="K40" s="53">
        <f>'Прил. 11 СОГАЗ'!K40+'Прил. 11 АЛЬФА'!K40</f>
        <v>2138</v>
      </c>
      <c r="L40" s="53">
        <f>'Прил. 11 СОГАЗ'!L40+'Прил. 11 АЛЬФА'!L40</f>
        <v>4240</v>
      </c>
      <c r="M40" s="53">
        <f>'Прил. 11 СОГАЗ'!M40+'Прил. 11 АЛЬФА'!M40</f>
        <v>4725</v>
      </c>
      <c r="N40" s="53">
        <f>'Прил. 11 СОГАЗ'!N40+'Прил. 11 АЛЬФА'!N40</f>
        <v>3005</v>
      </c>
      <c r="O40" s="53">
        <f>'Прил. 11 СОГАЗ'!O40+'Прил. 11 АЛЬФА'!O40</f>
        <v>3540</v>
      </c>
      <c r="P40" s="53">
        <f>'Прил. 11 СОГАЗ'!P40+'Прил. 11 АЛЬФА'!P40</f>
        <v>1240</v>
      </c>
      <c r="Q40" s="53">
        <f>'Прил. 11 СОГАЗ'!Q40+'Прил. 11 АЛЬФА'!Q40</f>
        <v>2837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17548</v>
      </c>
      <c r="D41" s="53">
        <f>'Прил. 11 СОГАЗ'!D41+'Прил. 11 АЛЬФА'!D41</f>
        <v>8330</v>
      </c>
      <c r="E41" s="53">
        <f>'Прил. 11 СОГАЗ'!E41+'Прил. 11 АЛЬФА'!E41</f>
        <v>9218</v>
      </c>
      <c r="F41" s="53">
        <f>'Прил. 11 СОГАЗ'!F41+'Прил. 11 АЛЬФА'!F41</f>
        <v>43</v>
      </c>
      <c r="G41" s="53">
        <f>'Прил. 11 СОГАЗ'!G41+'Прил. 11 АЛЬФА'!G41</f>
        <v>40</v>
      </c>
      <c r="H41" s="53">
        <f>'Прил. 11 СОГАЗ'!H41+'Прил. 11 АЛЬФА'!H41</f>
        <v>287</v>
      </c>
      <c r="I41" s="53">
        <f>'Прил. 11 СОГАЗ'!I41+'Прил. 11 АЛЬФА'!I41</f>
        <v>227</v>
      </c>
      <c r="J41" s="53">
        <f>'Прил. 11 СОГАЗ'!J41+'Прил. 11 АЛЬФА'!J41</f>
        <v>1358</v>
      </c>
      <c r="K41" s="53">
        <f>'Прил. 11 СОГАЗ'!K41+'Прил. 11 АЛЬФА'!K41</f>
        <v>1290</v>
      </c>
      <c r="L41" s="53">
        <f>'Прил. 11 СОГАЗ'!L41+'Прил. 11 АЛЬФА'!L41</f>
        <v>3266</v>
      </c>
      <c r="M41" s="53">
        <f>'Прил. 11 СОГАЗ'!M41+'Прил. 11 АЛЬФА'!M41</f>
        <v>2825</v>
      </c>
      <c r="N41" s="53">
        <f>'Прил. 11 СОГАЗ'!N41+'Прил. 11 АЛЬФА'!N41</f>
        <v>2302</v>
      </c>
      <c r="O41" s="53">
        <f>'Прил. 11 СОГАЗ'!O41+'Прил. 11 АЛЬФА'!O41</f>
        <v>2491</v>
      </c>
      <c r="P41" s="53">
        <f>'Прил. 11 СОГАЗ'!P41+'Прил. 11 АЛЬФА'!P41</f>
        <v>1074</v>
      </c>
      <c r="Q41" s="53">
        <f>'Прил. 11 СОГАЗ'!Q41+'Прил. 11 АЛЬФА'!Q41</f>
        <v>2345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9162</v>
      </c>
      <c r="D42" s="53">
        <f>'Прил. 11 СОГАЗ'!D42+'Прил. 11 АЛЬФА'!D42</f>
        <v>4426</v>
      </c>
      <c r="E42" s="53">
        <f>'Прил. 11 СОГАЗ'!E42+'Прил. 11 АЛЬФА'!E42</f>
        <v>4736</v>
      </c>
      <c r="F42" s="53">
        <f>'Прил. 11 СОГАЗ'!F42+'Прил. 11 АЛЬФА'!F42</f>
        <v>26</v>
      </c>
      <c r="G42" s="53">
        <f>'Прил. 11 СОГАЗ'!G42+'Прил. 11 АЛЬФА'!G42</f>
        <v>21</v>
      </c>
      <c r="H42" s="53">
        <f>'Прил. 11 СОГАЗ'!H42+'Прил. 11 АЛЬФА'!H42</f>
        <v>100</v>
      </c>
      <c r="I42" s="53">
        <f>'Прил. 11 СОГАЗ'!I42+'Прил. 11 АЛЬФА'!I42</f>
        <v>123</v>
      </c>
      <c r="J42" s="53">
        <f>'Прил. 11 СОГАЗ'!J42+'Прил. 11 АЛЬФА'!J42</f>
        <v>712</v>
      </c>
      <c r="K42" s="53">
        <f>'Прил. 11 СОГАЗ'!K42+'Прил. 11 АЛЬФА'!K42</f>
        <v>680</v>
      </c>
      <c r="L42" s="53">
        <f>'Прил. 11 СОГАЗ'!L42+'Прил. 11 АЛЬФА'!L42</f>
        <v>1708</v>
      </c>
      <c r="M42" s="53">
        <f>'Прил. 11 СОГАЗ'!M42+'Прил. 11 АЛЬФА'!M42</f>
        <v>1341</v>
      </c>
      <c r="N42" s="53">
        <f>'Прил. 11 СОГАЗ'!N42+'Прил. 11 АЛЬФА'!N42</f>
        <v>1307</v>
      </c>
      <c r="O42" s="53">
        <f>'Прил. 11 СОГАЗ'!O42+'Прил. 11 АЛЬФА'!O42</f>
        <v>1303</v>
      </c>
      <c r="P42" s="53">
        <f>'Прил. 11 СОГАЗ'!P42+'Прил. 11 АЛЬФА'!P42</f>
        <v>573</v>
      </c>
      <c r="Q42" s="53">
        <f>'Прил. 11 СОГАЗ'!Q42+'Прил. 11 АЛЬФА'!Q42</f>
        <v>1268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654831</v>
      </c>
      <c r="D43" s="52">
        <f t="shared" si="2"/>
        <v>301764</v>
      </c>
      <c r="E43" s="52">
        <f t="shared" si="2"/>
        <v>353067</v>
      </c>
      <c r="F43" s="52">
        <f t="shared" si="2"/>
        <v>2155</v>
      </c>
      <c r="G43" s="52">
        <f t="shared" si="2"/>
        <v>2180</v>
      </c>
      <c r="H43" s="52">
        <f t="shared" si="2"/>
        <v>11492</v>
      </c>
      <c r="I43" s="52">
        <f t="shared" si="2"/>
        <v>11083</v>
      </c>
      <c r="J43" s="52">
        <f t="shared" si="2"/>
        <v>54607</v>
      </c>
      <c r="K43" s="52">
        <f t="shared" si="2"/>
        <v>51454</v>
      </c>
      <c r="L43" s="52">
        <f t="shared" ref="L43:M43" si="3">SUM(L20:L42)-L21-L23-L26-L37</f>
        <v>114446</v>
      </c>
      <c r="M43" s="52">
        <f t="shared" si="3"/>
        <v>118543</v>
      </c>
      <c r="N43" s="52">
        <f t="shared" si="2"/>
        <v>84132</v>
      </c>
      <c r="O43" s="52">
        <f t="shared" si="2"/>
        <v>93942</v>
      </c>
      <c r="P43" s="52">
        <f t="shared" si="2"/>
        <v>34932</v>
      </c>
      <c r="Q43" s="52">
        <f t="shared" si="2"/>
        <v>75865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1" t="s">
        <v>108</v>
      </c>
      <c r="F45" s="91"/>
      <c r="G45" s="91"/>
      <c r="H45" s="91"/>
      <c r="I45" s="91"/>
    </row>
    <row r="46" spans="1:17" s="35" customFormat="1" ht="13.5" customHeight="1">
      <c r="D46" s="36" t="s">
        <v>44</v>
      </c>
      <c r="E46" s="90" t="s">
        <v>45</v>
      </c>
      <c r="F46" s="90"/>
      <c r="G46" s="90"/>
      <c r="H46" s="90"/>
      <c r="I46" s="90"/>
    </row>
    <row r="47" spans="1:17" s="35" customFormat="1" ht="22.5" customHeight="1">
      <c r="A47" s="12" t="s">
        <v>46</v>
      </c>
    </row>
    <row r="48" spans="1:17" s="35" customFormat="1" ht="21" customHeight="1">
      <c r="A48" s="91" t="s">
        <v>43</v>
      </c>
      <c r="B48" s="91"/>
      <c r="C48" s="91"/>
      <c r="E48" s="91" t="s">
        <v>108</v>
      </c>
      <c r="F48" s="91"/>
      <c r="G48" s="91"/>
      <c r="H48" s="91"/>
      <c r="I48" s="91"/>
    </row>
    <row r="49" spans="1:13" s="36" customFormat="1" ht="12">
      <c r="A49" s="90" t="s">
        <v>47</v>
      </c>
      <c r="B49" s="90"/>
      <c r="C49" s="90"/>
      <c r="D49" s="36" t="s">
        <v>44</v>
      </c>
      <c r="E49" s="90" t="s">
        <v>45</v>
      </c>
      <c r="F49" s="90"/>
      <c r="G49" s="90"/>
      <c r="H49" s="90"/>
      <c r="I49" s="9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s="9" customFormat="1" ht="20.25">
      <c r="A9" s="73" t="s">
        <v>76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9" customFormat="1" ht="20.25">
      <c r="H10" s="10" t="s">
        <v>77</v>
      </c>
      <c r="I10" s="57" t="s">
        <v>130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5" t="s">
        <v>71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7" s="13" customFormat="1" ht="15.75">
      <c r="C13" s="76" t="s">
        <v>8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7" t="s">
        <v>9</v>
      </c>
      <c r="B15" s="77" t="s">
        <v>10</v>
      </c>
      <c r="C15" s="103" t="s">
        <v>78</v>
      </c>
      <c r="D15" s="92" t="s">
        <v>12</v>
      </c>
      <c r="E15" s="93"/>
      <c r="F15" s="92" t="s">
        <v>13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93"/>
    </row>
    <row r="16" spans="1:17" s="14" customFormat="1" ht="37.5" customHeight="1">
      <c r="A16" s="78"/>
      <c r="B16" s="78"/>
      <c r="C16" s="104"/>
      <c r="D16" s="94"/>
      <c r="E16" s="95"/>
      <c r="F16" s="106" t="s">
        <v>14</v>
      </c>
      <c r="G16" s="107"/>
      <c r="H16" s="107"/>
      <c r="I16" s="107"/>
      <c r="J16" s="107"/>
      <c r="K16" s="108"/>
      <c r="L16" s="114" t="s">
        <v>15</v>
      </c>
      <c r="M16" s="115"/>
      <c r="N16" s="115"/>
      <c r="O16" s="116"/>
      <c r="P16" s="112" t="s">
        <v>16</v>
      </c>
      <c r="Q16" s="113"/>
    </row>
    <row r="17" spans="1:17" s="14" customFormat="1" ht="18.75" customHeight="1">
      <c r="A17" s="78"/>
      <c r="B17" s="78"/>
      <c r="C17" s="104"/>
      <c r="D17" s="96"/>
      <c r="E17" s="97"/>
      <c r="F17" s="109" t="s">
        <v>79</v>
      </c>
      <c r="G17" s="110"/>
      <c r="H17" s="109" t="s">
        <v>18</v>
      </c>
      <c r="I17" s="110"/>
      <c r="J17" s="109" t="s">
        <v>19</v>
      </c>
      <c r="K17" s="110"/>
      <c r="L17" s="117" t="s">
        <v>123</v>
      </c>
      <c r="M17" s="118"/>
      <c r="N17" s="117" t="s">
        <v>122</v>
      </c>
      <c r="O17" s="118" t="s">
        <v>113</v>
      </c>
      <c r="P17" s="59" t="s">
        <v>114</v>
      </c>
      <c r="Q17" s="59" t="s">
        <v>115</v>
      </c>
    </row>
    <row r="18" spans="1:17" s="14" customFormat="1" ht="18.75">
      <c r="A18" s="79"/>
      <c r="B18" s="79"/>
      <c r="C18" s="105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210902</v>
      </c>
      <c r="D20" s="53">
        <f>F20+H20+J20+N20+P20+L20</f>
        <v>97264</v>
      </c>
      <c r="E20" s="53">
        <f>G20+I20+K20+O20+Q20+M20</f>
        <v>113638</v>
      </c>
      <c r="F20" s="53">
        <v>693</v>
      </c>
      <c r="G20" s="53">
        <v>697</v>
      </c>
      <c r="H20" s="53">
        <v>3607</v>
      </c>
      <c r="I20" s="53">
        <v>3436</v>
      </c>
      <c r="J20" s="53">
        <v>16668</v>
      </c>
      <c r="K20" s="53">
        <v>15466</v>
      </c>
      <c r="L20" s="53">
        <v>36664</v>
      </c>
      <c r="M20" s="53">
        <v>36985</v>
      </c>
      <c r="N20" s="53">
        <v>27338</v>
      </c>
      <c r="O20" s="53">
        <v>30391</v>
      </c>
      <c r="P20" s="53">
        <v>12294</v>
      </c>
      <c r="Q20" s="53">
        <v>26663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4587</v>
      </c>
      <c r="D21" s="53">
        <f t="shared" ref="D21:D42" si="1">F21+H21+J21+N21+P21+L21</f>
        <v>2131</v>
      </c>
      <c r="E21" s="53">
        <f t="shared" ref="E21:E42" si="2">G21+I21+K21+O21+Q21+M21</f>
        <v>2456</v>
      </c>
      <c r="F21" s="53">
        <v>17</v>
      </c>
      <c r="G21" s="53">
        <v>17</v>
      </c>
      <c r="H21" s="53">
        <v>105</v>
      </c>
      <c r="I21" s="53">
        <v>94</v>
      </c>
      <c r="J21" s="53">
        <v>387</v>
      </c>
      <c r="K21" s="53">
        <v>328</v>
      </c>
      <c r="L21" s="53">
        <v>820</v>
      </c>
      <c r="M21" s="53">
        <v>841</v>
      </c>
      <c r="N21" s="53">
        <v>556</v>
      </c>
      <c r="O21" s="53">
        <v>716</v>
      </c>
      <c r="P21" s="53">
        <v>246</v>
      </c>
      <c r="Q21" s="53">
        <v>460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27640</v>
      </c>
      <c r="D22" s="53">
        <f t="shared" si="1"/>
        <v>11665</v>
      </c>
      <c r="E22" s="53">
        <f t="shared" si="2"/>
        <v>15975</v>
      </c>
      <c r="F22" s="53">
        <v>201</v>
      </c>
      <c r="G22" s="53">
        <v>210</v>
      </c>
      <c r="H22" s="53">
        <v>1049</v>
      </c>
      <c r="I22" s="53">
        <v>1080</v>
      </c>
      <c r="J22" s="53">
        <v>2900</v>
      </c>
      <c r="K22" s="53">
        <v>2840</v>
      </c>
      <c r="L22" s="53">
        <v>3601</v>
      </c>
      <c r="M22" s="53">
        <v>6395</v>
      </c>
      <c r="N22" s="53">
        <v>2977</v>
      </c>
      <c r="O22" s="53">
        <v>3723</v>
      </c>
      <c r="P22" s="53">
        <v>937</v>
      </c>
      <c r="Q22" s="53">
        <v>1727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76</v>
      </c>
      <c r="D24" s="53">
        <f t="shared" si="1"/>
        <v>39</v>
      </c>
      <c r="E24" s="53">
        <f t="shared" si="2"/>
        <v>37</v>
      </c>
      <c r="F24" s="53">
        <v>1</v>
      </c>
      <c r="G24" s="53">
        <v>0</v>
      </c>
      <c r="H24" s="53">
        <v>4</v>
      </c>
      <c r="I24" s="53">
        <v>2</v>
      </c>
      <c r="J24" s="53">
        <v>3</v>
      </c>
      <c r="K24" s="53">
        <v>5</v>
      </c>
      <c r="L24" s="53">
        <v>18</v>
      </c>
      <c r="M24" s="53">
        <v>15</v>
      </c>
      <c r="N24" s="53">
        <v>12</v>
      </c>
      <c r="O24" s="53">
        <v>10</v>
      </c>
      <c r="P24" s="53">
        <v>1</v>
      </c>
      <c r="Q24" s="53">
        <v>5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34072</v>
      </c>
      <c r="D25" s="53">
        <f t="shared" si="1"/>
        <v>16171</v>
      </c>
      <c r="E25" s="53">
        <f t="shared" si="2"/>
        <v>17901</v>
      </c>
      <c r="F25" s="53">
        <v>108</v>
      </c>
      <c r="G25" s="53">
        <v>96</v>
      </c>
      <c r="H25" s="53">
        <v>508</v>
      </c>
      <c r="I25" s="53">
        <v>548</v>
      </c>
      <c r="J25" s="53">
        <v>2636</v>
      </c>
      <c r="K25" s="53">
        <v>2556</v>
      </c>
      <c r="L25" s="53">
        <v>6278</v>
      </c>
      <c r="M25" s="53">
        <v>5646</v>
      </c>
      <c r="N25" s="53">
        <v>4625</v>
      </c>
      <c r="O25" s="53">
        <v>4793</v>
      </c>
      <c r="P25" s="53">
        <v>2016</v>
      </c>
      <c r="Q25" s="53">
        <v>4262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441</v>
      </c>
      <c r="D26" s="53">
        <f t="shared" si="1"/>
        <v>221</v>
      </c>
      <c r="E26" s="53">
        <f t="shared" si="2"/>
        <v>220</v>
      </c>
      <c r="F26" s="53">
        <v>0</v>
      </c>
      <c r="G26" s="53">
        <v>0</v>
      </c>
      <c r="H26" s="53">
        <v>3</v>
      </c>
      <c r="I26" s="53">
        <v>4</v>
      </c>
      <c r="J26" s="53">
        <v>25</v>
      </c>
      <c r="K26" s="53">
        <v>20</v>
      </c>
      <c r="L26" s="53">
        <v>83</v>
      </c>
      <c r="M26" s="53">
        <v>53</v>
      </c>
      <c r="N26" s="53">
        <v>77</v>
      </c>
      <c r="O26" s="53">
        <v>71</v>
      </c>
      <c r="P26" s="53">
        <v>33</v>
      </c>
      <c r="Q26" s="53">
        <v>72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407</v>
      </c>
      <c r="D27" s="53">
        <f t="shared" si="1"/>
        <v>186</v>
      </c>
      <c r="E27" s="53">
        <f t="shared" si="2"/>
        <v>221</v>
      </c>
      <c r="F27" s="53">
        <v>2</v>
      </c>
      <c r="G27" s="53">
        <v>0</v>
      </c>
      <c r="H27" s="53">
        <v>2</v>
      </c>
      <c r="I27" s="53">
        <v>2</v>
      </c>
      <c r="J27" s="53">
        <v>35</v>
      </c>
      <c r="K27" s="53">
        <v>39</v>
      </c>
      <c r="L27" s="53">
        <v>60</v>
      </c>
      <c r="M27" s="53">
        <v>82</v>
      </c>
      <c r="N27" s="53">
        <v>63</v>
      </c>
      <c r="O27" s="53">
        <v>66</v>
      </c>
      <c r="P27" s="53">
        <v>24</v>
      </c>
      <c r="Q27" s="53">
        <v>32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28193</v>
      </c>
      <c r="D28" s="53">
        <f t="shared" si="1"/>
        <v>12950</v>
      </c>
      <c r="E28" s="53">
        <f t="shared" si="2"/>
        <v>15243</v>
      </c>
      <c r="F28" s="53">
        <v>96</v>
      </c>
      <c r="G28" s="53">
        <v>83</v>
      </c>
      <c r="H28" s="53">
        <v>576</v>
      </c>
      <c r="I28" s="53">
        <v>514</v>
      </c>
      <c r="J28" s="53">
        <v>2733</v>
      </c>
      <c r="K28" s="53">
        <v>2656</v>
      </c>
      <c r="L28" s="53">
        <v>4898</v>
      </c>
      <c r="M28" s="53">
        <v>5504</v>
      </c>
      <c r="N28" s="53">
        <v>3540</v>
      </c>
      <c r="O28" s="53">
        <v>3886</v>
      </c>
      <c r="P28" s="53">
        <v>1107</v>
      </c>
      <c r="Q28" s="53">
        <v>2600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4269</v>
      </c>
      <c r="D29" s="53">
        <f t="shared" si="1"/>
        <v>1858</v>
      </c>
      <c r="E29" s="53">
        <f t="shared" si="2"/>
        <v>2411</v>
      </c>
      <c r="F29" s="53">
        <v>1</v>
      </c>
      <c r="G29" s="53">
        <v>6</v>
      </c>
      <c r="H29" s="53">
        <v>44</v>
      </c>
      <c r="I29" s="53">
        <v>39</v>
      </c>
      <c r="J29" s="53">
        <v>456</v>
      </c>
      <c r="K29" s="53">
        <v>439</v>
      </c>
      <c r="L29" s="53">
        <v>699</v>
      </c>
      <c r="M29" s="53">
        <v>892</v>
      </c>
      <c r="N29" s="53">
        <v>504</v>
      </c>
      <c r="O29" s="53">
        <v>719</v>
      </c>
      <c r="P29" s="53">
        <v>154</v>
      </c>
      <c r="Q29" s="53">
        <v>316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3048</v>
      </c>
      <c r="D30" s="53">
        <f t="shared" si="1"/>
        <v>1254</v>
      </c>
      <c r="E30" s="53">
        <f t="shared" si="2"/>
        <v>1794</v>
      </c>
      <c r="F30" s="53">
        <v>3</v>
      </c>
      <c r="G30" s="53">
        <v>10</v>
      </c>
      <c r="H30" s="53">
        <v>42</v>
      </c>
      <c r="I30" s="53">
        <v>54</v>
      </c>
      <c r="J30" s="53">
        <v>478</v>
      </c>
      <c r="K30" s="53">
        <v>451</v>
      </c>
      <c r="L30" s="53">
        <v>391</v>
      </c>
      <c r="M30" s="53">
        <v>787</v>
      </c>
      <c r="N30" s="53">
        <v>277</v>
      </c>
      <c r="O30" s="53">
        <v>405</v>
      </c>
      <c r="P30" s="53">
        <v>63</v>
      </c>
      <c r="Q30" s="53">
        <v>87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2749</v>
      </c>
      <c r="D31" s="53">
        <f t="shared" si="1"/>
        <v>1343</v>
      </c>
      <c r="E31" s="53">
        <f t="shared" si="2"/>
        <v>1406</v>
      </c>
      <c r="F31" s="53">
        <v>1</v>
      </c>
      <c r="G31" s="53">
        <v>0</v>
      </c>
      <c r="H31" s="53">
        <v>11</v>
      </c>
      <c r="I31" s="53">
        <v>8</v>
      </c>
      <c r="J31" s="53">
        <v>239</v>
      </c>
      <c r="K31" s="53">
        <v>198</v>
      </c>
      <c r="L31" s="53">
        <v>542</v>
      </c>
      <c r="M31" s="53">
        <v>499</v>
      </c>
      <c r="N31" s="53">
        <v>426</v>
      </c>
      <c r="O31" s="53">
        <v>468</v>
      </c>
      <c r="P31" s="53">
        <v>124</v>
      </c>
      <c r="Q31" s="53">
        <v>233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1006</v>
      </c>
      <c r="D32" s="53">
        <f t="shared" si="1"/>
        <v>427</v>
      </c>
      <c r="E32" s="53">
        <f t="shared" si="2"/>
        <v>579</v>
      </c>
      <c r="F32" s="53">
        <v>6</v>
      </c>
      <c r="G32" s="53">
        <v>8</v>
      </c>
      <c r="H32" s="53">
        <v>29</v>
      </c>
      <c r="I32" s="53">
        <v>26</v>
      </c>
      <c r="J32" s="53">
        <v>65</v>
      </c>
      <c r="K32" s="53">
        <v>69</v>
      </c>
      <c r="L32" s="53">
        <v>157</v>
      </c>
      <c r="M32" s="53">
        <v>227</v>
      </c>
      <c r="N32" s="53">
        <v>120</v>
      </c>
      <c r="O32" s="53">
        <v>179</v>
      </c>
      <c r="P32" s="53">
        <v>50</v>
      </c>
      <c r="Q32" s="53">
        <v>70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30123</v>
      </c>
      <c r="D33" s="53">
        <f t="shared" si="1"/>
        <v>14011</v>
      </c>
      <c r="E33" s="53">
        <f t="shared" si="2"/>
        <v>16112</v>
      </c>
      <c r="F33" s="53">
        <v>128</v>
      </c>
      <c r="G33" s="53">
        <v>134</v>
      </c>
      <c r="H33" s="53">
        <v>708</v>
      </c>
      <c r="I33" s="53">
        <v>679</v>
      </c>
      <c r="J33" s="53">
        <v>2143</v>
      </c>
      <c r="K33" s="53">
        <v>2016</v>
      </c>
      <c r="L33" s="53">
        <v>5352</v>
      </c>
      <c r="M33" s="53">
        <v>5368</v>
      </c>
      <c r="N33" s="53">
        <v>4048</v>
      </c>
      <c r="O33" s="53">
        <v>4494</v>
      </c>
      <c r="P33" s="53">
        <v>1632</v>
      </c>
      <c r="Q33" s="53">
        <v>3421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20518</v>
      </c>
      <c r="D34" s="53">
        <f t="shared" si="1"/>
        <v>10016</v>
      </c>
      <c r="E34" s="53">
        <f t="shared" si="2"/>
        <v>10502</v>
      </c>
      <c r="F34" s="53">
        <v>80</v>
      </c>
      <c r="G34" s="53">
        <v>78</v>
      </c>
      <c r="H34" s="53">
        <v>413</v>
      </c>
      <c r="I34" s="53">
        <v>398</v>
      </c>
      <c r="J34" s="53">
        <v>1593</v>
      </c>
      <c r="K34" s="53">
        <v>1538</v>
      </c>
      <c r="L34" s="53">
        <v>4119</v>
      </c>
      <c r="M34" s="53">
        <v>3613</v>
      </c>
      <c r="N34" s="53">
        <v>2850</v>
      </c>
      <c r="O34" s="53">
        <v>2876</v>
      </c>
      <c r="P34" s="53">
        <v>961</v>
      </c>
      <c r="Q34" s="53">
        <v>1999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2240</v>
      </c>
      <c r="D35" s="53">
        <f t="shared" si="1"/>
        <v>1157</v>
      </c>
      <c r="E35" s="53">
        <f t="shared" si="2"/>
        <v>1083</v>
      </c>
      <c r="F35" s="53">
        <v>1</v>
      </c>
      <c r="G35" s="53">
        <v>1</v>
      </c>
      <c r="H35" s="53">
        <v>6</v>
      </c>
      <c r="I35" s="53">
        <v>6</v>
      </c>
      <c r="J35" s="53">
        <v>88</v>
      </c>
      <c r="K35" s="53">
        <v>59</v>
      </c>
      <c r="L35" s="53">
        <v>452</v>
      </c>
      <c r="M35" s="53">
        <v>326</v>
      </c>
      <c r="N35" s="53">
        <v>459</v>
      </c>
      <c r="O35" s="53">
        <v>426</v>
      </c>
      <c r="P35" s="53">
        <v>151</v>
      </c>
      <c r="Q35" s="53">
        <v>265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13225</v>
      </c>
      <c r="D36" s="53">
        <f t="shared" si="1"/>
        <v>6357</v>
      </c>
      <c r="E36" s="53">
        <f t="shared" si="2"/>
        <v>6868</v>
      </c>
      <c r="F36" s="53">
        <v>45</v>
      </c>
      <c r="G36" s="53">
        <v>45</v>
      </c>
      <c r="H36" s="53">
        <v>232</v>
      </c>
      <c r="I36" s="53">
        <v>192</v>
      </c>
      <c r="J36" s="53">
        <v>1107</v>
      </c>
      <c r="K36" s="53">
        <v>1016</v>
      </c>
      <c r="L36" s="53">
        <v>2257</v>
      </c>
      <c r="M36" s="53">
        <v>2143</v>
      </c>
      <c r="N36" s="53">
        <v>1938</v>
      </c>
      <c r="O36" s="53">
        <v>1925</v>
      </c>
      <c r="P36" s="53">
        <v>778</v>
      </c>
      <c r="Q36" s="53">
        <v>1547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1469</v>
      </c>
      <c r="D37" s="53">
        <f t="shared" si="1"/>
        <v>688</v>
      </c>
      <c r="E37" s="53">
        <f t="shared" si="2"/>
        <v>781</v>
      </c>
      <c r="F37" s="53">
        <v>3</v>
      </c>
      <c r="G37" s="53">
        <v>7</v>
      </c>
      <c r="H37" s="53">
        <v>18</v>
      </c>
      <c r="I37" s="53">
        <v>21</v>
      </c>
      <c r="J37" s="53">
        <v>117</v>
      </c>
      <c r="K37" s="53">
        <v>115</v>
      </c>
      <c r="L37" s="53">
        <v>241</v>
      </c>
      <c r="M37" s="53">
        <v>226</v>
      </c>
      <c r="N37" s="53">
        <v>213</v>
      </c>
      <c r="O37" s="53">
        <v>218</v>
      </c>
      <c r="P37" s="53">
        <v>96</v>
      </c>
      <c r="Q37" s="53">
        <v>194</v>
      </c>
    </row>
    <row r="38" spans="1:17" s="35" customFormat="1" ht="18.75">
      <c r="A38" s="50">
        <v>15</v>
      </c>
      <c r="B38" s="51" t="s">
        <v>102</v>
      </c>
      <c r="C38" s="52">
        <f t="shared" si="0"/>
        <v>135</v>
      </c>
      <c r="D38" s="53">
        <f t="shared" si="1"/>
        <v>84</v>
      </c>
      <c r="E38" s="53">
        <f t="shared" si="2"/>
        <v>51</v>
      </c>
      <c r="F38" s="53">
        <v>0</v>
      </c>
      <c r="G38" s="53">
        <v>0</v>
      </c>
      <c r="H38" s="53">
        <v>4</v>
      </c>
      <c r="I38" s="53">
        <v>2</v>
      </c>
      <c r="J38" s="53">
        <v>6</v>
      </c>
      <c r="K38" s="53">
        <v>7</v>
      </c>
      <c r="L38" s="53">
        <v>42</v>
      </c>
      <c r="M38" s="53">
        <v>24</v>
      </c>
      <c r="N38" s="53">
        <v>23</v>
      </c>
      <c r="O38" s="53">
        <v>11</v>
      </c>
      <c r="P38" s="53">
        <v>9</v>
      </c>
      <c r="Q38" s="53">
        <v>7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15394</v>
      </c>
      <c r="D39" s="53">
        <f t="shared" si="1"/>
        <v>7450</v>
      </c>
      <c r="E39" s="53">
        <f t="shared" si="2"/>
        <v>7944</v>
      </c>
      <c r="F39" s="53">
        <v>1</v>
      </c>
      <c r="G39" s="53">
        <v>3</v>
      </c>
      <c r="H39" s="53">
        <v>32</v>
      </c>
      <c r="I39" s="53">
        <v>29</v>
      </c>
      <c r="J39" s="53">
        <v>1210</v>
      </c>
      <c r="K39" s="53">
        <v>1141</v>
      </c>
      <c r="L39" s="53">
        <v>2638</v>
      </c>
      <c r="M39" s="53">
        <v>2234</v>
      </c>
      <c r="N39" s="53">
        <v>2585</v>
      </c>
      <c r="O39" s="53">
        <v>2686</v>
      </c>
      <c r="P39" s="53">
        <v>984</v>
      </c>
      <c r="Q39" s="53">
        <v>1851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8829</v>
      </c>
      <c r="D40" s="53">
        <f t="shared" si="1"/>
        <v>4238</v>
      </c>
      <c r="E40" s="53">
        <f t="shared" si="2"/>
        <v>4591</v>
      </c>
      <c r="F40" s="53">
        <v>2</v>
      </c>
      <c r="G40" s="53">
        <v>3</v>
      </c>
      <c r="H40" s="53">
        <v>32</v>
      </c>
      <c r="I40" s="53">
        <v>27</v>
      </c>
      <c r="J40" s="53">
        <v>699</v>
      </c>
      <c r="K40" s="53">
        <v>773</v>
      </c>
      <c r="L40" s="53">
        <v>1558</v>
      </c>
      <c r="M40" s="53">
        <v>1443</v>
      </c>
      <c r="N40" s="53">
        <v>1429</v>
      </c>
      <c r="O40" s="53">
        <v>1471</v>
      </c>
      <c r="P40" s="53">
        <v>518</v>
      </c>
      <c r="Q40" s="53">
        <v>874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342</v>
      </c>
      <c r="D41" s="53">
        <f t="shared" si="1"/>
        <v>196</v>
      </c>
      <c r="E41" s="53">
        <f t="shared" si="2"/>
        <v>146</v>
      </c>
      <c r="F41" s="53">
        <v>0</v>
      </c>
      <c r="G41" s="53">
        <v>0</v>
      </c>
      <c r="H41" s="53">
        <v>2</v>
      </c>
      <c r="I41" s="53">
        <v>1</v>
      </c>
      <c r="J41" s="53">
        <v>9</v>
      </c>
      <c r="K41" s="53">
        <v>17</v>
      </c>
      <c r="L41" s="53">
        <v>99</v>
      </c>
      <c r="M41" s="53">
        <v>56</v>
      </c>
      <c r="N41" s="53">
        <v>72</v>
      </c>
      <c r="O41" s="53">
        <v>47</v>
      </c>
      <c r="P41" s="53">
        <v>14</v>
      </c>
      <c r="Q41" s="53">
        <v>25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754</v>
      </c>
      <c r="D42" s="53">
        <f t="shared" si="1"/>
        <v>426</v>
      </c>
      <c r="E42" s="53">
        <f t="shared" si="2"/>
        <v>328</v>
      </c>
      <c r="F42" s="53">
        <v>1</v>
      </c>
      <c r="G42" s="53">
        <v>0</v>
      </c>
      <c r="H42" s="53">
        <v>4</v>
      </c>
      <c r="I42" s="53">
        <v>5</v>
      </c>
      <c r="J42" s="53">
        <v>25</v>
      </c>
      <c r="K42" s="53">
        <v>32</v>
      </c>
      <c r="L42" s="53">
        <v>154</v>
      </c>
      <c r="M42" s="53">
        <v>94</v>
      </c>
      <c r="N42" s="53">
        <v>173</v>
      </c>
      <c r="O42" s="53">
        <v>119</v>
      </c>
      <c r="P42" s="53">
        <v>69</v>
      </c>
      <c r="Q42" s="53">
        <v>78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403922</v>
      </c>
      <c r="D43" s="52">
        <f t="shared" si="4"/>
        <v>187092</v>
      </c>
      <c r="E43" s="52">
        <f t="shared" si="4"/>
        <v>216830</v>
      </c>
      <c r="F43" s="52">
        <f t="shared" si="4"/>
        <v>1370</v>
      </c>
      <c r="G43" s="52">
        <f t="shared" si="4"/>
        <v>1374</v>
      </c>
      <c r="H43" s="52">
        <f t="shared" si="4"/>
        <v>7305</v>
      </c>
      <c r="I43" s="52">
        <f t="shared" si="4"/>
        <v>7048</v>
      </c>
      <c r="J43" s="52">
        <f t="shared" si="4"/>
        <v>33093</v>
      </c>
      <c r="K43" s="52">
        <f t="shared" si="4"/>
        <v>31318</v>
      </c>
      <c r="L43" s="52">
        <f t="shared" si="4"/>
        <v>69979</v>
      </c>
      <c r="M43" s="52">
        <f t="shared" si="4"/>
        <v>72333</v>
      </c>
      <c r="N43" s="52">
        <f t="shared" si="4"/>
        <v>53459</v>
      </c>
      <c r="O43" s="52">
        <f t="shared" si="4"/>
        <v>58695</v>
      </c>
      <c r="P43" s="52">
        <f t="shared" si="4"/>
        <v>21886</v>
      </c>
      <c r="Q43" s="52">
        <f t="shared" si="4"/>
        <v>46062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1" t="s">
        <v>108</v>
      </c>
      <c r="F45" s="91"/>
      <c r="G45" s="91"/>
      <c r="H45" s="91"/>
      <c r="I45" s="91"/>
    </row>
    <row r="46" spans="1:17" s="35" customFormat="1" ht="13.5" customHeight="1">
      <c r="D46" s="36" t="s">
        <v>44</v>
      </c>
      <c r="E46" s="90" t="s">
        <v>45</v>
      </c>
      <c r="F46" s="90"/>
      <c r="G46" s="90"/>
      <c r="H46" s="90"/>
      <c r="I46" s="90"/>
    </row>
    <row r="47" spans="1:17" s="35" customFormat="1" ht="22.5" customHeight="1">
      <c r="A47" s="12" t="s">
        <v>46</v>
      </c>
    </row>
    <row r="48" spans="1:17" s="35" customFormat="1" ht="21" customHeight="1">
      <c r="A48" s="91" t="s">
        <v>43</v>
      </c>
      <c r="B48" s="91"/>
      <c r="C48" s="91"/>
      <c r="E48" s="91" t="s">
        <v>108</v>
      </c>
      <c r="F48" s="91"/>
      <c r="G48" s="91"/>
      <c r="H48" s="91"/>
      <c r="I48" s="91"/>
    </row>
    <row r="49" spans="1:13" s="36" customFormat="1" ht="12">
      <c r="A49" s="90" t="s">
        <v>47</v>
      </c>
      <c r="B49" s="90"/>
      <c r="C49" s="90"/>
      <c r="D49" s="36" t="s">
        <v>44</v>
      </c>
      <c r="E49" s="90" t="s">
        <v>45</v>
      </c>
      <c r="F49" s="90"/>
      <c r="G49" s="90"/>
      <c r="H49" s="90"/>
      <c r="I49" s="90"/>
      <c r="L49" s="60"/>
      <c r="M49" s="60"/>
    </row>
  </sheetData>
  <mergeCells count="23">
    <mergeCell ref="N17:O17"/>
    <mergeCell ref="E45:I45"/>
    <mergeCell ref="A49:C49"/>
    <mergeCell ref="E49:I49"/>
    <mergeCell ref="E46:I46"/>
    <mergeCell ref="A48:C48"/>
    <mergeCell ref="E48:I48"/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s="9" customFormat="1" ht="20.25">
      <c r="A9" s="73" t="s">
        <v>76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9" customFormat="1" ht="20.25">
      <c r="H10" s="10" t="s">
        <v>77</v>
      </c>
      <c r="I10" s="57" t="s">
        <v>130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5" t="s">
        <v>72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7" s="13" customFormat="1" ht="15.75">
      <c r="C13" s="76" t="s">
        <v>8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7" t="s">
        <v>9</v>
      </c>
      <c r="B15" s="77" t="s">
        <v>10</v>
      </c>
      <c r="C15" s="103" t="s">
        <v>78</v>
      </c>
      <c r="D15" s="92" t="s">
        <v>12</v>
      </c>
      <c r="E15" s="93"/>
      <c r="F15" s="92" t="s">
        <v>13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93"/>
    </row>
    <row r="16" spans="1:17" s="14" customFormat="1" ht="37.5" customHeight="1">
      <c r="A16" s="78"/>
      <c r="B16" s="78"/>
      <c r="C16" s="104"/>
      <c r="D16" s="94"/>
      <c r="E16" s="95"/>
      <c r="F16" s="106" t="s">
        <v>14</v>
      </c>
      <c r="G16" s="107"/>
      <c r="H16" s="107"/>
      <c r="I16" s="107"/>
      <c r="J16" s="107"/>
      <c r="K16" s="108"/>
      <c r="L16" s="114" t="s">
        <v>15</v>
      </c>
      <c r="M16" s="115"/>
      <c r="N16" s="115"/>
      <c r="O16" s="116"/>
      <c r="P16" s="112" t="s">
        <v>16</v>
      </c>
      <c r="Q16" s="113"/>
    </row>
    <row r="17" spans="1:17" s="14" customFormat="1" ht="18.75" customHeight="1">
      <c r="A17" s="78"/>
      <c r="B17" s="78"/>
      <c r="C17" s="104"/>
      <c r="D17" s="96"/>
      <c r="E17" s="97"/>
      <c r="F17" s="109" t="s">
        <v>79</v>
      </c>
      <c r="G17" s="110"/>
      <c r="H17" s="109" t="s">
        <v>18</v>
      </c>
      <c r="I17" s="110"/>
      <c r="J17" s="109" t="s">
        <v>19</v>
      </c>
      <c r="K17" s="110"/>
      <c r="L17" s="117" t="s">
        <v>123</v>
      </c>
      <c r="M17" s="118"/>
      <c r="N17" s="117" t="s">
        <v>122</v>
      </c>
      <c r="O17" s="118" t="s">
        <v>113</v>
      </c>
      <c r="P17" s="59" t="s">
        <v>114</v>
      </c>
      <c r="Q17" s="59" t="s">
        <v>115</v>
      </c>
    </row>
    <row r="18" spans="1:17" s="14" customFormat="1" ht="18.75">
      <c r="A18" s="79"/>
      <c r="B18" s="79"/>
      <c r="C18" s="105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55717</v>
      </c>
      <c r="D20" s="53">
        <f>F20+H20+J20+N20+P20+L20</f>
        <v>26268</v>
      </c>
      <c r="E20" s="53">
        <f>G20+I20+K20+O20+Q20+M20</f>
        <v>29449</v>
      </c>
      <c r="F20" s="53">
        <v>252</v>
      </c>
      <c r="G20" s="53">
        <v>265</v>
      </c>
      <c r="H20" s="53">
        <v>927</v>
      </c>
      <c r="I20" s="53">
        <v>943</v>
      </c>
      <c r="J20" s="53">
        <v>3742</v>
      </c>
      <c r="K20" s="53">
        <v>3522</v>
      </c>
      <c r="L20" s="53">
        <v>9966</v>
      </c>
      <c r="M20" s="53">
        <v>10073</v>
      </c>
      <c r="N20" s="53">
        <v>8348</v>
      </c>
      <c r="O20" s="53">
        <v>8647</v>
      </c>
      <c r="P20" s="53">
        <v>3033</v>
      </c>
      <c r="Q20" s="53">
        <v>5999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3128</v>
      </c>
      <c r="D21" s="53">
        <f t="shared" ref="D21:D42" si="1">F21+H21+J21+N21+P21+L21</f>
        <v>1531</v>
      </c>
      <c r="E21" s="53">
        <f t="shared" ref="E21:E42" si="2">G21+I21+K21+O21+Q21+M21</f>
        <v>1597</v>
      </c>
      <c r="F21" s="53">
        <v>12</v>
      </c>
      <c r="G21" s="53">
        <v>12</v>
      </c>
      <c r="H21" s="53">
        <v>48</v>
      </c>
      <c r="I21" s="53">
        <v>38</v>
      </c>
      <c r="J21" s="53">
        <v>262</v>
      </c>
      <c r="K21" s="53">
        <v>220</v>
      </c>
      <c r="L21" s="53">
        <v>677</v>
      </c>
      <c r="M21" s="53">
        <v>598</v>
      </c>
      <c r="N21" s="53">
        <v>402</v>
      </c>
      <c r="O21" s="53">
        <v>420</v>
      </c>
      <c r="P21" s="53">
        <v>130</v>
      </c>
      <c r="Q21" s="53">
        <v>309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17918</v>
      </c>
      <c r="D22" s="53">
        <f t="shared" si="1"/>
        <v>7893</v>
      </c>
      <c r="E22" s="53">
        <f t="shared" si="2"/>
        <v>10025</v>
      </c>
      <c r="F22" s="53">
        <v>9</v>
      </c>
      <c r="G22" s="53">
        <v>11</v>
      </c>
      <c r="H22" s="53">
        <v>69</v>
      </c>
      <c r="I22" s="53">
        <v>80</v>
      </c>
      <c r="J22" s="53">
        <v>1953</v>
      </c>
      <c r="K22" s="53">
        <v>1972</v>
      </c>
      <c r="L22" s="53">
        <v>3264</v>
      </c>
      <c r="M22" s="53">
        <v>3888</v>
      </c>
      <c r="N22" s="53">
        <v>1908</v>
      </c>
      <c r="O22" s="53">
        <v>2578</v>
      </c>
      <c r="P22" s="53">
        <v>690</v>
      </c>
      <c r="Q22" s="53">
        <v>1496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931</v>
      </c>
      <c r="D24" s="53">
        <f t="shared" si="1"/>
        <v>479</v>
      </c>
      <c r="E24" s="53">
        <f t="shared" si="2"/>
        <v>452</v>
      </c>
      <c r="F24" s="53">
        <v>0</v>
      </c>
      <c r="G24" s="53">
        <v>1</v>
      </c>
      <c r="H24" s="53">
        <v>7</v>
      </c>
      <c r="I24" s="53">
        <v>8</v>
      </c>
      <c r="J24" s="53">
        <v>78</v>
      </c>
      <c r="K24" s="53">
        <v>71</v>
      </c>
      <c r="L24" s="53">
        <v>172</v>
      </c>
      <c r="M24" s="53">
        <v>143</v>
      </c>
      <c r="N24" s="53">
        <v>171</v>
      </c>
      <c r="O24" s="53">
        <v>175</v>
      </c>
      <c r="P24" s="53">
        <v>51</v>
      </c>
      <c r="Q24" s="53">
        <v>54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2518</v>
      </c>
      <c r="D25" s="53">
        <f t="shared" si="1"/>
        <v>1479</v>
      </c>
      <c r="E25" s="53">
        <f t="shared" si="2"/>
        <v>1039</v>
      </c>
      <c r="F25" s="53">
        <v>5</v>
      </c>
      <c r="G25" s="53">
        <v>5</v>
      </c>
      <c r="H25" s="53">
        <v>28</v>
      </c>
      <c r="I25" s="53">
        <v>29</v>
      </c>
      <c r="J25" s="53">
        <v>92</v>
      </c>
      <c r="K25" s="53">
        <v>65</v>
      </c>
      <c r="L25" s="53">
        <v>623</v>
      </c>
      <c r="M25" s="53">
        <v>355</v>
      </c>
      <c r="N25" s="53">
        <v>602</v>
      </c>
      <c r="O25" s="53">
        <v>390</v>
      </c>
      <c r="P25" s="53">
        <v>129</v>
      </c>
      <c r="Q25" s="53">
        <v>195</v>
      </c>
    </row>
    <row r="26" spans="1:17" s="35" customFormat="1" ht="18.75">
      <c r="A26" s="50" t="s">
        <v>88</v>
      </c>
      <c r="B26" s="51" t="s">
        <v>89</v>
      </c>
      <c r="C26" s="52">
        <f t="shared" si="0"/>
        <v>17</v>
      </c>
      <c r="D26" s="53">
        <f t="shared" si="1"/>
        <v>8</v>
      </c>
      <c r="E26" s="53">
        <f t="shared" si="2"/>
        <v>9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2</v>
      </c>
      <c r="M26" s="53">
        <v>4</v>
      </c>
      <c r="N26" s="53">
        <v>5</v>
      </c>
      <c r="O26" s="53">
        <v>2</v>
      </c>
      <c r="P26" s="53">
        <v>0</v>
      </c>
      <c r="Q26" s="53">
        <v>3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3449</v>
      </c>
      <c r="D27" s="53">
        <f t="shared" si="1"/>
        <v>1532</v>
      </c>
      <c r="E27" s="53">
        <f t="shared" si="2"/>
        <v>1917</v>
      </c>
      <c r="F27" s="53">
        <v>12</v>
      </c>
      <c r="G27" s="53">
        <v>16</v>
      </c>
      <c r="H27" s="53">
        <v>77</v>
      </c>
      <c r="I27" s="53">
        <v>76</v>
      </c>
      <c r="J27" s="53">
        <v>499</v>
      </c>
      <c r="K27" s="53">
        <v>455</v>
      </c>
      <c r="L27" s="53">
        <v>544</v>
      </c>
      <c r="M27" s="53">
        <v>800</v>
      </c>
      <c r="N27" s="53">
        <v>334</v>
      </c>
      <c r="O27" s="53">
        <v>437</v>
      </c>
      <c r="P27" s="53">
        <v>66</v>
      </c>
      <c r="Q27" s="53">
        <v>133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297</v>
      </c>
      <c r="D28" s="53">
        <f t="shared" si="1"/>
        <v>225</v>
      </c>
      <c r="E28" s="53">
        <f t="shared" si="2"/>
        <v>72</v>
      </c>
      <c r="F28" s="53">
        <v>0</v>
      </c>
      <c r="G28" s="53">
        <v>0</v>
      </c>
      <c r="H28" s="53">
        <v>2</v>
      </c>
      <c r="I28" s="53">
        <v>1</v>
      </c>
      <c r="J28" s="53">
        <v>8</v>
      </c>
      <c r="K28" s="53">
        <v>10</v>
      </c>
      <c r="L28" s="53">
        <v>117</v>
      </c>
      <c r="M28" s="53">
        <v>34</v>
      </c>
      <c r="N28" s="53">
        <v>82</v>
      </c>
      <c r="O28" s="53">
        <v>22</v>
      </c>
      <c r="P28" s="53">
        <v>16</v>
      </c>
      <c r="Q28" s="53">
        <v>5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8821</v>
      </c>
      <c r="D29" s="53">
        <f t="shared" si="1"/>
        <v>3928</v>
      </c>
      <c r="E29" s="53">
        <f t="shared" si="2"/>
        <v>4893</v>
      </c>
      <c r="F29" s="53">
        <v>46</v>
      </c>
      <c r="G29" s="53">
        <v>57</v>
      </c>
      <c r="H29" s="53">
        <v>308</v>
      </c>
      <c r="I29" s="53">
        <v>289</v>
      </c>
      <c r="J29" s="53">
        <v>963</v>
      </c>
      <c r="K29" s="53">
        <v>854</v>
      </c>
      <c r="L29" s="53">
        <v>1462</v>
      </c>
      <c r="M29" s="53">
        <v>1956</v>
      </c>
      <c r="N29" s="53">
        <v>862</v>
      </c>
      <c r="O29" s="53">
        <v>1062</v>
      </c>
      <c r="P29" s="53">
        <v>287</v>
      </c>
      <c r="Q29" s="53">
        <v>675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4818</v>
      </c>
      <c r="D30" s="53">
        <f t="shared" si="1"/>
        <v>1998</v>
      </c>
      <c r="E30" s="53">
        <f t="shared" si="2"/>
        <v>2820</v>
      </c>
      <c r="F30" s="53">
        <v>44</v>
      </c>
      <c r="G30" s="53">
        <v>40</v>
      </c>
      <c r="H30" s="53">
        <v>218</v>
      </c>
      <c r="I30" s="53">
        <v>209</v>
      </c>
      <c r="J30" s="53">
        <v>699</v>
      </c>
      <c r="K30" s="53">
        <v>680</v>
      </c>
      <c r="L30" s="53">
        <v>626</v>
      </c>
      <c r="M30" s="53">
        <v>1370</v>
      </c>
      <c r="N30" s="53">
        <v>342</v>
      </c>
      <c r="O30" s="53">
        <v>400</v>
      </c>
      <c r="P30" s="53">
        <v>69</v>
      </c>
      <c r="Q30" s="53">
        <v>121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9045</v>
      </c>
      <c r="D31" s="53">
        <f t="shared" si="1"/>
        <v>4121</v>
      </c>
      <c r="E31" s="53">
        <f t="shared" si="2"/>
        <v>4924</v>
      </c>
      <c r="F31" s="53">
        <v>49</v>
      </c>
      <c r="G31" s="53">
        <v>54</v>
      </c>
      <c r="H31" s="53">
        <v>289</v>
      </c>
      <c r="I31" s="53">
        <v>255</v>
      </c>
      <c r="J31" s="53">
        <v>1002</v>
      </c>
      <c r="K31" s="53">
        <v>991</v>
      </c>
      <c r="L31" s="53">
        <v>1585</v>
      </c>
      <c r="M31" s="53">
        <v>1995</v>
      </c>
      <c r="N31" s="53">
        <v>927</v>
      </c>
      <c r="O31" s="53">
        <v>1052</v>
      </c>
      <c r="P31" s="53">
        <v>269</v>
      </c>
      <c r="Q31" s="53">
        <v>577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5248</v>
      </c>
      <c r="D32" s="53">
        <f t="shared" si="1"/>
        <v>2309</v>
      </c>
      <c r="E32" s="53">
        <f t="shared" si="2"/>
        <v>2939</v>
      </c>
      <c r="F32" s="53">
        <v>11</v>
      </c>
      <c r="G32" s="53">
        <v>11</v>
      </c>
      <c r="H32" s="53">
        <v>127</v>
      </c>
      <c r="I32" s="53">
        <v>131</v>
      </c>
      <c r="J32" s="53">
        <v>692</v>
      </c>
      <c r="K32" s="53">
        <v>620</v>
      </c>
      <c r="L32" s="53">
        <v>773</v>
      </c>
      <c r="M32" s="53">
        <v>1234</v>
      </c>
      <c r="N32" s="53">
        <v>537</v>
      </c>
      <c r="O32" s="53">
        <v>702</v>
      </c>
      <c r="P32" s="53">
        <v>169</v>
      </c>
      <c r="Q32" s="53">
        <v>241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20377</v>
      </c>
      <c r="D33" s="53">
        <f t="shared" si="1"/>
        <v>9200</v>
      </c>
      <c r="E33" s="53">
        <f t="shared" si="2"/>
        <v>11177</v>
      </c>
      <c r="F33" s="53">
        <v>2</v>
      </c>
      <c r="G33" s="53">
        <v>1</v>
      </c>
      <c r="H33" s="53">
        <v>16</v>
      </c>
      <c r="I33" s="53">
        <v>25</v>
      </c>
      <c r="J33" s="53">
        <v>1749</v>
      </c>
      <c r="K33" s="53">
        <v>1583</v>
      </c>
      <c r="L33" s="53">
        <v>3907</v>
      </c>
      <c r="M33" s="53">
        <v>3433</v>
      </c>
      <c r="N33" s="53">
        <v>2300</v>
      </c>
      <c r="O33" s="53">
        <v>2836</v>
      </c>
      <c r="P33" s="53">
        <v>1226</v>
      </c>
      <c r="Q33" s="53">
        <v>3299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8277</v>
      </c>
      <c r="D34" s="53">
        <f t="shared" si="1"/>
        <v>3632</v>
      </c>
      <c r="E34" s="53">
        <f t="shared" si="2"/>
        <v>4645</v>
      </c>
      <c r="F34" s="53">
        <v>0</v>
      </c>
      <c r="G34" s="53">
        <v>0</v>
      </c>
      <c r="H34" s="53">
        <v>14</v>
      </c>
      <c r="I34" s="53">
        <v>8</v>
      </c>
      <c r="J34" s="53">
        <v>711</v>
      </c>
      <c r="K34" s="53">
        <v>665</v>
      </c>
      <c r="L34" s="53">
        <v>1704</v>
      </c>
      <c r="M34" s="53">
        <v>1492</v>
      </c>
      <c r="N34" s="53">
        <v>793</v>
      </c>
      <c r="O34" s="53">
        <v>1096</v>
      </c>
      <c r="P34" s="53">
        <v>410</v>
      </c>
      <c r="Q34" s="53">
        <v>1384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39323</v>
      </c>
      <c r="D35" s="53">
        <f t="shared" si="1"/>
        <v>18058</v>
      </c>
      <c r="E35" s="53">
        <f t="shared" si="2"/>
        <v>21265</v>
      </c>
      <c r="F35" s="53">
        <v>98</v>
      </c>
      <c r="G35" s="53">
        <v>96</v>
      </c>
      <c r="H35" s="53">
        <v>614</v>
      </c>
      <c r="I35" s="53">
        <v>578</v>
      </c>
      <c r="J35" s="53">
        <v>3151</v>
      </c>
      <c r="K35" s="53">
        <v>2987</v>
      </c>
      <c r="L35" s="53">
        <v>6598</v>
      </c>
      <c r="M35" s="53">
        <v>6444</v>
      </c>
      <c r="N35" s="53">
        <v>5084</v>
      </c>
      <c r="O35" s="53">
        <v>5654</v>
      </c>
      <c r="P35" s="53">
        <v>2513</v>
      </c>
      <c r="Q35" s="53">
        <v>5506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2189</v>
      </c>
      <c r="D36" s="53">
        <f t="shared" si="1"/>
        <v>955</v>
      </c>
      <c r="E36" s="53">
        <f t="shared" si="2"/>
        <v>1234</v>
      </c>
      <c r="F36" s="53">
        <v>0</v>
      </c>
      <c r="G36" s="53">
        <v>0</v>
      </c>
      <c r="H36" s="53">
        <v>5</v>
      </c>
      <c r="I36" s="53">
        <v>2</v>
      </c>
      <c r="J36" s="53">
        <v>189</v>
      </c>
      <c r="K36" s="53">
        <v>144</v>
      </c>
      <c r="L36" s="53">
        <v>431</v>
      </c>
      <c r="M36" s="53">
        <v>377</v>
      </c>
      <c r="N36" s="53">
        <v>215</v>
      </c>
      <c r="O36" s="53">
        <v>351</v>
      </c>
      <c r="P36" s="53">
        <v>115</v>
      </c>
      <c r="Q36" s="53">
        <v>360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410</v>
      </c>
      <c r="D37" s="53">
        <f t="shared" si="1"/>
        <v>206</v>
      </c>
      <c r="E37" s="53">
        <f t="shared" si="2"/>
        <v>204</v>
      </c>
      <c r="F37" s="53">
        <v>0</v>
      </c>
      <c r="G37" s="53">
        <v>0</v>
      </c>
      <c r="H37" s="53">
        <v>1</v>
      </c>
      <c r="I37" s="53">
        <v>0</v>
      </c>
      <c r="J37" s="53">
        <v>40</v>
      </c>
      <c r="K37" s="53">
        <v>29</v>
      </c>
      <c r="L37" s="53">
        <v>98</v>
      </c>
      <c r="M37" s="53">
        <v>68</v>
      </c>
      <c r="N37" s="53">
        <v>47</v>
      </c>
      <c r="O37" s="53">
        <v>45</v>
      </c>
      <c r="P37" s="53">
        <v>20</v>
      </c>
      <c r="Q37" s="53">
        <v>62</v>
      </c>
    </row>
    <row r="38" spans="1:17" s="35" customFormat="1" ht="18.75">
      <c r="A38" s="50">
        <v>15</v>
      </c>
      <c r="B38" s="51" t="s">
        <v>102</v>
      </c>
      <c r="C38" s="52">
        <f t="shared" si="0"/>
        <v>4633</v>
      </c>
      <c r="D38" s="53">
        <f t="shared" si="1"/>
        <v>2172</v>
      </c>
      <c r="E38" s="53">
        <f t="shared" si="2"/>
        <v>2461</v>
      </c>
      <c r="F38" s="53">
        <v>7</v>
      </c>
      <c r="G38" s="53">
        <v>5</v>
      </c>
      <c r="H38" s="53">
        <v>31</v>
      </c>
      <c r="I38" s="53">
        <v>46</v>
      </c>
      <c r="J38" s="53">
        <v>315</v>
      </c>
      <c r="K38" s="53">
        <v>282</v>
      </c>
      <c r="L38" s="53">
        <v>706</v>
      </c>
      <c r="M38" s="53">
        <v>560</v>
      </c>
      <c r="N38" s="53">
        <v>676</v>
      </c>
      <c r="O38" s="53">
        <v>769</v>
      </c>
      <c r="P38" s="53">
        <v>437</v>
      </c>
      <c r="Q38" s="53">
        <v>799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25475</v>
      </c>
      <c r="D39" s="53">
        <f t="shared" si="1"/>
        <v>11244</v>
      </c>
      <c r="E39" s="53">
        <f t="shared" si="2"/>
        <v>14231</v>
      </c>
      <c r="F39" s="53">
        <v>95</v>
      </c>
      <c r="G39" s="53">
        <v>104</v>
      </c>
      <c r="H39" s="53">
        <v>607</v>
      </c>
      <c r="I39" s="53">
        <v>555</v>
      </c>
      <c r="J39" s="53">
        <v>2124</v>
      </c>
      <c r="K39" s="53">
        <v>1949</v>
      </c>
      <c r="L39" s="53">
        <v>4586</v>
      </c>
      <c r="M39" s="53">
        <v>4758</v>
      </c>
      <c r="N39" s="53">
        <v>2552</v>
      </c>
      <c r="O39" s="53">
        <v>3379</v>
      </c>
      <c r="P39" s="53">
        <v>1280</v>
      </c>
      <c r="Q39" s="53">
        <v>3486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16259</v>
      </c>
      <c r="D40" s="53">
        <f t="shared" si="1"/>
        <v>7045</v>
      </c>
      <c r="E40" s="53">
        <f t="shared" si="2"/>
        <v>9214</v>
      </c>
      <c r="F40" s="53">
        <v>87</v>
      </c>
      <c r="G40" s="53">
        <v>79</v>
      </c>
      <c r="H40" s="53">
        <v>467</v>
      </c>
      <c r="I40" s="53">
        <v>456</v>
      </c>
      <c r="J40" s="53">
        <v>1511</v>
      </c>
      <c r="K40" s="53">
        <v>1365</v>
      </c>
      <c r="L40" s="53">
        <v>2682</v>
      </c>
      <c r="M40" s="53">
        <v>3282</v>
      </c>
      <c r="N40" s="53">
        <v>1576</v>
      </c>
      <c r="O40" s="53">
        <v>2069</v>
      </c>
      <c r="P40" s="53">
        <v>722</v>
      </c>
      <c r="Q40" s="53">
        <v>1963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17206</v>
      </c>
      <c r="D41" s="53">
        <f t="shared" si="1"/>
        <v>8134</v>
      </c>
      <c r="E41" s="53">
        <f t="shared" si="2"/>
        <v>9072</v>
      </c>
      <c r="F41" s="53">
        <v>43</v>
      </c>
      <c r="G41" s="53">
        <v>40</v>
      </c>
      <c r="H41" s="53">
        <v>285</v>
      </c>
      <c r="I41" s="53">
        <v>226</v>
      </c>
      <c r="J41" s="53">
        <v>1349</v>
      </c>
      <c r="K41" s="53">
        <v>1273</v>
      </c>
      <c r="L41" s="53">
        <v>3167</v>
      </c>
      <c r="M41" s="53">
        <v>2769</v>
      </c>
      <c r="N41" s="53">
        <v>2230</v>
      </c>
      <c r="O41" s="53">
        <v>2444</v>
      </c>
      <c r="P41" s="53">
        <v>1060</v>
      </c>
      <c r="Q41" s="53">
        <v>2320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8408</v>
      </c>
      <c r="D42" s="53">
        <f t="shared" si="1"/>
        <v>4000</v>
      </c>
      <c r="E42" s="53">
        <f t="shared" si="2"/>
        <v>4408</v>
      </c>
      <c r="F42" s="53">
        <v>25</v>
      </c>
      <c r="G42" s="53">
        <v>21</v>
      </c>
      <c r="H42" s="53">
        <v>96</v>
      </c>
      <c r="I42" s="53">
        <v>118</v>
      </c>
      <c r="J42" s="53">
        <v>687</v>
      </c>
      <c r="K42" s="53">
        <v>648</v>
      </c>
      <c r="L42" s="53">
        <v>1554</v>
      </c>
      <c r="M42" s="53">
        <v>1247</v>
      </c>
      <c r="N42" s="53">
        <v>1134</v>
      </c>
      <c r="O42" s="53">
        <v>1184</v>
      </c>
      <c r="P42" s="53">
        <v>504</v>
      </c>
      <c r="Q42" s="53">
        <v>1190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250909</v>
      </c>
      <c r="D43" s="52">
        <f>SUM(D20:D42)-D21-D23-D26-D37</f>
        <v>114672</v>
      </c>
      <c r="E43" s="52">
        <f>SUM(E20:E42)-E21-E23-E26-E37</f>
        <v>136237</v>
      </c>
      <c r="F43" s="52">
        <f t="shared" ref="F43:Q43" si="4">SUM(F20:F42)-F21-F23-F26-F37</f>
        <v>785</v>
      </c>
      <c r="G43" s="52">
        <f t="shared" si="4"/>
        <v>806</v>
      </c>
      <c r="H43" s="52">
        <f t="shared" si="4"/>
        <v>4187</v>
      </c>
      <c r="I43" s="52">
        <f t="shared" si="4"/>
        <v>4035</v>
      </c>
      <c r="J43" s="52">
        <f t="shared" si="4"/>
        <v>21514</v>
      </c>
      <c r="K43" s="52">
        <f t="shared" si="4"/>
        <v>20136</v>
      </c>
      <c r="L43" s="52">
        <f t="shared" si="4"/>
        <v>44467</v>
      </c>
      <c r="M43" s="52">
        <f t="shared" si="4"/>
        <v>46210</v>
      </c>
      <c r="N43" s="52">
        <f t="shared" si="4"/>
        <v>30673</v>
      </c>
      <c r="O43" s="52">
        <f t="shared" si="4"/>
        <v>35247</v>
      </c>
      <c r="P43" s="52">
        <f t="shared" si="4"/>
        <v>13046</v>
      </c>
      <c r="Q43" s="52">
        <f t="shared" si="4"/>
        <v>29803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1" t="s">
        <v>108</v>
      </c>
      <c r="F45" s="91"/>
      <c r="G45" s="91"/>
      <c r="H45" s="91"/>
      <c r="I45" s="91"/>
    </row>
    <row r="46" spans="1:17" s="35" customFormat="1" ht="13.5" customHeight="1">
      <c r="D46" s="36" t="s">
        <v>44</v>
      </c>
      <c r="E46" s="90" t="s">
        <v>45</v>
      </c>
      <c r="F46" s="90"/>
      <c r="G46" s="90"/>
      <c r="H46" s="90"/>
      <c r="I46" s="90"/>
    </row>
    <row r="47" spans="1:17" s="35" customFormat="1" ht="22.5" customHeight="1">
      <c r="A47" s="12" t="s">
        <v>46</v>
      </c>
    </row>
    <row r="48" spans="1:17" s="35" customFormat="1" ht="21" customHeight="1">
      <c r="A48" s="91" t="s">
        <v>43</v>
      </c>
      <c r="B48" s="91"/>
      <c r="C48" s="91"/>
      <c r="E48" s="91" t="s">
        <v>108</v>
      </c>
      <c r="F48" s="91"/>
      <c r="G48" s="91"/>
      <c r="H48" s="91"/>
      <c r="I48" s="91"/>
    </row>
    <row r="49" spans="1:13" s="36" customFormat="1" ht="12">
      <c r="A49" s="90" t="s">
        <v>47</v>
      </c>
      <c r="B49" s="90"/>
      <c r="C49" s="90"/>
      <c r="D49" s="36" t="s">
        <v>44</v>
      </c>
      <c r="E49" s="90" t="s">
        <v>45</v>
      </c>
      <c r="F49" s="90"/>
      <c r="G49" s="90"/>
      <c r="H49" s="90"/>
      <c r="I49" s="9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2024-02-05T06:38:12Z</cp:lastPrinted>
  <dcterms:created xsi:type="dcterms:W3CDTF">2016-02-08T07:42:54Z</dcterms:created>
  <dcterms:modified xsi:type="dcterms:W3CDTF">2025-08-01T08:58:13Z</dcterms:modified>
</cp:coreProperties>
</file>