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900" tabRatio="702"/>
  </bookViews>
  <sheets>
    <sheet name="Прил.12 " sheetId="3" r:id="rId1"/>
    <sheet name="Прил.12 согаз" sheetId="2" r:id="rId2"/>
    <sheet name="Прил.12 альфа" sheetId="4" r:id="rId3"/>
    <sheet name="Прил. 11" sheetId="5" r:id="rId4"/>
    <sheet name="Прил. 11 СОГАЗ" sheetId="6" r:id="rId5"/>
    <sheet name="Прил. 11 АЛЬФА" sheetId="7" r:id="rId6"/>
  </sheets>
  <definedNames>
    <definedName name="_xlnm.Database">#REF!</definedName>
    <definedName name="_xlnm.Print_Titles" localSheetId="0">'Прил.12 '!$A:$A,'Прил.12 '!$15:$19</definedName>
    <definedName name="_xlnm.Print_Titles" localSheetId="2">'Прил.12 альфа'!$A:$A,'Прил.12 альфа'!$15:$19</definedName>
    <definedName name="_xlnm.Print_Titles" localSheetId="1">'Прил.12 согаз'!$A:$A,'Прил.12 согаз'!$15:$19</definedName>
  </definedNames>
  <calcPr calcId="125725" calcOnSave="0"/>
</workbook>
</file>

<file path=xl/calcChain.xml><?xml version="1.0" encoding="utf-8"?>
<calcChain xmlns="http://schemas.openxmlformats.org/spreadsheetml/2006/main">
  <c r="G46" i="4"/>
  <c r="H46"/>
  <c r="I46"/>
  <c r="J46"/>
  <c r="K46"/>
  <c r="L46"/>
  <c r="M46"/>
  <c r="N46"/>
  <c r="O46"/>
  <c r="P46"/>
  <c r="Q46"/>
  <c r="R46"/>
  <c r="H21"/>
  <c r="I21"/>
  <c r="J21"/>
  <c r="K21"/>
  <c r="L21"/>
  <c r="M21"/>
  <c r="N21"/>
  <c r="O21"/>
  <c r="P21"/>
  <c r="Q21"/>
  <c r="R21"/>
  <c r="G21"/>
  <c r="H21" i="2"/>
  <c r="I21"/>
  <c r="J21"/>
  <c r="K21"/>
  <c r="L21"/>
  <c r="M21"/>
  <c r="N21"/>
  <c r="O21"/>
  <c r="P21"/>
  <c r="Q21"/>
  <c r="R21"/>
  <c r="G21"/>
  <c r="G21" i="3" s="1"/>
  <c r="H20" i="4"/>
  <c r="I20"/>
  <c r="J20"/>
  <c r="K20"/>
  <c r="L20"/>
  <c r="M20"/>
  <c r="N20"/>
  <c r="O20"/>
  <c r="P20"/>
  <c r="Q20"/>
  <c r="R20"/>
  <c r="G20"/>
  <c r="H20" i="2"/>
  <c r="I20"/>
  <c r="J20"/>
  <c r="K20"/>
  <c r="L20"/>
  <c r="M20"/>
  <c r="N20"/>
  <c r="O20"/>
  <c r="P20"/>
  <c r="Q20"/>
  <c r="R20"/>
  <c r="G20"/>
  <c r="F43" i="7"/>
  <c r="G43"/>
  <c r="H43"/>
  <c r="I43"/>
  <c r="J43"/>
  <c r="K43"/>
  <c r="L43"/>
  <c r="M43"/>
  <c r="N43"/>
  <c r="O43"/>
  <c r="P43"/>
  <c r="Q43"/>
  <c r="H21" i="3"/>
  <c r="I21"/>
  <c r="J21"/>
  <c r="K21"/>
  <c r="L21"/>
  <c r="M21"/>
  <c r="N21"/>
  <c r="O21"/>
  <c r="P21"/>
  <c r="Q21"/>
  <c r="R21"/>
  <c r="G22"/>
  <c r="H22"/>
  <c r="I22"/>
  <c r="J22"/>
  <c r="K22"/>
  <c r="L22"/>
  <c r="M22"/>
  <c r="N22"/>
  <c r="O22"/>
  <c r="P22"/>
  <c r="Q22"/>
  <c r="R22"/>
  <c r="G23"/>
  <c r="H23"/>
  <c r="I23"/>
  <c r="J23"/>
  <c r="K23"/>
  <c r="L23"/>
  <c r="M23"/>
  <c r="N23"/>
  <c r="O23"/>
  <c r="P23"/>
  <c r="Q23"/>
  <c r="R23"/>
  <c r="G24"/>
  <c r="H24"/>
  <c r="I24"/>
  <c r="J24"/>
  <c r="K24"/>
  <c r="L24"/>
  <c r="M24"/>
  <c r="N24"/>
  <c r="O24"/>
  <c r="P24"/>
  <c r="Q24"/>
  <c r="R24"/>
  <c r="G25"/>
  <c r="H25"/>
  <c r="I25"/>
  <c r="J25"/>
  <c r="K25"/>
  <c r="L25"/>
  <c r="M25"/>
  <c r="N25"/>
  <c r="O25"/>
  <c r="P25"/>
  <c r="Q25"/>
  <c r="R25"/>
  <c r="G26"/>
  <c r="H26"/>
  <c r="I26"/>
  <c r="J26"/>
  <c r="K26"/>
  <c r="L26"/>
  <c r="M26"/>
  <c r="N26"/>
  <c r="O26"/>
  <c r="P26"/>
  <c r="Q26"/>
  <c r="R26"/>
  <c r="G27"/>
  <c r="H27"/>
  <c r="I27"/>
  <c r="J27"/>
  <c r="K27"/>
  <c r="L27"/>
  <c r="M27"/>
  <c r="N27"/>
  <c r="O27"/>
  <c r="P27"/>
  <c r="Q27"/>
  <c r="R27"/>
  <c r="G28"/>
  <c r="H28"/>
  <c r="I28"/>
  <c r="J28"/>
  <c r="K28"/>
  <c r="L28"/>
  <c r="M28"/>
  <c r="N28"/>
  <c r="O28"/>
  <c r="P28"/>
  <c r="Q28"/>
  <c r="R28"/>
  <c r="G29"/>
  <c r="H29"/>
  <c r="I29"/>
  <c r="J29"/>
  <c r="K29"/>
  <c r="L29"/>
  <c r="M29"/>
  <c r="N29"/>
  <c r="O29"/>
  <c r="P29"/>
  <c r="Q29"/>
  <c r="R29"/>
  <c r="G30"/>
  <c r="H30"/>
  <c r="I30"/>
  <c r="J30"/>
  <c r="K30"/>
  <c r="L30"/>
  <c r="M30"/>
  <c r="N30"/>
  <c r="O30"/>
  <c r="P30"/>
  <c r="Q30"/>
  <c r="R30"/>
  <c r="G31"/>
  <c r="H31"/>
  <c r="I31"/>
  <c r="J31"/>
  <c r="K31"/>
  <c r="L31"/>
  <c r="M31"/>
  <c r="N31"/>
  <c r="O31"/>
  <c r="P31"/>
  <c r="Q31"/>
  <c r="R31"/>
  <c r="G32"/>
  <c r="H32"/>
  <c r="I32"/>
  <c r="J32"/>
  <c r="K32"/>
  <c r="L32"/>
  <c r="M32"/>
  <c r="N32"/>
  <c r="O32"/>
  <c r="P32"/>
  <c r="Q32"/>
  <c r="R32"/>
  <c r="G33"/>
  <c r="H33"/>
  <c r="I33"/>
  <c r="J33"/>
  <c r="K33"/>
  <c r="L33"/>
  <c r="M33"/>
  <c r="N33"/>
  <c r="O33"/>
  <c r="P33"/>
  <c r="Q33"/>
  <c r="R33"/>
  <c r="G34"/>
  <c r="H34"/>
  <c r="I34"/>
  <c r="J34"/>
  <c r="K34"/>
  <c r="L34"/>
  <c r="M34"/>
  <c r="N34"/>
  <c r="O34"/>
  <c r="P34"/>
  <c r="Q34"/>
  <c r="R34"/>
  <c r="G35"/>
  <c r="H35"/>
  <c r="I35"/>
  <c r="J35"/>
  <c r="K35"/>
  <c r="L35"/>
  <c r="M35"/>
  <c r="N35"/>
  <c r="O35"/>
  <c r="P35"/>
  <c r="Q35"/>
  <c r="R35"/>
  <c r="G36"/>
  <c r="H36"/>
  <c r="I36"/>
  <c r="J36"/>
  <c r="K36"/>
  <c r="L36"/>
  <c r="M36"/>
  <c r="N36"/>
  <c r="O36"/>
  <c r="P36"/>
  <c r="Q36"/>
  <c r="R36"/>
  <c r="G37"/>
  <c r="H37"/>
  <c r="I37"/>
  <c r="J37"/>
  <c r="K37"/>
  <c r="L37"/>
  <c r="M37"/>
  <c r="N37"/>
  <c r="O37"/>
  <c r="P37"/>
  <c r="Q37"/>
  <c r="R37"/>
  <c r="G38"/>
  <c r="H38"/>
  <c r="I38"/>
  <c r="J38"/>
  <c r="K38"/>
  <c r="L38"/>
  <c r="M38"/>
  <c r="N38"/>
  <c r="O38"/>
  <c r="P38"/>
  <c r="Q38"/>
  <c r="R38"/>
  <c r="G39"/>
  <c r="H39"/>
  <c r="I39"/>
  <c r="J39"/>
  <c r="K39"/>
  <c r="L39"/>
  <c r="M39"/>
  <c r="N39"/>
  <c r="O39"/>
  <c r="P39"/>
  <c r="Q39"/>
  <c r="R39"/>
  <c r="G40"/>
  <c r="H40"/>
  <c r="I40"/>
  <c r="J40"/>
  <c r="K40"/>
  <c r="L40"/>
  <c r="M40"/>
  <c r="N40"/>
  <c r="O40"/>
  <c r="P40"/>
  <c r="Q40"/>
  <c r="R40"/>
  <c r="G41"/>
  <c r="H41"/>
  <c r="I41"/>
  <c r="J41"/>
  <c r="K41"/>
  <c r="L41"/>
  <c r="M41"/>
  <c r="N41"/>
  <c r="O41"/>
  <c r="P41"/>
  <c r="Q41"/>
  <c r="R41"/>
  <c r="G42"/>
  <c r="H42"/>
  <c r="I42"/>
  <c r="J42"/>
  <c r="K42"/>
  <c r="L42"/>
  <c r="M42"/>
  <c r="N42"/>
  <c r="O42"/>
  <c r="P42"/>
  <c r="Q42"/>
  <c r="R42"/>
  <c r="G43"/>
  <c r="H43"/>
  <c r="I43"/>
  <c r="J43"/>
  <c r="K43"/>
  <c r="L43"/>
  <c r="M43"/>
  <c r="N43"/>
  <c r="O43"/>
  <c r="P43"/>
  <c r="Q43"/>
  <c r="R43"/>
  <c r="G44"/>
  <c r="H44"/>
  <c r="I44"/>
  <c r="J44"/>
  <c r="K44"/>
  <c r="L44"/>
  <c r="M44"/>
  <c r="N44"/>
  <c r="O44"/>
  <c r="P44"/>
  <c r="Q44"/>
  <c r="R44"/>
  <c r="G45"/>
  <c r="H45"/>
  <c r="I45"/>
  <c r="J45"/>
  <c r="K45"/>
  <c r="L45"/>
  <c r="M45"/>
  <c r="N45"/>
  <c r="O45"/>
  <c r="P45"/>
  <c r="Q45"/>
  <c r="R45"/>
  <c r="F20" i="5"/>
  <c r="G20"/>
  <c r="H20"/>
  <c r="I20"/>
  <c r="J20"/>
  <c r="K20"/>
  <c r="L20"/>
  <c r="M20"/>
  <c r="N20"/>
  <c r="O20"/>
  <c r="P20"/>
  <c r="Q20"/>
  <c r="F21"/>
  <c r="G21"/>
  <c r="H21"/>
  <c r="I21"/>
  <c r="J21"/>
  <c r="K21"/>
  <c r="L21"/>
  <c r="M21"/>
  <c r="N21"/>
  <c r="O21"/>
  <c r="P21"/>
  <c r="Q21"/>
  <c r="F22"/>
  <c r="G22"/>
  <c r="H22"/>
  <c r="I22"/>
  <c r="J22"/>
  <c r="K22"/>
  <c r="L22"/>
  <c r="M22"/>
  <c r="N22"/>
  <c r="O22"/>
  <c r="P22"/>
  <c r="Q22"/>
  <c r="F23"/>
  <c r="G23"/>
  <c r="H23"/>
  <c r="I23"/>
  <c r="J23"/>
  <c r="K23"/>
  <c r="L23"/>
  <c r="M23"/>
  <c r="N23"/>
  <c r="O23"/>
  <c r="P23"/>
  <c r="Q23"/>
  <c r="F24"/>
  <c r="G24"/>
  <c r="H24"/>
  <c r="I24"/>
  <c r="J24"/>
  <c r="K24"/>
  <c r="L24"/>
  <c r="M24"/>
  <c r="N24"/>
  <c r="O24"/>
  <c r="P24"/>
  <c r="Q24"/>
  <c r="F25"/>
  <c r="G25"/>
  <c r="H25"/>
  <c r="I25"/>
  <c r="J25"/>
  <c r="K25"/>
  <c r="L25"/>
  <c r="M25"/>
  <c r="N25"/>
  <c r="O25"/>
  <c r="P25"/>
  <c r="Q25"/>
  <c r="F26"/>
  <c r="G26"/>
  <c r="H26"/>
  <c r="I26"/>
  <c r="J26"/>
  <c r="K26"/>
  <c r="L26"/>
  <c r="M26"/>
  <c r="N26"/>
  <c r="O26"/>
  <c r="P26"/>
  <c r="Q26"/>
  <c r="F27"/>
  <c r="G27"/>
  <c r="H27"/>
  <c r="I27"/>
  <c r="J27"/>
  <c r="K27"/>
  <c r="L27"/>
  <c r="M27"/>
  <c r="N27"/>
  <c r="O27"/>
  <c r="P27"/>
  <c r="Q27"/>
  <c r="F28"/>
  <c r="G28"/>
  <c r="H28"/>
  <c r="I28"/>
  <c r="J28"/>
  <c r="K28"/>
  <c r="L28"/>
  <c r="M28"/>
  <c r="N28"/>
  <c r="O28"/>
  <c r="P28"/>
  <c r="Q28"/>
  <c r="F29"/>
  <c r="G29"/>
  <c r="H29"/>
  <c r="I29"/>
  <c r="J29"/>
  <c r="K29"/>
  <c r="L29"/>
  <c r="M29"/>
  <c r="N29"/>
  <c r="O29"/>
  <c r="P29"/>
  <c r="Q29"/>
  <c r="F30"/>
  <c r="G30"/>
  <c r="H30"/>
  <c r="I30"/>
  <c r="J30"/>
  <c r="K30"/>
  <c r="L30"/>
  <c r="M30"/>
  <c r="N30"/>
  <c r="O30"/>
  <c r="P30"/>
  <c r="Q30"/>
  <c r="F31"/>
  <c r="G31"/>
  <c r="H31"/>
  <c r="I31"/>
  <c r="J31"/>
  <c r="K31"/>
  <c r="L31"/>
  <c r="M31"/>
  <c r="N31"/>
  <c r="O31"/>
  <c r="P31"/>
  <c r="Q31"/>
  <c r="F32"/>
  <c r="G32"/>
  <c r="H32"/>
  <c r="I32"/>
  <c r="J32"/>
  <c r="K32"/>
  <c r="L32"/>
  <c r="M32"/>
  <c r="N32"/>
  <c r="O32"/>
  <c r="P32"/>
  <c r="Q32"/>
  <c r="F33"/>
  <c r="G33"/>
  <c r="H33"/>
  <c r="I33"/>
  <c r="J33"/>
  <c r="K33"/>
  <c r="L33"/>
  <c r="M33"/>
  <c r="N33"/>
  <c r="O33"/>
  <c r="P33"/>
  <c r="Q33"/>
  <c r="F34"/>
  <c r="G34"/>
  <c r="H34"/>
  <c r="I34"/>
  <c r="J34"/>
  <c r="K34"/>
  <c r="L34"/>
  <c r="M34"/>
  <c r="N34"/>
  <c r="O34"/>
  <c r="P34"/>
  <c r="Q34"/>
  <c r="F35"/>
  <c r="G35"/>
  <c r="H35"/>
  <c r="I35"/>
  <c r="J35"/>
  <c r="K35"/>
  <c r="L35"/>
  <c r="M35"/>
  <c r="N35"/>
  <c r="O35"/>
  <c r="P35"/>
  <c r="Q35"/>
  <c r="F36"/>
  <c r="G36"/>
  <c r="H36"/>
  <c r="I36"/>
  <c r="J36"/>
  <c r="K36"/>
  <c r="L36"/>
  <c r="M36"/>
  <c r="N36"/>
  <c r="O36"/>
  <c r="P36"/>
  <c r="Q36"/>
  <c r="F37"/>
  <c r="G37"/>
  <c r="H37"/>
  <c r="I37"/>
  <c r="J37"/>
  <c r="K37"/>
  <c r="L37"/>
  <c r="M37"/>
  <c r="N37"/>
  <c r="O37"/>
  <c r="P37"/>
  <c r="Q37"/>
  <c r="F38"/>
  <c r="G38"/>
  <c r="H38"/>
  <c r="I38"/>
  <c r="J38"/>
  <c r="K38"/>
  <c r="L38"/>
  <c r="M38"/>
  <c r="N38"/>
  <c r="O38"/>
  <c r="P38"/>
  <c r="Q38"/>
  <c r="F39"/>
  <c r="G39"/>
  <c r="H39"/>
  <c r="I39"/>
  <c r="J39"/>
  <c r="K39"/>
  <c r="L39"/>
  <c r="M39"/>
  <c r="N39"/>
  <c r="O39"/>
  <c r="P39"/>
  <c r="Q39"/>
  <c r="F40"/>
  <c r="G40"/>
  <c r="H40"/>
  <c r="I40"/>
  <c r="J40"/>
  <c r="K40"/>
  <c r="L40"/>
  <c r="M40"/>
  <c r="N40"/>
  <c r="O40"/>
  <c r="P40"/>
  <c r="Q40"/>
  <c r="F41"/>
  <c r="G41"/>
  <c r="H41"/>
  <c r="I41"/>
  <c r="J41"/>
  <c r="K41"/>
  <c r="L41"/>
  <c r="M41"/>
  <c r="N41"/>
  <c r="O41"/>
  <c r="P41"/>
  <c r="Q41"/>
  <c r="F42"/>
  <c r="G42"/>
  <c r="H42"/>
  <c r="I42"/>
  <c r="J42"/>
  <c r="K42"/>
  <c r="L42"/>
  <c r="M42"/>
  <c r="N42"/>
  <c r="O42"/>
  <c r="P42"/>
  <c r="Q42"/>
  <c r="E44" i="4"/>
  <c r="F44"/>
  <c r="E44" i="2"/>
  <c r="F44"/>
  <c r="E43" i="4"/>
  <c r="F43"/>
  <c r="E43" i="2"/>
  <c r="F43"/>
  <c r="R20" i="3" l="1"/>
  <c r="P20"/>
  <c r="N20"/>
  <c r="L20"/>
  <c r="J20"/>
  <c r="H20"/>
  <c r="Q20"/>
  <c r="O20"/>
  <c r="M20"/>
  <c r="K20"/>
  <c r="I20"/>
  <c r="G20"/>
  <c r="D44" i="2"/>
  <c r="F44" i="3"/>
  <c r="D44" i="4"/>
  <c r="E44" i="3"/>
  <c r="D43" i="2"/>
  <c r="D43" i="4"/>
  <c r="E43" i="3"/>
  <c r="F43"/>
  <c r="H49" i="4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H49" i="2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G47" i="4"/>
  <c r="H47"/>
  <c r="I47"/>
  <c r="J47"/>
  <c r="K47"/>
  <c r="L47"/>
  <c r="M47"/>
  <c r="N47"/>
  <c r="O47"/>
  <c r="P47"/>
  <c r="Q47"/>
  <c r="R47"/>
  <c r="D44" i="3" l="1"/>
  <c r="D43"/>
  <c r="E50" i="4"/>
  <c r="E50" i="2"/>
  <c r="Q50" i="3"/>
  <c r="O50"/>
  <c r="M50"/>
  <c r="K50"/>
  <c r="I50"/>
  <c r="R50"/>
  <c r="P50"/>
  <c r="N50"/>
  <c r="L50"/>
  <c r="J50"/>
  <c r="H50"/>
  <c r="F50" i="2"/>
  <c r="F50" i="4"/>
  <c r="G50" i="3"/>
  <c r="H47" i="2"/>
  <c r="I47"/>
  <c r="J47"/>
  <c r="K47"/>
  <c r="L47"/>
  <c r="M47"/>
  <c r="N47"/>
  <c r="O47"/>
  <c r="P47"/>
  <c r="Q47"/>
  <c r="R47"/>
  <c r="G47"/>
  <c r="F22" i="4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D50" l="1"/>
  <c r="D50" i="2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F50" i="3"/>
  <c r="E50"/>
  <c r="N48" i="2"/>
  <c r="N46" s="1"/>
  <c r="M48"/>
  <c r="M46" l="1"/>
  <c r="E21" i="7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E21" i="6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N49" i="3" l="1"/>
  <c r="M49"/>
  <c r="N48" i="4"/>
  <c r="M48"/>
  <c r="N47" i="3"/>
  <c r="M47"/>
  <c r="M43" i="5"/>
  <c r="L43"/>
  <c r="L43" i="6"/>
  <c r="M43"/>
  <c r="E47" i="2"/>
  <c r="E47" i="4"/>
  <c r="L47" i="3"/>
  <c r="G48" i="2"/>
  <c r="H48"/>
  <c r="I48"/>
  <c r="J48"/>
  <c r="K48"/>
  <c r="L48"/>
  <c r="O48"/>
  <c r="P48"/>
  <c r="Q48"/>
  <c r="R48"/>
  <c r="G48" i="4"/>
  <c r="H48"/>
  <c r="I48"/>
  <c r="J48"/>
  <c r="K48"/>
  <c r="L48"/>
  <c r="O48"/>
  <c r="P48"/>
  <c r="Q48"/>
  <c r="R48"/>
  <c r="A22" i="5"/>
  <c r="A24" s="1"/>
  <c r="A25" s="1"/>
  <c r="A27" s="1"/>
  <c r="A28" s="1"/>
  <c r="A29" s="1"/>
  <c r="A30" s="1"/>
  <c r="A31" s="1"/>
  <c r="A32" s="1"/>
  <c r="A33" s="1"/>
  <c r="A34" s="1"/>
  <c r="A35" s="1"/>
  <c r="A36" s="1"/>
  <c r="C24" i="7"/>
  <c r="C25" i="6"/>
  <c r="C30"/>
  <c r="C31" i="7"/>
  <c r="C36" i="6"/>
  <c r="A39" i="5"/>
  <c r="A40" s="1"/>
  <c r="A41" s="1"/>
  <c r="A42" s="1"/>
  <c r="A43" s="1"/>
  <c r="C39" i="7"/>
  <c r="C40" i="6"/>
  <c r="A22"/>
  <c r="A24" s="1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43"/>
  <c r="G43"/>
  <c r="H43"/>
  <c r="I43"/>
  <c r="J43"/>
  <c r="K43"/>
  <c r="N43"/>
  <c r="O43"/>
  <c r="P43"/>
  <c r="Q43"/>
  <c r="A22" i="7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D50" i="3"/>
  <c r="C22" i="7"/>
  <c r="N48" i="3" l="1"/>
  <c r="N46" s="1"/>
  <c r="M48"/>
  <c r="M46" s="1"/>
  <c r="F20" i="4"/>
  <c r="E20"/>
  <c r="E20" i="2"/>
  <c r="F20"/>
  <c r="F49" i="4"/>
  <c r="F48"/>
  <c r="F48" i="2"/>
  <c r="E49"/>
  <c r="H46"/>
  <c r="H47" i="3"/>
  <c r="F47" i="4"/>
  <c r="D47" s="1"/>
  <c r="E49"/>
  <c r="E48"/>
  <c r="R46" i="2"/>
  <c r="F49"/>
  <c r="E48"/>
  <c r="F47"/>
  <c r="D23" i="4"/>
  <c r="E42" i="3"/>
  <c r="E39"/>
  <c r="E37"/>
  <c r="E36"/>
  <c r="E33"/>
  <c r="F45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E45"/>
  <c r="E41"/>
  <c r="E40"/>
  <c r="E38"/>
  <c r="E35"/>
  <c r="E34"/>
  <c r="E32"/>
  <c r="E31"/>
  <c r="E30"/>
  <c r="E29"/>
  <c r="E28"/>
  <c r="E27"/>
  <c r="D27" s="1"/>
  <c r="E26"/>
  <c r="E25"/>
  <c r="E24"/>
  <c r="E23"/>
  <c r="E22"/>
  <c r="E21"/>
  <c r="P46" i="2"/>
  <c r="L46"/>
  <c r="J46"/>
  <c r="Q46"/>
  <c r="O46"/>
  <c r="K46"/>
  <c r="I46"/>
  <c r="G46"/>
  <c r="I49" i="3"/>
  <c r="C20" i="6"/>
  <c r="Q49" i="3"/>
  <c r="K49"/>
  <c r="R47"/>
  <c r="P49"/>
  <c r="D40" i="4"/>
  <c r="D25"/>
  <c r="C42" i="7"/>
  <c r="C21"/>
  <c r="G47" i="3"/>
  <c r="E20" i="5"/>
  <c r="P47" i="3"/>
  <c r="J47"/>
  <c r="D31" i="2"/>
  <c r="L49" i="3"/>
  <c r="J49"/>
  <c r="Q47"/>
  <c r="O47"/>
  <c r="K47"/>
  <c r="I47"/>
  <c r="D39" i="4"/>
  <c r="C30" i="7"/>
  <c r="H48" i="3"/>
  <c r="C37" i="7"/>
  <c r="C32"/>
  <c r="C28"/>
  <c r="C25"/>
  <c r="D35" i="5"/>
  <c r="D22"/>
  <c r="I43"/>
  <c r="C23" i="6"/>
  <c r="C35" i="7"/>
  <c r="C34"/>
  <c r="C33"/>
  <c r="C29"/>
  <c r="C23"/>
  <c r="D20" i="5"/>
  <c r="H49" i="3"/>
  <c r="Q43" i="5"/>
  <c r="O43"/>
  <c r="G43"/>
  <c r="C39" i="6"/>
  <c r="E38" i="5"/>
  <c r="E32"/>
  <c r="E26"/>
  <c r="E25"/>
  <c r="C21" i="6"/>
  <c r="P43" i="5"/>
  <c r="G49" i="3"/>
  <c r="C40" i="7"/>
  <c r="D43"/>
  <c r="E37" i="5"/>
  <c r="E34"/>
  <c r="D24"/>
  <c r="E23"/>
  <c r="D23"/>
  <c r="C20" i="7"/>
  <c r="E40" i="5"/>
  <c r="E43" i="6"/>
  <c r="E21" i="5"/>
  <c r="D42" i="2"/>
  <c r="D41"/>
  <c r="D40"/>
  <c r="D39"/>
  <c r="D37"/>
  <c r="D33"/>
  <c r="D30"/>
  <c r="D29"/>
  <c r="D27"/>
  <c r="D23"/>
  <c r="D22"/>
  <c r="D21"/>
  <c r="E43" i="7"/>
  <c r="E36" i="5"/>
  <c r="D38"/>
  <c r="C37" i="6"/>
  <c r="E22" i="5"/>
  <c r="E42"/>
  <c r="D42"/>
  <c r="D41"/>
  <c r="D39"/>
  <c r="C34" i="6"/>
  <c r="D33" i="5"/>
  <c r="E31"/>
  <c r="D31"/>
  <c r="D30"/>
  <c r="E29"/>
  <c r="E27"/>
  <c r="D27"/>
  <c r="D26"/>
  <c r="E24"/>
  <c r="R49" i="3"/>
  <c r="K43" i="5"/>
  <c r="C26" i="6"/>
  <c r="E41" i="5"/>
  <c r="D40"/>
  <c r="E39"/>
  <c r="D34"/>
  <c r="D36"/>
  <c r="E35"/>
  <c r="D29"/>
  <c r="C32" i="6"/>
  <c r="C28"/>
  <c r="D21" i="5"/>
  <c r="C41" i="7"/>
  <c r="D43" i="6"/>
  <c r="C38"/>
  <c r="E33" i="5"/>
  <c r="E28"/>
  <c r="D28"/>
  <c r="D25"/>
  <c r="O48" i="3"/>
  <c r="C31" i="6"/>
  <c r="C24"/>
  <c r="C38" i="7"/>
  <c r="C36"/>
  <c r="C27"/>
  <c r="C26"/>
  <c r="C42" i="6"/>
  <c r="C41"/>
  <c r="D37" i="5"/>
  <c r="D32"/>
  <c r="C29" i="6"/>
  <c r="C22"/>
  <c r="C35"/>
  <c r="C33"/>
  <c r="E30" i="5"/>
  <c r="C27" i="6"/>
  <c r="O49" i="3"/>
  <c r="J43" i="5"/>
  <c r="F43"/>
  <c r="D35" i="4"/>
  <c r="D32"/>
  <c r="D31"/>
  <c r="N43" i="5"/>
  <c r="H43"/>
  <c r="R48" i="3"/>
  <c r="P48"/>
  <c r="L48"/>
  <c r="J48"/>
  <c r="G48"/>
  <c r="Q48"/>
  <c r="K48"/>
  <c r="I48"/>
  <c r="D37" i="4"/>
  <c r="D34"/>
  <c r="D29"/>
  <c r="D28"/>
  <c r="D27"/>
  <c r="D38" i="2"/>
  <c r="D45"/>
  <c r="D34"/>
  <c r="D28"/>
  <c r="D24"/>
  <c r="D24" i="4"/>
  <c r="D35" i="2"/>
  <c r="D41" i="4"/>
  <c r="D38"/>
  <c r="D26"/>
  <c r="D32" i="2"/>
  <c r="D25"/>
  <c r="D42" i="4"/>
  <c r="D30"/>
  <c r="D36" i="2"/>
  <c r="D26"/>
  <c r="D45" i="4"/>
  <c r="D21"/>
  <c r="D36"/>
  <c r="D33"/>
  <c r="D22"/>
  <c r="O11" i="5" l="1"/>
  <c r="D22" i="3"/>
  <c r="D21"/>
  <c r="D31"/>
  <c r="D29"/>
  <c r="D28"/>
  <c r="C30" i="5"/>
  <c r="D49" i="2"/>
  <c r="D39" i="3"/>
  <c r="C20" i="5"/>
  <c r="F46" i="2"/>
  <c r="D45" i="3"/>
  <c r="F20"/>
  <c r="E46" i="2"/>
  <c r="E48" i="3"/>
  <c r="E20"/>
  <c r="F49"/>
  <c r="D37"/>
  <c r="E49"/>
  <c r="F48"/>
  <c r="E47"/>
  <c r="F47"/>
  <c r="D35"/>
  <c r="E46" i="4"/>
  <c r="F46"/>
  <c r="D33" i="3"/>
  <c r="D32"/>
  <c r="C36" i="5"/>
  <c r="C41"/>
  <c r="D30" i="3"/>
  <c r="D48" i="4"/>
  <c r="D23" i="3"/>
  <c r="D47" i="2"/>
  <c r="D48"/>
  <c r="C35" i="5"/>
  <c r="C38"/>
  <c r="C23"/>
  <c r="C40"/>
  <c r="C37"/>
  <c r="C25"/>
  <c r="H46" i="3"/>
  <c r="C32" i="5"/>
  <c r="C21"/>
  <c r="C24"/>
  <c r="C22"/>
  <c r="C34"/>
  <c r="C26"/>
  <c r="D41" i="3"/>
  <c r="D20" i="2"/>
  <c r="D24" i="3"/>
  <c r="D26"/>
  <c r="D42"/>
  <c r="C27" i="5"/>
  <c r="C42"/>
  <c r="D20" i="4"/>
  <c r="C33" i="5"/>
  <c r="C31"/>
  <c r="C29"/>
  <c r="C39"/>
  <c r="C43" i="6"/>
  <c r="Q46" i="3"/>
  <c r="I46"/>
  <c r="O46"/>
  <c r="L46"/>
  <c r="C28" i="5"/>
  <c r="D40" i="3"/>
  <c r="J46"/>
  <c r="D43" i="5"/>
  <c r="D25" i="3"/>
  <c r="D34"/>
  <c r="D38"/>
  <c r="D36"/>
  <c r="C43" i="7"/>
  <c r="R46" i="3"/>
  <c r="E43" i="5"/>
  <c r="D49" i="4"/>
  <c r="K46" i="3"/>
  <c r="G46"/>
  <c r="P46"/>
  <c r="E46" l="1"/>
  <c r="F46"/>
  <c r="D47"/>
  <c r="D49"/>
  <c r="D20"/>
  <c r="C43" i="5"/>
  <c r="D46" i="4"/>
  <c r="D48" i="3"/>
  <c r="D46" i="2"/>
  <c r="D46" i="3" l="1"/>
</calcChain>
</file>

<file path=xl/sharedStrings.xml><?xml version="1.0" encoding="utf-8"?>
<sst xmlns="http://schemas.openxmlformats.org/spreadsheetml/2006/main" count="582" uniqueCount="131">
  <si>
    <t>Приложение № 12</t>
  </si>
  <si>
    <t xml:space="preserve">к Порядку представления отчетных данных </t>
  </si>
  <si>
    <t>участниками обязательного медицинского страхования</t>
  </si>
  <si>
    <t>на территории Мурманской области,</t>
  </si>
  <si>
    <t>утвержденному приказом ТФОМС Мурманской области</t>
  </si>
  <si>
    <t>ОТЧЕТ</t>
  </si>
  <si>
    <t xml:space="preserve">о численности застрахованных лиц, закрепленных за медицинской организацией 
для получения первичной медико-санитарной помощи </t>
  </si>
  <si>
    <t xml:space="preserve">по состоянию на </t>
  </si>
  <si>
    <t>наименование страховой медицинской органиазции, свод</t>
  </si>
  <si>
    <t>№ п/п</t>
  </si>
  <si>
    <t>Муниципальное образование</t>
  </si>
  <si>
    <t>Численность застрахо-ванных всего,
человек</t>
  </si>
  <si>
    <t>в том числе:</t>
  </si>
  <si>
    <t>в том числе по половозрастным группам застрахованных лиц</t>
  </si>
  <si>
    <t>моложе трудоспособного возраста</t>
  </si>
  <si>
    <t>трудоспособного возраста</t>
  </si>
  <si>
    <t>старше трудоспособного возраста</t>
  </si>
  <si>
    <t>0-11 месяцев</t>
  </si>
  <si>
    <t>1-4 года</t>
  </si>
  <si>
    <t>5-17 лет</t>
  </si>
  <si>
    <t>мужчины</t>
  </si>
  <si>
    <t>женщины</t>
  </si>
  <si>
    <t>I</t>
  </si>
  <si>
    <t>Амбулаторно-поликлинические подразделения:</t>
  </si>
  <si>
    <t>ГОБУЗ "ГП № 1"</t>
  </si>
  <si>
    <t>ГОБУЗ "ДКДП"</t>
  </si>
  <si>
    <t>ГОБУЗ "ДП № 4"</t>
  </si>
  <si>
    <t>ГОБУЗ "ДП № 5"</t>
  </si>
  <si>
    <t>ФГБУ "ММЦ" ФМБА России</t>
  </si>
  <si>
    <t>ФГБУЗ "МСЧ № 118" ФМБА России</t>
  </si>
  <si>
    <t>ФГБУЗ "ЦМСЧ № 120" ФМБА России</t>
  </si>
  <si>
    <t>ФГБУЗ "Больница КНЦ РАН"</t>
  </si>
  <si>
    <t>ФКУЗ "МСЧ МВД России по МО"</t>
  </si>
  <si>
    <t>ООО "АСД МС"</t>
  </si>
  <si>
    <t>Начальник отдела информационного обеспечения</t>
  </si>
  <si>
    <t>подпись</t>
  </si>
  <si>
    <t>расшифровка подписи</t>
  </si>
  <si>
    <t>Исполнитель:</t>
  </si>
  <si>
    <t>должность</t>
  </si>
  <si>
    <t>код МО</t>
  </si>
  <si>
    <t>041</t>
  </si>
  <si>
    <t>007</t>
  </si>
  <si>
    <t>009</t>
  </si>
  <si>
    <t>013</t>
  </si>
  <si>
    <t>014</t>
  </si>
  <si>
    <t>045</t>
  </si>
  <si>
    <t>046</t>
  </si>
  <si>
    <t>010</t>
  </si>
  <si>
    <t>008</t>
  </si>
  <si>
    <t>101</t>
  </si>
  <si>
    <t>098</t>
  </si>
  <si>
    <t>109</t>
  </si>
  <si>
    <t>152</t>
  </si>
  <si>
    <t>030</t>
  </si>
  <si>
    <t>037</t>
  </si>
  <si>
    <t>038</t>
  </si>
  <si>
    <t>050</t>
  </si>
  <si>
    <t>168</t>
  </si>
  <si>
    <t>051</t>
  </si>
  <si>
    <t>052</t>
  </si>
  <si>
    <t>410</t>
  </si>
  <si>
    <t>МУРМАНСКАЯ ОБЛАСТЬ</t>
  </si>
  <si>
    <t>АО "СК "СОГАЗ-МЕД"</t>
  </si>
  <si>
    <t>ООО "АльфаСтрахование-ОМС"</t>
  </si>
  <si>
    <t>IV</t>
  </si>
  <si>
    <t>Скорая медицинская помощь</t>
  </si>
  <si>
    <t>Приложение № 11</t>
  </si>
  <si>
    <t>численность застрахованных лиц в разрезе половозрастных групп, СМО и муниципальных образований</t>
  </si>
  <si>
    <t>на</t>
  </si>
  <si>
    <t>Численность застрахованных всего,
человек</t>
  </si>
  <si>
    <t>до 1 года</t>
  </si>
  <si>
    <t>г. Мурманск</t>
  </si>
  <si>
    <t>1.1</t>
  </si>
  <si>
    <t>в т.ч. Росляково (с 01.06.2015)</t>
  </si>
  <si>
    <t>ЗАТО г.Североморск</t>
  </si>
  <si>
    <t>2.1</t>
  </si>
  <si>
    <t>в т.ч. Росляково (до 31.05.2015)</t>
  </si>
  <si>
    <t>ЗАТО г.Островной</t>
  </si>
  <si>
    <t>Кольский район</t>
  </si>
  <si>
    <t>4.1</t>
  </si>
  <si>
    <t>в т.ч. Туманный</t>
  </si>
  <si>
    <t>ЗАТО п.Видяево</t>
  </si>
  <si>
    <t>Печенгский район</t>
  </si>
  <si>
    <t>ЗАТО Александровск т.о.Полярный</t>
  </si>
  <si>
    <t>ЗАТО Александровск т.о Гаджиево</t>
  </si>
  <si>
    <t>ЗАТО Александровск т.о.Снежногорск</t>
  </si>
  <si>
    <t>ЗАТО г.Заозерск</t>
  </si>
  <si>
    <t>г. Апатиты</t>
  </si>
  <si>
    <t>г. Кировск</t>
  </si>
  <si>
    <t>Кандалакшский район</t>
  </si>
  <si>
    <t>г. Полярные Зори</t>
  </si>
  <si>
    <t>14.1</t>
  </si>
  <si>
    <t>в т.ч. Африканда, Зашеек</t>
  </si>
  <si>
    <t>Терский район</t>
  </si>
  <si>
    <t>г. Мончегорск</t>
  </si>
  <si>
    <t>г. Оленегорск</t>
  </si>
  <si>
    <t>Ковдорский район</t>
  </si>
  <si>
    <t>Ловозерский район</t>
  </si>
  <si>
    <t xml:space="preserve">ВСЕГО </t>
  </si>
  <si>
    <t>Сироткин Д.А.</t>
  </si>
  <si>
    <t>ГОБУЗ "МОССМП"</t>
  </si>
  <si>
    <t>419</t>
  </si>
  <si>
    <t>ГОБУЗ "ГП № 2"</t>
  </si>
  <si>
    <t>102</t>
  </si>
  <si>
    <t xml:space="preserve"> 18-64 лет</t>
  </si>
  <si>
    <t>65лет и старше</t>
  </si>
  <si>
    <t>65 лет и старше</t>
  </si>
  <si>
    <t>Лица, не имеющие прикрепления</t>
  </si>
  <si>
    <t>000</t>
  </si>
  <si>
    <t>ЧУЗ "ПК РЖД" г.Мурманск</t>
  </si>
  <si>
    <t>ЧУЗ "ПК РЖД" г.Кандалакша</t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</si>
  <si>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>20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</si>
  <si>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 xml:space="preserve">19 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</si>
  <si>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t>46-64 лет</t>
  </si>
  <si>
    <t>18-45 лет</t>
  </si>
  <si>
    <t xml:space="preserve"> 2025  года</t>
  </si>
  <si>
    <t>062</t>
  </si>
  <si>
    <t>ГОАУЗ "МОМЦ"</t>
  </si>
  <si>
    <t>033</t>
  </si>
  <si>
    <t>ГОБУЗ МОДКБ</t>
  </si>
  <si>
    <t>из стр.1 ГОБУЗ "Апатитско-Кировская ЦГБ"</t>
  </si>
  <si>
    <t>из стр.1 ГОБУЗ "Кандалакшская ЦРБ"</t>
  </si>
  <si>
    <t>из стр.1 ГОБУЗ "Кольская ЦРБ"</t>
  </si>
  <si>
    <t>из стр.1 ГОБУЗ "Ловозерская ЦРБ"</t>
  </si>
  <si>
    <t>из стр.1 ГОАУЗ "Мончегорская ЦРБ"</t>
  </si>
  <si>
    <t>из стр.1 ГОБУЗ "Оленегорская ЦГБ"</t>
  </si>
  <si>
    <t>из стр.1 ГОБУЗ "Печенгская ЦРБ"</t>
  </si>
  <si>
    <t>из стр.1 ГОБУЗ "ЦРБ ЗАТО г.Североморск"</t>
  </si>
  <si>
    <t>ГОБУЗ "МОКБ" - итого</t>
  </si>
  <si>
    <t>01 ноября 2025 года</t>
  </si>
  <si>
    <t>01 ноября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</si>
</sst>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i/>
      <u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3" fillId="0" borderId="0">
      <alignment vertical="top"/>
    </xf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22">
    <xf numFmtId="0" fontId="0" fillId="0" borderId="0" xfId="0" applyAlignment="1"/>
    <xf numFmtId="1" fontId="21" fillId="0" borderId="0" xfId="0" applyNumberFormat="1" applyFont="1" applyAlignment="1">
      <alignment horizontal="center"/>
    </xf>
    <xf numFmtId="0" fontId="22" fillId="0" borderId="0" xfId="0" applyFont="1"/>
    <xf numFmtId="1" fontId="21" fillId="0" borderId="0" xfId="0" applyNumberFormat="1" applyFont="1"/>
    <xf numFmtId="0" fontId="23" fillId="0" borderId="0" xfId="0" applyFont="1" applyFill="1" applyAlignment="1"/>
    <xf numFmtId="49" fontId="21" fillId="0" borderId="0" xfId="0" applyNumberFormat="1" applyFont="1"/>
    <xf numFmtId="1" fontId="22" fillId="0" borderId="0" xfId="0" applyNumberFormat="1" applyFont="1"/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Fill="1" applyAlignment="1"/>
    <xf numFmtId="0" fontId="22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/>
    <xf numFmtId="1" fontId="26" fillId="25" borderId="10" xfId="0" applyNumberFormat="1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vertical="center"/>
    </xf>
    <xf numFmtId="3" fontId="27" fillId="25" borderId="10" xfId="0" applyNumberFormat="1" applyFont="1" applyFill="1" applyBorder="1" applyAlignment="1">
      <alignment vertical="center"/>
    </xf>
    <xf numFmtId="1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Alignment="1"/>
    <xf numFmtId="0" fontId="30" fillId="0" borderId="0" xfId="0" applyFont="1" applyAlignment="1">
      <alignment horizontal="center"/>
    </xf>
    <xf numFmtId="49" fontId="26" fillId="25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1" fillId="0" borderId="10" xfId="0" applyFont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right"/>
    </xf>
    <xf numFmtId="0" fontId="21" fillId="0" borderId="10" xfId="0" applyFont="1" applyFill="1" applyBorder="1" applyAlignment="1"/>
    <xf numFmtId="3" fontId="22" fillId="0" borderId="10" xfId="0" applyNumberFormat="1" applyFont="1" applyBorder="1" applyAlignment="1"/>
    <xf numFmtId="3" fontId="21" fillId="0" borderId="10" xfId="0" applyNumberFormat="1" applyFont="1" applyBorder="1" applyAlignment="1"/>
    <xf numFmtId="0" fontId="21" fillId="0" borderId="10" xfId="0" applyFont="1" applyBorder="1" applyAlignment="1"/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/>
    <xf numFmtId="14" fontId="26" fillId="0" borderId="11" xfId="0" applyNumberFormat="1" applyFont="1" applyBorder="1" applyAlignment="1">
      <alignment horizontal="center"/>
    </xf>
    <xf numFmtId="3" fontId="27" fillId="26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3" fillId="27" borderId="10" xfId="0" applyNumberFormat="1" applyFont="1" applyFill="1" applyBorder="1" applyAlignment="1">
      <alignment vertical="center"/>
    </xf>
    <xf numFmtId="3" fontId="27" fillId="27" borderId="10" xfId="0" applyNumberFormat="1" applyFont="1" applyFill="1" applyBorder="1" applyAlignment="1">
      <alignment vertical="center"/>
    </xf>
    <xf numFmtId="3" fontId="28" fillId="27" borderId="10" xfId="0" applyNumberFormat="1" applyFont="1" applyFill="1" applyBorder="1" applyAlignment="1">
      <alignment vertical="center"/>
    </xf>
    <xf numFmtId="1" fontId="23" fillId="29" borderId="10" xfId="0" applyNumberFormat="1" applyFont="1" applyFill="1" applyBorder="1" applyAlignment="1">
      <alignment vertical="center"/>
    </xf>
    <xf numFmtId="3" fontId="27" fillId="29" borderId="10" xfId="0" applyNumberFormat="1" applyFont="1" applyFill="1" applyBorder="1" applyAlignment="1">
      <alignment vertical="center"/>
    </xf>
    <xf numFmtId="3" fontId="28" fillId="29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/>
    <xf numFmtId="0" fontId="28" fillId="0" borderId="10" xfId="0" applyFont="1" applyFill="1" applyBorder="1" applyAlignment="1">
      <alignment vertical="center"/>
    </xf>
    <xf numFmtId="0" fontId="28" fillId="0" borderId="10" xfId="0" applyFont="1" applyBorder="1" applyAlignment="1">
      <alignment vertical="center"/>
    </xf>
    <xf numFmtId="3" fontId="24" fillId="0" borderId="0" xfId="0" applyNumberFormat="1" applyFont="1" applyAlignment="1"/>
    <xf numFmtId="49" fontId="23" fillId="27" borderId="10" xfId="0" applyNumberFormat="1" applyFont="1" applyFill="1" applyBorder="1" applyAlignment="1">
      <alignment horizontal="center" vertical="center"/>
    </xf>
    <xf numFmtId="3" fontId="28" fillId="30" borderId="10" xfId="0" applyNumberFormat="1" applyFont="1" applyFill="1" applyBorder="1" applyAlignment="1">
      <alignment vertical="center"/>
    </xf>
    <xf numFmtId="3" fontId="27" fillId="30" borderId="10" xfId="0" applyNumberFormat="1" applyFont="1" applyFill="1" applyBorder="1" applyAlignment="1">
      <alignment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14" fontId="24" fillId="27" borderId="11" xfId="0" applyNumberFormat="1" applyFont="1" applyFill="1" applyBorder="1" applyAlignment="1">
      <alignment horizontal="center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28" borderId="15" xfId="0" applyFont="1" applyFill="1" applyBorder="1" applyAlignment="1">
      <alignment horizontal="center" vertical="center" wrapText="1"/>
    </xf>
    <xf numFmtId="0" fontId="23" fillId="28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2" fontId="21" fillId="24" borderId="19" xfId="0" applyNumberFormat="1" applyFont="1" applyFill="1" applyBorder="1" applyAlignment="1">
      <alignment horizontal="center" vertical="center" wrapText="1"/>
    </xf>
    <xf numFmtId="2" fontId="21" fillId="24" borderId="20" xfId="0" applyNumberFormat="1" applyFont="1" applyFill="1" applyBorder="1" applyAlignment="1">
      <alignment horizontal="center" vertical="center" wrapText="1"/>
    </xf>
    <xf numFmtId="2" fontId="21" fillId="24" borderId="21" xfId="0" applyNumberFormat="1" applyFont="1" applyFill="1" applyBorder="1" applyAlignment="1">
      <alignment horizontal="center" vertical="center" wrapText="1"/>
    </xf>
    <xf numFmtId="2" fontId="21" fillId="24" borderId="22" xfId="0" applyNumberFormat="1" applyFont="1" applyFill="1" applyBorder="1" applyAlignment="1">
      <alignment horizontal="center" vertical="center" wrapText="1"/>
    </xf>
    <xf numFmtId="2" fontId="21" fillId="24" borderId="23" xfId="0" applyNumberFormat="1" applyFont="1" applyFill="1" applyBorder="1" applyAlignment="1">
      <alignment horizontal="center" vertical="center" wrapText="1"/>
    </xf>
    <xf numFmtId="2" fontId="21" fillId="24" borderId="2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2" fontId="21" fillId="24" borderId="15" xfId="0" applyNumberFormat="1" applyFont="1" applyFill="1" applyBorder="1" applyAlignment="1">
      <alignment horizontal="center" vertical="center" wrapText="1"/>
    </xf>
    <xf numFmtId="2" fontId="21" fillId="24" borderId="18" xfId="0" applyNumberFormat="1" applyFont="1" applyFill="1" applyBorder="1" applyAlignment="1">
      <alignment horizontal="center" vertical="center" wrapText="1"/>
    </xf>
    <xf numFmtId="2" fontId="21" fillId="24" borderId="16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0" fontId="21" fillId="28" borderId="15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 2" xfId="19"/>
    <cellStyle name="Normal_ICD10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39"/>
    <cellStyle name="Обычный 4" xfId="40"/>
    <cellStyle name="Обычный 5" xfId="41"/>
    <cellStyle name="Обычный 6" xfId="42"/>
    <cellStyle name="Обычный 7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Стиль 1" xfId="48"/>
    <cellStyle name="Текст предупреждения" xfId="49" builtinId="11" customBuiltin="1"/>
    <cellStyle name="Финансовый 2" xfId="50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tabSelected="1" zoomScale="60" zoomScaleNormal="60" workbookViewId="0">
      <pane xSplit="3" ySplit="19" topLeftCell="D20" activePane="bottomRight" state="frozen"/>
      <selection activeCell="G21" sqref="G21:R45"/>
      <selection pane="topRight" activeCell="G21" sqref="G21:R45"/>
      <selection pane="bottomLeft" activeCell="G21" sqref="G21:R45"/>
      <selection pane="bottomRight" activeCell="G22" sqref="G22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86" t="s">
        <v>129</v>
      </c>
      <c r="H10" s="86"/>
      <c r="I10" s="86"/>
      <c r="J10" s="86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61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114</v>
      </c>
      <c r="N17" s="91" t="s">
        <v>104</v>
      </c>
      <c r="O17" s="90" t="s">
        <v>113</v>
      </c>
      <c r="P17" s="91" t="s">
        <v>104</v>
      </c>
      <c r="Q17" s="15" t="s">
        <v>105</v>
      </c>
      <c r="R17" s="15" t="s">
        <v>106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652266</v>
      </c>
      <c r="E20" s="21">
        <f>G20+I20+K20+O20+Q20+M20</f>
        <v>300523</v>
      </c>
      <c r="F20" s="21">
        <f>H20+J20+L20+P20+R20+N20</f>
        <v>351743</v>
      </c>
      <c r="G20" s="21">
        <f>SUM(G22:G45)</f>
        <v>2216</v>
      </c>
      <c r="H20" s="21">
        <f t="shared" ref="H20:R20" si="1">SUM(H22:H45)</f>
        <v>2202</v>
      </c>
      <c r="I20" s="21">
        <f t="shared" si="1"/>
        <v>11379</v>
      </c>
      <c r="J20" s="21">
        <f t="shared" si="1"/>
        <v>10981</v>
      </c>
      <c r="K20" s="21">
        <f t="shared" si="1"/>
        <v>54175</v>
      </c>
      <c r="L20" s="21">
        <f t="shared" si="1"/>
        <v>51104</v>
      </c>
      <c r="M20" s="21">
        <f t="shared" si="1"/>
        <v>113710</v>
      </c>
      <c r="N20" s="21">
        <f t="shared" si="1"/>
        <v>117427</v>
      </c>
      <c r="O20" s="21">
        <f t="shared" si="1"/>
        <v>83738</v>
      </c>
      <c r="P20" s="21">
        <f t="shared" si="1"/>
        <v>93612</v>
      </c>
      <c r="Q20" s="21">
        <f t="shared" si="1"/>
        <v>35305</v>
      </c>
      <c r="R20" s="21">
        <f t="shared" si="1"/>
        <v>76417</v>
      </c>
      <c r="U20" s="23"/>
      <c r="V20" s="23"/>
    </row>
    <row r="21" spans="1:22" s="28" customFormat="1" ht="17.100000000000001" customHeight="1">
      <c r="A21" s="24">
        <v>1</v>
      </c>
      <c r="B21" s="71" t="s">
        <v>40</v>
      </c>
      <c r="C21" s="61" t="s">
        <v>128</v>
      </c>
      <c r="D21" s="62">
        <f t="shared" si="0"/>
        <v>308735</v>
      </c>
      <c r="E21" s="63">
        <f>G21+I21+K21+O21+Q21+M21</f>
        <v>141490</v>
      </c>
      <c r="F21" s="63">
        <f>H21+J21+L21+P21+R21+N21</f>
        <v>167245</v>
      </c>
      <c r="G21" s="63">
        <f>'Прил.12 согаз'!G21+'Прил.12 альфа'!G21</f>
        <v>892</v>
      </c>
      <c r="H21" s="63">
        <f>'Прил.12 согаз'!H21+'Прил.12 альфа'!H21</f>
        <v>890</v>
      </c>
      <c r="I21" s="63">
        <f>'Прил.12 согаз'!I21+'Прил.12 альфа'!I21</f>
        <v>5371</v>
      </c>
      <c r="J21" s="63">
        <f>'Прил.12 согаз'!J21+'Прил.12 альфа'!J21</f>
        <v>5271</v>
      </c>
      <c r="K21" s="63">
        <f>'Прил.12 согаз'!K21+'Прил.12 альфа'!K21</f>
        <v>26911</v>
      </c>
      <c r="L21" s="63">
        <f>'Прил.12 согаз'!L21+'Прил.12 альфа'!L21</f>
        <v>25612</v>
      </c>
      <c r="M21" s="63">
        <f>'Прил.12 согаз'!M21+'Прил.12 альфа'!M21</f>
        <v>52876</v>
      </c>
      <c r="N21" s="63">
        <f>'Прил.12 согаз'!N21+'Прил.12 альфа'!N21</f>
        <v>54087</v>
      </c>
      <c r="O21" s="63">
        <f>'Прил.12 согаз'!O21+'Прил.12 альфа'!O21</f>
        <v>38887</v>
      </c>
      <c r="P21" s="63">
        <f>'Прил.12 согаз'!P21+'Прил.12 альфа'!P21</f>
        <v>44335</v>
      </c>
      <c r="Q21" s="63">
        <f>'Прил.12 согаз'!Q21+'Прил.12 альфа'!Q21</f>
        <v>16553</v>
      </c>
      <c r="R21" s="63">
        <f>'Прил.12 согаз'!R21+'Прил.12 альфа'!R21</f>
        <v>37050</v>
      </c>
      <c r="U21" s="29"/>
      <c r="V21" s="29"/>
    </row>
    <row r="22" spans="1:22" s="28" customFormat="1" ht="17.100000000000001" customHeight="1">
      <c r="A22" s="24">
        <v>2</v>
      </c>
      <c r="B22" s="71" t="s">
        <v>41</v>
      </c>
      <c r="C22" s="61" t="s">
        <v>120</v>
      </c>
      <c r="D22" s="73">
        <f t="shared" si="0"/>
        <v>71313</v>
      </c>
      <c r="E22" s="72">
        <f t="shared" ref="E22:E45" si="2">G22+I22+K22+O22+Q22+M22</f>
        <v>33533</v>
      </c>
      <c r="F22" s="72">
        <f t="shared" ref="F22:F45" si="3">H22+J22+L22+P22+R22+N22</f>
        <v>37780</v>
      </c>
      <c r="G22" s="72">
        <f>'Прил.12 согаз'!G22+'Прил.12 альфа'!G22</f>
        <v>117</v>
      </c>
      <c r="H22" s="72">
        <f>'Прил.12 согаз'!H22+'Прил.12 альфа'!H22</f>
        <v>111</v>
      </c>
      <c r="I22" s="72">
        <f>'Прил.12 согаз'!I22+'Прил.12 альфа'!I22</f>
        <v>1083</v>
      </c>
      <c r="J22" s="72">
        <f>'Прил.12 согаз'!J22+'Прил.12 альфа'!J22</f>
        <v>1056</v>
      </c>
      <c r="K22" s="72">
        <f>'Прил.12 согаз'!K22+'Прил.12 альфа'!K22</f>
        <v>5980</v>
      </c>
      <c r="L22" s="72">
        <f>'Прил.12 согаз'!L22+'Прил.12 альфа'!L22</f>
        <v>5628</v>
      </c>
      <c r="M22" s="72">
        <f>'Прил.12 согаз'!M22+'Прил.12 альфа'!M22</f>
        <v>13641</v>
      </c>
      <c r="N22" s="72">
        <f>'Прил.12 согаз'!N22+'Прил.12 альфа'!N22</f>
        <v>12339</v>
      </c>
      <c r="O22" s="72">
        <f>'Прил.12 согаз'!O22+'Прил.12 альфа'!O22</f>
        <v>8957</v>
      </c>
      <c r="P22" s="72">
        <f>'Прил.12 согаз'!P22+'Прил.12 альфа'!P22</f>
        <v>9747</v>
      </c>
      <c r="Q22" s="72">
        <f>'Прил.12 согаз'!Q22+'Прил.12 альфа'!Q22</f>
        <v>3755</v>
      </c>
      <c r="R22" s="72">
        <f>'Прил.12 согаз'!R22+'Прил.12 альфа'!R22</f>
        <v>8899</v>
      </c>
      <c r="U22" s="29"/>
      <c r="V22" s="29"/>
    </row>
    <row r="23" spans="1:22" s="28" customFormat="1" ht="17.100000000000001" customHeight="1">
      <c r="A23" s="24">
        <v>3</v>
      </c>
      <c r="B23" s="71" t="s">
        <v>42</v>
      </c>
      <c r="C23" s="61" t="s">
        <v>121</v>
      </c>
      <c r="D23" s="73">
        <f t="shared" si="0"/>
        <v>39587</v>
      </c>
      <c r="E23" s="72">
        <f t="shared" si="2"/>
        <v>17787</v>
      </c>
      <c r="F23" s="72">
        <f t="shared" si="3"/>
        <v>21800</v>
      </c>
      <c r="G23" s="72">
        <f>'Прил.12 согаз'!G23+'Прил.12 альфа'!G23</f>
        <v>107</v>
      </c>
      <c r="H23" s="72">
        <f>'Прил.12 согаз'!H23+'Прил.12 альфа'!H23</f>
        <v>107</v>
      </c>
      <c r="I23" s="72">
        <f>'Прил.12 согаз'!I23+'Прил.12 альфа'!I23</f>
        <v>645</v>
      </c>
      <c r="J23" s="72">
        <f>'Прил.12 согаз'!J23+'Прил.12 альфа'!J23</f>
        <v>618</v>
      </c>
      <c r="K23" s="72">
        <f>'Прил.12 согаз'!K23+'Прил.12 альфа'!K23</f>
        <v>3463</v>
      </c>
      <c r="L23" s="72">
        <f>'Прил.12 согаз'!L23+'Прил.12 альфа'!L23</f>
        <v>3142</v>
      </c>
      <c r="M23" s="72">
        <f>'Прил.12 согаз'!M23+'Прил.12 альфа'!M23</f>
        <v>5899</v>
      </c>
      <c r="N23" s="72">
        <f>'Прил.12 согаз'!N23+'Прил.12 альфа'!N23</f>
        <v>5966</v>
      </c>
      <c r="O23" s="72">
        <f>'Прил.12 согаз'!O23+'Прил.12 альфа'!O23</f>
        <v>4937</v>
      </c>
      <c r="P23" s="72">
        <f>'Прил.12 согаз'!P23+'Прил.12 альфа'!P23</f>
        <v>5885</v>
      </c>
      <c r="Q23" s="72">
        <f>'Прил.12 согаз'!Q23+'Прил.12 альфа'!Q23</f>
        <v>2736</v>
      </c>
      <c r="R23" s="72">
        <f>'Прил.12 согаз'!R23+'Прил.12 альфа'!R23</f>
        <v>6082</v>
      </c>
      <c r="U23" s="29"/>
      <c r="V23" s="29"/>
    </row>
    <row r="24" spans="1:22" s="28" customFormat="1" ht="17.100000000000001" customHeight="1">
      <c r="A24" s="24">
        <v>4</v>
      </c>
      <c r="B24" s="71" t="s">
        <v>43</v>
      </c>
      <c r="C24" s="61" t="s">
        <v>122</v>
      </c>
      <c r="D24" s="73">
        <f t="shared" si="0"/>
        <v>39279</v>
      </c>
      <c r="E24" s="72">
        <f t="shared" si="2"/>
        <v>18385</v>
      </c>
      <c r="F24" s="72">
        <f t="shared" si="3"/>
        <v>20894</v>
      </c>
      <c r="G24" s="72">
        <f>'Прил.12 согаз'!G24+'Прил.12 альфа'!G24</f>
        <v>123</v>
      </c>
      <c r="H24" s="72">
        <f>'Прил.12 согаз'!H24+'Прил.12 альфа'!H24</f>
        <v>116</v>
      </c>
      <c r="I24" s="72">
        <f>'Прил.12 согаз'!I24+'Прил.12 альфа'!I24</f>
        <v>581</v>
      </c>
      <c r="J24" s="72">
        <f>'Прил.12 согаз'!J24+'Прил.12 альфа'!J24</f>
        <v>630</v>
      </c>
      <c r="K24" s="72">
        <f>'Прил.12 согаз'!K24+'Прил.12 альфа'!K24</f>
        <v>3119</v>
      </c>
      <c r="L24" s="72">
        <f>'Прил.12 согаз'!L24+'Прил.12 альфа'!L24</f>
        <v>2981</v>
      </c>
      <c r="M24" s="72">
        <f>'Прил.12 согаз'!M24+'Прил.12 альфа'!M24</f>
        <v>6961</v>
      </c>
      <c r="N24" s="72">
        <f>'Прил.12 согаз'!N24+'Прил.12 альфа'!N24</f>
        <v>6744</v>
      </c>
      <c r="O24" s="72">
        <f>'Прил.12 согаз'!O24+'Прил.12 альфа'!O24</f>
        <v>5370</v>
      </c>
      <c r="P24" s="72">
        <f>'Прил.12 согаз'!P24+'Прил.12 альфа'!P24</f>
        <v>5745</v>
      </c>
      <c r="Q24" s="72">
        <f>'Прил.12 согаз'!Q24+'Прил.12 альфа'!Q24</f>
        <v>2231</v>
      </c>
      <c r="R24" s="72">
        <f>'Прил.12 согаз'!R24+'Прил.12 альфа'!R24</f>
        <v>4678</v>
      </c>
      <c r="U24" s="29"/>
      <c r="V24" s="29"/>
    </row>
    <row r="25" spans="1:22" s="28" customFormat="1" ht="17.100000000000001" customHeight="1">
      <c r="A25" s="24">
        <v>5</v>
      </c>
      <c r="B25" s="71" t="s">
        <v>44</v>
      </c>
      <c r="C25" s="61" t="s">
        <v>123</v>
      </c>
      <c r="D25" s="73">
        <f t="shared" si="0"/>
        <v>8422</v>
      </c>
      <c r="E25" s="72">
        <f t="shared" si="2"/>
        <v>3968</v>
      </c>
      <c r="F25" s="72">
        <f t="shared" si="3"/>
        <v>4454</v>
      </c>
      <c r="G25" s="72">
        <f>'Прил.12 согаз'!G25+'Прил.12 альфа'!G25</f>
        <v>25</v>
      </c>
      <c r="H25" s="72">
        <f>'Прил.12 согаз'!H25+'Прил.12 альфа'!H25</f>
        <v>25</v>
      </c>
      <c r="I25" s="72">
        <f>'Прил.12 согаз'!I25+'Прил.12 альфа'!I25</f>
        <v>105</v>
      </c>
      <c r="J25" s="72">
        <f>'Прил.12 согаз'!J25+'Прил.12 альфа'!J25</f>
        <v>121</v>
      </c>
      <c r="K25" s="72">
        <f>'Прил.12 согаз'!K25+'Прил.12 альфа'!K25</f>
        <v>653</v>
      </c>
      <c r="L25" s="72">
        <f>'Прил.12 согаз'!L25+'Прил.12 альфа'!L25</f>
        <v>643</v>
      </c>
      <c r="M25" s="72">
        <f>'Прил.12 согаз'!M25+'Прил.12 альфа'!M25</f>
        <v>1404</v>
      </c>
      <c r="N25" s="72">
        <f>'Прил.12 согаз'!N25+'Прил.12 альфа'!N25</f>
        <v>1147</v>
      </c>
      <c r="O25" s="72">
        <f>'Прил.12 согаз'!O25+'Прил.12 альфа'!O25</f>
        <v>1210</v>
      </c>
      <c r="P25" s="72">
        <f>'Прил.12 согаз'!P25+'Прил.12 альфа'!P25</f>
        <v>1258</v>
      </c>
      <c r="Q25" s="72">
        <f>'Прил.12 согаз'!Q25+'Прил.12 альфа'!Q25</f>
        <v>571</v>
      </c>
      <c r="R25" s="72">
        <f>'Прил.12 согаз'!R25+'Прил.12 альфа'!R25</f>
        <v>1260</v>
      </c>
      <c r="U25" s="29"/>
      <c r="V25" s="29"/>
    </row>
    <row r="26" spans="1:22" s="28" customFormat="1" ht="17.100000000000001" customHeight="1">
      <c r="A26" s="24">
        <v>6</v>
      </c>
      <c r="B26" s="71" t="s">
        <v>45</v>
      </c>
      <c r="C26" s="61" t="s">
        <v>124</v>
      </c>
      <c r="D26" s="73">
        <f t="shared" si="0"/>
        <v>56936</v>
      </c>
      <c r="E26" s="72">
        <f t="shared" si="2"/>
        <v>26440</v>
      </c>
      <c r="F26" s="72">
        <f t="shared" si="3"/>
        <v>30496</v>
      </c>
      <c r="G26" s="72">
        <f>'Прил.12 согаз'!G26+'Прил.12 альфа'!G26</f>
        <v>155</v>
      </c>
      <c r="H26" s="72">
        <f>'Прил.12 согаз'!H26+'Прил.12 альфа'!H26</f>
        <v>155</v>
      </c>
      <c r="I26" s="72">
        <f>'Прил.12 согаз'!I26+'Прил.12 альфа'!I26</f>
        <v>891</v>
      </c>
      <c r="J26" s="72">
        <f>'Прил.12 согаз'!J26+'Прил.12 альфа'!J26</f>
        <v>802</v>
      </c>
      <c r="K26" s="72">
        <f>'Прил.12 согаз'!K26+'Прил.12 альфа'!K26</f>
        <v>4626</v>
      </c>
      <c r="L26" s="72">
        <f>'Прил.12 согаз'!L26+'Прил.12 альфа'!L26</f>
        <v>4294</v>
      </c>
      <c r="M26" s="72">
        <f>'Прил.12 согаз'!M26+'Прил.12 альфа'!M26</f>
        <v>10066</v>
      </c>
      <c r="N26" s="72">
        <f>'Прил.12 согаз'!N26+'Прил.12 альфа'!N26</f>
        <v>9210</v>
      </c>
      <c r="O26" s="72">
        <f>'Прил.12 согаз'!O26+'Прил.12 альфа'!O26</f>
        <v>7356</v>
      </c>
      <c r="P26" s="72">
        <f>'Прил.12 согаз'!P26+'Прил.12 альфа'!P26</f>
        <v>8421</v>
      </c>
      <c r="Q26" s="72">
        <f>'Прил.12 согаз'!Q26+'Прил.12 альфа'!Q26</f>
        <v>3346</v>
      </c>
      <c r="R26" s="72">
        <f>'Прил.12 согаз'!R26+'Прил.12 альфа'!R26</f>
        <v>7614</v>
      </c>
      <c r="U26" s="29"/>
      <c r="V26" s="29"/>
    </row>
    <row r="27" spans="1:22" s="28" customFormat="1" ht="17.100000000000001" customHeight="1">
      <c r="A27" s="24">
        <v>7</v>
      </c>
      <c r="B27" s="71" t="s">
        <v>46</v>
      </c>
      <c r="C27" s="61" t="s">
        <v>125</v>
      </c>
      <c r="D27" s="73">
        <f t="shared" si="0"/>
        <v>23772</v>
      </c>
      <c r="E27" s="72">
        <f t="shared" si="2"/>
        <v>10792</v>
      </c>
      <c r="F27" s="72">
        <f t="shared" si="3"/>
        <v>12980</v>
      </c>
      <c r="G27" s="72">
        <f>'Прил.12 согаз'!G27+'Прил.12 альфа'!G27</f>
        <v>73</v>
      </c>
      <c r="H27" s="72">
        <f>'Прил.12 согаз'!H27+'Прил.12 альфа'!H27</f>
        <v>85</v>
      </c>
      <c r="I27" s="72">
        <f>'Прил.12 согаз'!I27+'Прил.12 альфа'!I27</f>
        <v>440</v>
      </c>
      <c r="J27" s="72">
        <f>'Прил.12 согаз'!J27+'Прил.12 альфа'!J27</f>
        <v>426</v>
      </c>
      <c r="K27" s="72">
        <f>'Прил.12 согаз'!K27+'Прил.12 альфа'!K27</f>
        <v>1991</v>
      </c>
      <c r="L27" s="72">
        <f>'Прил.12 согаз'!L27+'Прил.12 альфа'!L27</f>
        <v>1923</v>
      </c>
      <c r="M27" s="72">
        <f>'Прил.12 согаз'!M27+'Прил.12 альфа'!M27</f>
        <v>4057</v>
      </c>
      <c r="N27" s="72">
        <f>'Прил.12 согаз'!N27+'Прил.12 альфа'!N27</f>
        <v>4245</v>
      </c>
      <c r="O27" s="72">
        <f>'Прил.12 согаз'!O27+'Прил.12 альфа'!O27</f>
        <v>2993</v>
      </c>
      <c r="P27" s="72">
        <f>'Прил.12 согаз'!P27+'Прил.12 альфа'!P27</f>
        <v>3446</v>
      </c>
      <c r="Q27" s="72">
        <f>'Прил.12 согаз'!Q27+'Прил.12 альфа'!Q27</f>
        <v>1238</v>
      </c>
      <c r="R27" s="72">
        <f>'Прил.12 согаз'!R27+'Прил.12 альфа'!R27</f>
        <v>2855</v>
      </c>
      <c r="U27" s="29"/>
      <c r="V27" s="29"/>
    </row>
    <row r="28" spans="1:22" s="28" customFormat="1" ht="17.100000000000001" customHeight="1">
      <c r="A28" s="24">
        <v>8</v>
      </c>
      <c r="B28" s="71" t="s">
        <v>47</v>
      </c>
      <c r="C28" s="61" t="s">
        <v>126</v>
      </c>
      <c r="D28" s="73">
        <f t="shared" si="0"/>
        <v>26328</v>
      </c>
      <c r="E28" s="72">
        <f t="shared" si="2"/>
        <v>12158</v>
      </c>
      <c r="F28" s="72">
        <f t="shared" si="3"/>
        <v>14170</v>
      </c>
      <c r="G28" s="72">
        <f>'Прил.12 согаз'!G28+'Прил.12 альфа'!G28</f>
        <v>95</v>
      </c>
      <c r="H28" s="72">
        <f>'Прил.12 согаз'!H28+'Прил.12 альфа'!H28</f>
        <v>87</v>
      </c>
      <c r="I28" s="72">
        <f>'Прил.12 согаз'!I28+'Прил.12 альфа'!I28</f>
        <v>540</v>
      </c>
      <c r="J28" s="72">
        <f>'Прил.12 согаз'!J28+'Прил.12 альфа'!J28</f>
        <v>479</v>
      </c>
      <c r="K28" s="72">
        <f>'Прил.12 согаз'!K28+'Прил.12 альфа'!K28</f>
        <v>2479</v>
      </c>
      <c r="L28" s="72">
        <f>'Прил.12 согаз'!L28+'Прил.12 альфа'!L28</f>
        <v>2427</v>
      </c>
      <c r="M28" s="72">
        <f>'Прил.12 согаз'!M28+'Прил.12 альфа'!M28</f>
        <v>4461</v>
      </c>
      <c r="N28" s="72">
        <f>'Прил.12 согаз'!N28+'Прил.12 альфа'!N28</f>
        <v>4913</v>
      </c>
      <c r="O28" s="72">
        <f>'Прил.12 согаз'!O28+'Прил.12 альфа'!O28</f>
        <v>3473</v>
      </c>
      <c r="P28" s="72">
        <f>'Прил.12 согаз'!P28+'Прил.12 альфа'!P28</f>
        <v>3728</v>
      </c>
      <c r="Q28" s="72">
        <f>'Прил.12 согаз'!Q28+'Прил.12 альфа'!Q28</f>
        <v>1110</v>
      </c>
      <c r="R28" s="72">
        <f>'Прил.12 согаз'!R28+'Прил.12 альфа'!R28</f>
        <v>2536</v>
      </c>
      <c r="U28" s="29"/>
      <c r="V28" s="29"/>
    </row>
    <row r="29" spans="1:22" s="28" customFormat="1" ht="17.100000000000001" customHeight="1">
      <c r="A29" s="24">
        <v>9</v>
      </c>
      <c r="B29" s="71" t="s">
        <v>48</v>
      </c>
      <c r="C29" s="61" t="s">
        <v>127</v>
      </c>
      <c r="D29" s="73">
        <f t="shared" si="0"/>
        <v>43098</v>
      </c>
      <c r="E29" s="72">
        <f t="shared" si="2"/>
        <v>18427</v>
      </c>
      <c r="F29" s="72">
        <f t="shared" si="3"/>
        <v>24671</v>
      </c>
      <c r="G29" s="72">
        <f>'Прил.12 согаз'!G29+'Прил.12 альфа'!G29</f>
        <v>197</v>
      </c>
      <c r="H29" s="72">
        <f>'Прил.12 согаз'!H29+'Прил.12 альфа'!H29</f>
        <v>204</v>
      </c>
      <c r="I29" s="72">
        <f>'Прил.12 согаз'!I29+'Прил.12 альфа'!I29</f>
        <v>1086</v>
      </c>
      <c r="J29" s="72">
        <f>'Прил.12 согаз'!J29+'Прил.12 альфа'!J29</f>
        <v>1139</v>
      </c>
      <c r="K29" s="72">
        <f>'Прил.12 согаз'!K29+'Прил.12 альфа'!K29</f>
        <v>4600</v>
      </c>
      <c r="L29" s="72">
        <f>'Прил.12 согаз'!L29+'Прил.12 альфа'!L29</f>
        <v>4574</v>
      </c>
      <c r="M29" s="72">
        <f>'Прил.12 согаз'!M29+'Прил.12 альфа'!M29</f>
        <v>6387</v>
      </c>
      <c r="N29" s="72">
        <f>'Прил.12 согаз'!N29+'Прил.12 альфа'!N29</f>
        <v>9523</v>
      </c>
      <c r="O29" s="72">
        <f>'Прил.12 согаз'!O29+'Прил.12 альфа'!O29</f>
        <v>4591</v>
      </c>
      <c r="P29" s="72">
        <f>'Прил.12 согаз'!P29+'Прил.12 альфа'!P29</f>
        <v>6105</v>
      </c>
      <c r="Q29" s="72">
        <f>'Прил.12 согаз'!Q29+'Прил.12 альфа'!Q29</f>
        <v>1566</v>
      </c>
      <c r="R29" s="72">
        <f>'Прил.12 согаз'!R29+'Прил.12 альфа'!R29</f>
        <v>3126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2"/>
        <v>0</v>
      </c>
      <c r="F30" s="27">
        <f t="shared" si="3"/>
        <v>0</v>
      </c>
      <c r="G30" s="27">
        <f>'Прил.12 согаз'!G30+'Прил.12 альфа'!G30</f>
        <v>0</v>
      </c>
      <c r="H30" s="27">
        <f>'Прил.12 согаз'!H30+'Прил.12 альфа'!H30</f>
        <v>0</v>
      </c>
      <c r="I30" s="27">
        <f>'Прил.12 согаз'!I30+'Прил.12 альфа'!I30</f>
        <v>0</v>
      </c>
      <c r="J30" s="27">
        <f>'Прил.12 согаз'!J30+'Прил.12 альфа'!J30</f>
        <v>0</v>
      </c>
      <c r="K30" s="27">
        <f>'Прил.12 согаз'!K30+'Прил.12 альфа'!K30</f>
        <v>0</v>
      </c>
      <c r="L30" s="27">
        <f>'Прил.12 согаз'!L30+'Прил.12 альфа'!L30</f>
        <v>0</v>
      </c>
      <c r="M30" s="27">
        <f>'Прил.12 согаз'!M30+'Прил.12 альфа'!M30</f>
        <v>0</v>
      </c>
      <c r="N30" s="27">
        <f>'Прил.12 согаз'!N30+'Прил.12 альфа'!N30</f>
        <v>0</v>
      </c>
      <c r="O30" s="27">
        <f>'Прил.12 согаз'!O30+'Прил.12 альфа'!O30</f>
        <v>0</v>
      </c>
      <c r="P30" s="27">
        <f>'Прил.12 согаз'!P30+'Прил.12 альфа'!P30</f>
        <v>0</v>
      </c>
      <c r="Q30" s="27">
        <f>'Прил.12 согаз'!Q30+'Прил.12 альфа'!Q30</f>
        <v>0</v>
      </c>
      <c r="R30" s="27">
        <f>'Прил.12 согаз'!R30+'Прил.12 альфа'!R30</f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2"/>
        <v>0</v>
      </c>
      <c r="F31" s="27">
        <f t="shared" si="3"/>
        <v>0</v>
      </c>
      <c r="G31" s="27">
        <f>'Прил.12 согаз'!G31+'Прил.12 альфа'!G31</f>
        <v>0</v>
      </c>
      <c r="H31" s="27">
        <f>'Прил.12 согаз'!H31+'Прил.12 альфа'!H31</f>
        <v>0</v>
      </c>
      <c r="I31" s="27">
        <f>'Прил.12 согаз'!I31+'Прил.12 альфа'!I31</f>
        <v>0</v>
      </c>
      <c r="J31" s="27">
        <f>'Прил.12 согаз'!J31+'Прил.12 альфа'!J31</f>
        <v>0</v>
      </c>
      <c r="K31" s="27">
        <f>'Прил.12 согаз'!K31+'Прил.12 альфа'!K31</f>
        <v>0</v>
      </c>
      <c r="L31" s="27">
        <f>'Прил.12 согаз'!L31+'Прил.12 альфа'!L31</f>
        <v>0</v>
      </c>
      <c r="M31" s="27">
        <f>'Прил.12 согаз'!M31+'Прил.12 альфа'!M31</f>
        <v>0</v>
      </c>
      <c r="N31" s="27">
        <f>'Прил.12 согаз'!N31+'Прил.12 альфа'!N31</f>
        <v>0</v>
      </c>
      <c r="O31" s="27">
        <f>'Прил.12 согаз'!O31+'Прил.12 альфа'!O31</f>
        <v>0</v>
      </c>
      <c r="P31" s="27">
        <f>'Прил.12 согаз'!P31+'Прил.12 альфа'!P31</f>
        <v>0</v>
      </c>
      <c r="Q31" s="27">
        <f>'Прил.12 согаз'!Q31+'Прил.12 альфа'!Q31</f>
        <v>0</v>
      </c>
      <c r="R31" s="27">
        <f>'Прил.12 согаз'!R31+'Прил.12 альфа'!R31</f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2"/>
        <v>0</v>
      </c>
      <c r="F32" s="27">
        <f t="shared" si="3"/>
        <v>0</v>
      </c>
      <c r="G32" s="27">
        <f>'Прил.12 согаз'!G32+'Прил.12 альфа'!G32</f>
        <v>0</v>
      </c>
      <c r="H32" s="27">
        <f>'Прил.12 согаз'!H32+'Прил.12 альфа'!H32</f>
        <v>0</v>
      </c>
      <c r="I32" s="27">
        <f>'Прил.12 согаз'!I32+'Прил.12 альфа'!I32</f>
        <v>0</v>
      </c>
      <c r="J32" s="27">
        <f>'Прил.12 согаз'!J32+'Прил.12 альфа'!J32</f>
        <v>0</v>
      </c>
      <c r="K32" s="27">
        <f>'Прил.12 согаз'!K32+'Прил.12 альфа'!K32</f>
        <v>0</v>
      </c>
      <c r="L32" s="27">
        <f>'Прил.12 согаз'!L32+'Прил.12 альфа'!L32</f>
        <v>0</v>
      </c>
      <c r="M32" s="27">
        <f>'Прил.12 согаз'!M32+'Прил.12 альфа'!M32</f>
        <v>0</v>
      </c>
      <c r="N32" s="27">
        <f>'Прил.12 согаз'!N32+'Прил.12 альфа'!N32</f>
        <v>0</v>
      </c>
      <c r="O32" s="27">
        <f>'Прил.12 согаз'!O32+'Прил.12 альфа'!O32</f>
        <v>0</v>
      </c>
      <c r="P32" s="27">
        <f>'Прил.12 согаз'!P32+'Прил.12 альфа'!P32</f>
        <v>0</v>
      </c>
      <c r="Q32" s="27">
        <f>'Прил.12 согаз'!Q32+'Прил.12 альфа'!Q32</f>
        <v>0</v>
      </c>
      <c r="R32" s="27">
        <f>'Прил.12 согаз'!R32+'Прил.12 альфа'!R32</f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2"/>
        <v>0</v>
      </c>
      <c r="F33" s="27">
        <f t="shared" si="3"/>
        <v>0</v>
      </c>
      <c r="G33" s="27">
        <f>'Прил.12 согаз'!G33+'Прил.12 альфа'!G33</f>
        <v>0</v>
      </c>
      <c r="H33" s="27">
        <f>'Прил.12 согаз'!H33+'Прил.12 альфа'!H33</f>
        <v>0</v>
      </c>
      <c r="I33" s="27">
        <f>'Прил.12 согаз'!I33+'Прил.12 альфа'!I33</f>
        <v>0</v>
      </c>
      <c r="J33" s="27">
        <f>'Прил.12 согаз'!J33+'Прил.12 альфа'!J33</f>
        <v>0</v>
      </c>
      <c r="K33" s="27">
        <f>'Прил.12 согаз'!K33+'Прил.12 альфа'!K33</f>
        <v>0</v>
      </c>
      <c r="L33" s="27">
        <f>'Прил.12 согаз'!L33+'Прил.12 альфа'!L33</f>
        <v>0</v>
      </c>
      <c r="M33" s="27">
        <f>'Прил.12 согаз'!M33+'Прил.12 альфа'!M33</f>
        <v>0</v>
      </c>
      <c r="N33" s="27">
        <f>'Прил.12 согаз'!N33+'Прил.12 альфа'!N33</f>
        <v>0</v>
      </c>
      <c r="O33" s="27">
        <f>'Прил.12 согаз'!O33+'Прил.12 альфа'!O33</f>
        <v>0</v>
      </c>
      <c r="P33" s="27">
        <f>'Прил.12 согаз'!P33+'Прил.12 альфа'!P33</f>
        <v>0</v>
      </c>
      <c r="Q33" s="27">
        <f>'Прил.12 согаз'!Q33+'Прил.12 альфа'!Q33</f>
        <v>0</v>
      </c>
      <c r="R33" s="27">
        <f>'Прил.12 согаз'!R33+'Прил.12 альфа'!R33</f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2"/>
        <v>0</v>
      </c>
      <c r="F34" s="27">
        <f t="shared" si="3"/>
        <v>0</v>
      </c>
      <c r="G34" s="27">
        <f>'Прил.12 согаз'!G34+'Прил.12 альфа'!G34</f>
        <v>0</v>
      </c>
      <c r="H34" s="27">
        <f>'Прил.12 согаз'!H34+'Прил.12 альфа'!H34</f>
        <v>0</v>
      </c>
      <c r="I34" s="27">
        <f>'Прил.12 согаз'!I34+'Прил.12 альфа'!I34</f>
        <v>0</v>
      </c>
      <c r="J34" s="27">
        <f>'Прил.12 согаз'!J34+'Прил.12 альфа'!J34</f>
        <v>0</v>
      </c>
      <c r="K34" s="27">
        <f>'Прил.12 согаз'!K34+'Прил.12 альфа'!K34</f>
        <v>0</v>
      </c>
      <c r="L34" s="27">
        <f>'Прил.12 согаз'!L34+'Прил.12 альфа'!L34</f>
        <v>0</v>
      </c>
      <c r="M34" s="27">
        <f>'Прил.12 согаз'!M34+'Прил.12 альфа'!M34</f>
        <v>0</v>
      </c>
      <c r="N34" s="27">
        <f>'Прил.12 согаз'!N34+'Прил.12 альфа'!N34</f>
        <v>0</v>
      </c>
      <c r="O34" s="27">
        <f>'Прил.12 согаз'!O34+'Прил.12 альфа'!O34</f>
        <v>0</v>
      </c>
      <c r="P34" s="27">
        <f>'Прил.12 согаз'!P34+'Прил.12 альфа'!P34</f>
        <v>0</v>
      </c>
      <c r="Q34" s="27">
        <f>'Прил.12 согаз'!Q34+'Прил.12 альфа'!Q34</f>
        <v>0</v>
      </c>
      <c r="R34" s="27">
        <f>'Прил.12 согаз'!R34+'Прил.12 альфа'!R34</f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61" t="s">
        <v>28</v>
      </c>
      <c r="D35" s="62">
        <f t="shared" si="0"/>
        <v>17427</v>
      </c>
      <c r="E35" s="63">
        <f t="shared" si="2"/>
        <v>8009</v>
      </c>
      <c r="F35" s="63">
        <f t="shared" si="3"/>
        <v>9418</v>
      </c>
      <c r="G35" s="63">
        <f>'Прил.12 согаз'!G35+'Прил.12 альфа'!G35</f>
        <v>32</v>
      </c>
      <c r="H35" s="63">
        <f>'Прил.12 согаз'!H35+'Прил.12 альфа'!H35</f>
        <v>35</v>
      </c>
      <c r="I35" s="63">
        <f>'Прил.12 согаз'!I35+'Прил.12 альфа'!I35</f>
        <v>231</v>
      </c>
      <c r="J35" s="63">
        <f>'Прил.12 согаз'!J35+'Прил.12 альфа'!J35</f>
        <v>215</v>
      </c>
      <c r="K35" s="63">
        <f>'Прил.12 согаз'!K35+'Прил.12 альфа'!K35</f>
        <v>939</v>
      </c>
      <c r="L35" s="63">
        <f>'Прил.12 согаз'!L35+'Прил.12 альфа'!L35</f>
        <v>868</v>
      </c>
      <c r="M35" s="63">
        <f>'Прил.12 согаз'!M35+'Прил.12 альфа'!M35</f>
        <v>2575</v>
      </c>
      <c r="N35" s="63">
        <f>'Прил.12 согаз'!N35+'Прил.12 альфа'!N35</f>
        <v>3378</v>
      </c>
      <c r="O35" s="63">
        <f>'Прил.12 согаз'!O35+'Прил.12 альфа'!O35</f>
        <v>2950</v>
      </c>
      <c r="P35" s="63">
        <f>'Прил.12 согаз'!P35+'Прил.12 альфа'!P35</f>
        <v>3274</v>
      </c>
      <c r="Q35" s="63">
        <f>'Прил.12 согаз'!Q35+'Прил.12 альфа'!Q35</f>
        <v>1282</v>
      </c>
      <c r="R35" s="63">
        <f>'Прил.12 согаз'!R35+'Прил.12 альфа'!R35</f>
        <v>1648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15122</v>
      </c>
      <c r="E36" s="27">
        <f t="shared" si="2"/>
        <v>7190</v>
      </c>
      <c r="F36" s="27">
        <f t="shared" si="3"/>
        <v>7932</v>
      </c>
      <c r="G36" s="27">
        <f>'Прил.12 согаз'!G36+'Прил.12 альфа'!G36</f>
        <v>34</v>
      </c>
      <c r="H36" s="27">
        <f>'Прил.12 согаз'!H36+'Прил.12 альфа'!H36</f>
        <v>29</v>
      </c>
      <c r="I36" s="27">
        <f>'Прил.12 согаз'!I36+'Прил.12 альфа'!I36</f>
        <v>219</v>
      </c>
      <c r="J36" s="27">
        <f>'Прил.12 согаз'!J36+'Прил.12 альфа'!J36</f>
        <v>182</v>
      </c>
      <c r="K36" s="27">
        <f>'Прил.12 согаз'!K36+'Прил.12 альфа'!K36</f>
        <v>1229</v>
      </c>
      <c r="L36" s="27">
        <f>'Прил.12 согаз'!L36+'Прил.12 альфа'!L36</f>
        <v>1091</v>
      </c>
      <c r="M36" s="27">
        <f>'Прил.12 согаз'!M36+'Прил.12 альфа'!M36</f>
        <v>2629</v>
      </c>
      <c r="N36" s="27">
        <f>'Прил.12 согаз'!N36+'Прил.12 альфа'!N36</f>
        <v>2436</v>
      </c>
      <c r="O36" s="27">
        <f>'Прил.12 согаз'!O36+'Прил.12 альфа'!O36</f>
        <v>2176</v>
      </c>
      <c r="P36" s="27">
        <f>'Прил.12 согаз'!P36+'Прил.12 альфа'!P36</f>
        <v>2284</v>
      </c>
      <c r="Q36" s="27">
        <f>'Прил.12 согаз'!Q36+'Прил.12 альфа'!Q36</f>
        <v>903</v>
      </c>
      <c r="R36" s="27">
        <f>'Прил.12 согаз'!R36+'Прил.12 альфа'!R36</f>
        <v>1910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64" t="s">
        <v>30</v>
      </c>
      <c r="D37" s="65">
        <f t="shared" si="0"/>
        <v>30390</v>
      </c>
      <c r="E37" s="66">
        <f t="shared" si="2"/>
        <v>13407</v>
      </c>
      <c r="F37" s="66">
        <f t="shared" si="3"/>
        <v>16983</v>
      </c>
      <c r="G37" s="66">
        <f>'Прил.12 согаз'!G37+'Прил.12 альфа'!G37</f>
        <v>149</v>
      </c>
      <c r="H37" s="66">
        <f>'Прил.12 согаз'!H37+'Прил.12 альфа'!H37</f>
        <v>158</v>
      </c>
      <c r="I37" s="66">
        <f>'Прил.12 согаз'!I37+'Прил.12 альфа'!I37</f>
        <v>911</v>
      </c>
      <c r="J37" s="66">
        <f>'Прил.12 согаз'!J37+'Прил.12 альфа'!J37</f>
        <v>850</v>
      </c>
      <c r="K37" s="66">
        <f>'Прил.12 согаз'!K37+'Прил.12 альфа'!K37</f>
        <v>3622</v>
      </c>
      <c r="L37" s="66">
        <f>'Прил.12 согаз'!L37+'Прил.12 альфа'!L37</f>
        <v>3348</v>
      </c>
      <c r="M37" s="66">
        <f>'Прил.12 согаз'!M37+'Прил.12 альфа'!M37</f>
        <v>4659</v>
      </c>
      <c r="N37" s="66">
        <f>'Прил.12 согаз'!N37+'Прил.12 альфа'!N37</f>
        <v>6748</v>
      </c>
      <c r="O37" s="66">
        <f>'Прил.12 согаз'!O37+'Прил.12 альфа'!O37</f>
        <v>3116</v>
      </c>
      <c r="P37" s="66">
        <f>'Прил.12 согаз'!P37+'Прил.12 альфа'!P37</f>
        <v>3916</v>
      </c>
      <c r="Q37" s="66">
        <f>'Прил.12 согаз'!Q37+'Прил.12 альфа'!Q37</f>
        <v>950</v>
      </c>
      <c r="R37" s="66">
        <f>'Прил.12 согаз'!R37+'Прил.12 альфа'!R37</f>
        <v>1963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5730</v>
      </c>
      <c r="E38" s="27">
        <f t="shared" si="2"/>
        <v>2251</v>
      </c>
      <c r="F38" s="27">
        <f t="shared" si="3"/>
        <v>3479</v>
      </c>
      <c r="G38" s="27">
        <f>'Прил.12 согаз'!G38+'Прил.12 альфа'!G38</f>
        <v>0</v>
      </c>
      <c r="H38" s="27">
        <f>'Прил.12 согаз'!H38+'Прил.12 альфа'!H38</f>
        <v>0</v>
      </c>
      <c r="I38" s="27">
        <f>'Прил.12 согаз'!I38+'Прил.12 альфа'!I38</f>
        <v>0</v>
      </c>
      <c r="J38" s="27">
        <f>'Прил.12 согаз'!J38+'Прил.12 альфа'!J38</f>
        <v>0</v>
      </c>
      <c r="K38" s="27">
        <f>'Прил.12 согаз'!K38+'Прил.12 альфа'!K38</f>
        <v>0</v>
      </c>
      <c r="L38" s="27">
        <f>'Прил.12 согаз'!L38+'Прил.12 альфа'!L38</f>
        <v>0</v>
      </c>
      <c r="M38" s="27">
        <f>'Прил.12 согаз'!M38+'Прил.12 альфа'!M38</f>
        <v>946</v>
      </c>
      <c r="N38" s="27">
        <f>'Прил.12 согаз'!N38+'Прил.12 альфа'!N38</f>
        <v>979</v>
      </c>
      <c r="O38" s="27">
        <f>'Прил.12 согаз'!O38+'Прил.12 альфа'!O38</f>
        <v>851</v>
      </c>
      <c r="P38" s="27">
        <f>'Прил.12 согаз'!P38+'Прил.12 альфа'!P38</f>
        <v>1361</v>
      </c>
      <c r="Q38" s="27">
        <f>'Прил.12 согаз'!Q38+'Прил.12 альфа'!Q38</f>
        <v>454</v>
      </c>
      <c r="R38" s="27">
        <f>'Прил.12 согаз'!R38+'Прил.12 альфа'!R38</f>
        <v>1139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2431</v>
      </c>
      <c r="E39" s="27">
        <f t="shared" si="2"/>
        <v>1475</v>
      </c>
      <c r="F39" s="27">
        <f t="shared" si="3"/>
        <v>956</v>
      </c>
      <c r="G39" s="27">
        <f>'Прил.12 согаз'!G39+'Прил.12 альфа'!G39</f>
        <v>0</v>
      </c>
      <c r="H39" s="27">
        <f>'Прил.12 согаз'!H39+'Прил.12 альфа'!H39</f>
        <v>0</v>
      </c>
      <c r="I39" s="27">
        <f>'Прил.12 согаз'!I39+'Прил.12 альфа'!I39</f>
        <v>0</v>
      </c>
      <c r="J39" s="27">
        <f>'Прил.12 согаз'!J39+'Прил.12 альфа'!J39</f>
        <v>0</v>
      </c>
      <c r="K39" s="27">
        <f>'Прил.12 согаз'!K39+'Прил.12 альфа'!K39</f>
        <v>0</v>
      </c>
      <c r="L39" s="27">
        <f>'Прил.12 согаз'!L39+'Прил.12 альфа'!L39</f>
        <v>0</v>
      </c>
      <c r="M39" s="27">
        <f>'Прил.12 согаз'!M39+'Прил.12 альфа'!M39</f>
        <v>96</v>
      </c>
      <c r="N39" s="27">
        <f>'Прил.12 согаз'!N39+'Прил.12 альфа'!N39</f>
        <v>277</v>
      </c>
      <c r="O39" s="27">
        <f>'Прил.12 согаз'!O39+'Прил.12 альфа'!O39</f>
        <v>1000</v>
      </c>
      <c r="P39" s="27">
        <f>'Прил.12 согаз'!P39+'Прил.12 альфа'!P39</f>
        <v>466</v>
      </c>
      <c r="Q39" s="27">
        <f>'Прил.12 согаз'!Q39+'Прил.12 альфа'!Q39</f>
        <v>379</v>
      </c>
      <c r="R39" s="27">
        <f>'Прил.12 согаз'!R39+'Прил.12 альфа'!R39</f>
        <v>213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9399</v>
      </c>
      <c r="E40" s="27">
        <f t="shared" si="2"/>
        <v>4962</v>
      </c>
      <c r="F40" s="27">
        <f t="shared" si="3"/>
        <v>4437</v>
      </c>
      <c r="G40" s="27">
        <f>'Прил.12 согаз'!G40+'Прил.12 альфа'!G40</f>
        <v>0</v>
      </c>
      <c r="H40" s="27">
        <f>'Прил.12 согаз'!H40+'Прил.12 альфа'!H40</f>
        <v>0</v>
      </c>
      <c r="I40" s="27">
        <f>'Прил.12 согаз'!I40+'Прил.12 альфа'!I40</f>
        <v>0</v>
      </c>
      <c r="J40" s="27">
        <f>'Прил.12 согаз'!J40+'Прил.12 альфа'!J40</f>
        <v>0</v>
      </c>
      <c r="K40" s="27">
        <f>'Прил.12 согаз'!K40+'Прил.12 альфа'!K40</f>
        <v>0</v>
      </c>
      <c r="L40" s="27">
        <f>'Прил.12 согаз'!L40+'Прил.12 альфа'!L40</f>
        <v>0</v>
      </c>
      <c r="M40" s="27">
        <f>'Прил.12 согаз'!M40+'Прил.12 альфа'!M40</f>
        <v>2149</v>
      </c>
      <c r="N40" s="27">
        <f>'Прил.12 согаз'!N40+'Прил.12 альфа'!N40</f>
        <v>1255</v>
      </c>
      <c r="O40" s="27">
        <f>'Прил.12 согаз'!O40+'Прил.12 альфа'!O40</f>
        <v>2092</v>
      </c>
      <c r="P40" s="27">
        <f>'Прил.12 согаз'!P40+'Прил.12 альфа'!P40</f>
        <v>1831</v>
      </c>
      <c r="Q40" s="27">
        <f>'Прил.12 согаз'!Q40+'Прил.12 альфа'!Q40</f>
        <v>721</v>
      </c>
      <c r="R40" s="27">
        <f>'Прил.12 согаз'!R40+'Прил.12 альфа'!R40</f>
        <v>1351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2"/>
        <v>0</v>
      </c>
      <c r="F41" s="27">
        <f t="shared" si="3"/>
        <v>0</v>
      </c>
      <c r="G41" s="27">
        <f>'Прил.12 согаз'!G41+'Прил.12 альфа'!G41</f>
        <v>0</v>
      </c>
      <c r="H41" s="27">
        <f>'Прил.12 согаз'!H41+'Прил.12 альфа'!H41</f>
        <v>0</v>
      </c>
      <c r="I41" s="27">
        <f>'Прил.12 согаз'!I41+'Прил.12 альфа'!I41</f>
        <v>0</v>
      </c>
      <c r="J41" s="27">
        <f>'Прил.12 согаз'!J41+'Прил.12 альфа'!J41</f>
        <v>0</v>
      </c>
      <c r="K41" s="27">
        <f>'Прил.12 согаз'!K41+'Прил.12 альфа'!K41</f>
        <v>0</v>
      </c>
      <c r="L41" s="27">
        <f>'Прил.12 согаз'!L41+'Прил.12 альфа'!L41</f>
        <v>0</v>
      </c>
      <c r="M41" s="27">
        <f>'Прил.12 согаз'!M41+'Прил.12 альфа'!M41</f>
        <v>0</v>
      </c>
      <c r="N41" s="27">
        <f>'Прил.12 согаз'!N41+'Прил.12 альфа'!N41</f>
        <v>0</v>
      </c>
      <c r="O41" s="27">
        <f>'Прил.12 согаз'!O41+'Прил.12 альфа'!O41</f>
        <v>0</v>
      </c>
      <c r="P41" s="27">
        <f>'Прил.12 согаз'!P41+'Прил.12 альфа'!P41</f>
        <v>0</v>
      </c>
      <c r="Q41" s="27">
        <f>'Прил.12 согаз'!Q41+'Прил.12 альфа'!Q41</f>
        <v>0</v>
      </c>
      <c r="R41" s="27">
        <f>'Прил.12 согаз'!R41+'Прил.12 альфа'!R41</f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2"/>
        <v>0</v>
      </c>
      <c r="F42" s="27">
        <f t="shared" si="3"/>
        <v>0</v>
      </c>
      <c r="G42" s="27">
        <f>'Прил.12 согаз'!G42+'Прил.12 альфа'!G42</f>
        <v>0</v>
      </c>
      <c r="H42" s="27">
        <f>'Прил.12 согаз'!H42+'Прил.12 альфа'!H42</f>
        <v>0</v>
      </c>
      <c r="I42" s="27">
        <f>'Прил.12 согаз'!I42+'Прил.12 альфа'!I42</f>
        <v>0</v>
      </c>
      <c r="J42" s="27">
        <f>'Прил.12 согаз'!J42+'Прил.12 альфа'!J42</f>
        <v>0</v>
      </c>
      <c r="K42" s="27">
        <f>'Прил.12 согаз'!K42+'Прил.12 альфа'!K42</f>
        <v>0</v>
      </c>
      <c r="L42" s="27">
        <f>'Прил.12 согаз'!L42+'Прил.12 альфа'!L42</f>
        <v>0</v>
      </c>
      <c r="M42" s="27">
        <f>'Прил.12 согаз'!M42+'Прил.12 альфа'!M42</f>
        <v>0</v>
      </c>
      <c r="N42" s="27">
        <f>'Прил.12 согаз'!N42+'Прил.12 альфа'!N42</f>
        <v>0</v>
      </c>
      <c r="O42" s="27">
        <f>'Прил.12 согаз'!O42+'Прил.12 альфа'!O42</f>
        <v>0</v>
      </c>
      <c r="P42" s="27">
        <f>'Прил.12 согаз'!P42+'Прил.12 альфа'!P42</f>
        <v>0</v>
      </c>
      <c r="Q42" s="27">
        <f>'Прил.12 согаз'!Q42+'Прил.12 альфа'!Q42</f>
        <v>0</v>
      </c>
      <c r="R42" s="27">
        <f>'Прил.12 согаз'!R42+'Прил.12 альфа'!R42</f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116</v>
      </c>
      <c r="C43" s="25" t="s">
        <v>117</v>
      </c>
      <c r="D43" s="26">
        <f t="shared" ref="D43" si="4">E43+F43</f>
        <v>200125</v>
      </c>
      <c r="E43" s="27">
        <f t="shared" ref="E43" si="5">G43+I43+K43+O43+Q43+M43</f>
        <v>88798</v>
      </c>
      <c r="F43" s="27">
        <f t="shared" ref="F43" si="6">H43+J43+L43+P43+R43+N43</f>
        <v>111327</v>
      </c>
      <c r="G43" s="27">
        <f>'Прил.12 согаз'!G43+'Прил.12 альфа'!G43</f>
        <v>0</v>
      </c>
      <c r="H43" s="27">
        <f>'Прил.12 согаз'!H43+'Прил.12 альфа'!H43</f>
        <v>0</v>
      </c>
      <c r="I43" s="27">
        <f>'Прил.12 согаз'!I43+'Прил.12 альфа'!I43</f>
        <v>0</v>
      </c>
      <c r="J43" s="27">
        <f>'Прил.12 согаз'!J43+'Прил.12 альфа'!J43</f>
        <v>0</v>
      </c>
      <c r="K43" s="27">
        <f>'Прил.12 согаз'!K43+'Прил.12 альфа'!K43</f>
        <v>0</v>
      </c>
      <c r="L43" s="27">
        <f>'Прил.12 согаз'!L43+'Прил.12 альфа'!L43</f>
        <v>0</v>
      </c>
      <c r="M43" s="27">
        <f>'Прил.12 согаз'!M43+'Прил.12 альфа'!M43</f>
        <v>44021</v>
      </c>
      <c r="N43" s="27">
        <f>'Прил.12 согаз'!N43+'Прил.12 альфа'!N43</f>
        <v>45345</v>
      </c>
      <c r="O43" s="27">
        <f>'Прил.12 согаз'!O43+'Прил.12 альфа'!O43</f>
        <v>30980</v>
      </c>
      <c r="P43" s="27">
        <f>'Прил.12 согаз'!P43+'Прил.12 альфа'!P43</f>
        <v>35383</v>
      </c>
      <c r="Q43" s="27">
        <f>'Прил.12 согаз'!Q43+'Прил.12 альфа'!Q43</f>
        <v>13797</v>
      </c>
      <c r="R43" s="27">
        <f>'Прил.12 согаз'!R43+'Прил.12 альфа'!R43</f>
        <v>30599</v>
      </c>
      <c r="U43" s="29"/>
      <c r="V43" s="29"/>
    </row>
    <row r="44" spans="1:22" s="28" customFormat="1" ht="17.100000000000001" customHeight="1">
      <c r="A44" s="24">
        <v>24</v>
      </c>
      <c r="B44" s="38" t="s">
        <v>118</v>
      </c>
      <c r="C44" s="25" t="s">
        <v>119</v>
      </c>
      <c r="D44" s="26">
        <f t="shared" ref="D44" si="7">E44+F44</f>
        <v>51471</v>
      </c>
      <c r="E44" s="27">
        <f t="shared" ref="E44" si="8">G44+I44+K44+O44+Q44+M44</f>
        <v>26450</v>
      </c>
      <c r="F44" s="27">
        <f t="shared" ref="F44" si="9">H44+J44+L44+P44+R44+N44</f>
        <v>25021</v>
      </c>
      <c r="G44" s="27">
        <f>'Прил.12 согаз'!G44+'Прил.12 альфа'!G44</f>
        <v>855</v>
      </c>
      <c r="H44" s="27">
        <f>'Прил.12 согаз'!H44+'Прил.12 альфа'!H44</f>
        <v>849</v>
      </c>
      <c r="I44" s="27">
        <f>'Прил.12 согаз'!I44+'Прил.12 альфа'!I44</f>
        <v>4471</v>
      </c>
      <c r="J44" s="27">
        <f>'Прил.12 согаз'!J44+'Прил.12 альфа'!J44</f>
        <v>4301</v>
      </c>
      <c r="K44" s="27">
        <f>'Прил.12 согаз'!K44+'Прил.12 альфа'!K44</f>
        <v>21124</v>
      </c>
      <c r="L44" s="27">
        <f>'Прил.12 согаз'!L44+'Прил.12 альфа'!L44</f>
        <v>19871</v>
      </c>
      <c r="M44" s="27">
        <f>'Прил.12 согаз'!M44+'Прил.12 альфа'!M44</f>
        <v>0</v>
      </c>
      <c r="N44" s="27">
        <f>'Прил.12 согаз'!N44+'Прил.12 альфа'!N44</f>
        <v>0</v>
      </c>
      <c r="O44" s="27">
        <f>'Прил.12 согаз'!O44+'Прил.12 альфа'!O44</f>
        <v>0</v>
      </c>
      <c r="P44" s="27">
        <f>'Прил.12 согаз'!P44+'Прил.12 альфа'!P44</f>
        <v>0</v>
      </c>
      <c r="Q44" s="27">
        <f>'Прил.12 согаз'!Q44+'Прил.12 альфа'!Q44</f>
        <v>0</v>
      </c>
      <c r="R44" s="27">
        <f>'Прил.12 согаз'!R44+'Прил.12 альфа'!R44</f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11436</v>
      </c>
      <c r="E45" s="27">
        <f t="shared" si="2"/>
        <v>6491</v>
      </c>
      <c r="F45" s="27">
        <f t="shared" si="3"/>
        <v>4945</v>
      </c>
      <c r="G45" s="27">
        <f>'Прил.12 согаз'!G45+'Прил.12 альфа'!G45</f>
        <v>254</v>
      </c>
      <c r="H45" s="27">
        <f>'Прил.12 согаз'!H45+'Прил.12 альфа'!H45</f>
        <v>241</v>
      </c>
      <c r="I45" s="27">
        <f>'Прил.12 согаз'!I45+'Прил.12 альфа'!I45</f>
        <v>176</v>
      </c>
      <c r="J45" s="27">
        <f>'Прил.12 согаз'!J45+'Прил.12 альфа'!J45</f>
        <v>162</v>
      </c>
      <c r="K45" s="27">
        <f>'Прил.12 согаз'!K45+'Прил.12 альфа'!K45</f>
        <v>350</v>
      </c>
      <c r="L45" s="27">
        <f>'Прил.12 согаз'!L45+'Прил.12 альфа'!L45</f>
        <v>314</v>
      </c>
      <c r="M45" s="27">
        <f>'Прил.12 согаз'!M45+'Прил.12 альфа'!M45</f>
        <v>3759</v>
      </c>
      <c r="N45" s="27">
        <f>'Прил.12 согаз'!N45+'Прил.12 альфа'!N45</f>
        <v>2922</v>
      </c>
      <c r="O45" s="27">
        <f>'Прил.12 согаз'!O45+'Прил.12 альфа'!O45</f>
        <v>1686</v>
      </c>
      <c r="P45" s="27">
        <f>'Прил.12 согаз'!P45+'Прил.12 альфа'!P45</f>
        <v>762</v>
      </c>
      <c r="Q45" s="27">
        <f>'Прил.12 согаз'!Q45+'Прил.12 альфа'!Q45</f>
        <v>266</v>
      </c>
      <c r="R45" s="27">
        <f>'Прил.12 согаз'!R45+'Прил.12 альфа'!R45</f>
        <v>544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50" si="10">E46+F46</f>
        <v>652266</v>
      </c>
      <c r="E46" s="21">
        <f>G46+I46+K46+O46+Q46+M46</f>
        <v>300523</v>
      </c>
      <c r="F46" s="21">
        <f>H46+J46+L46+P46+R46+N46</f>
        <v>351743</v>
      </c>
      <c r="G46" s="21">
        <f t="shared" ref="G46:R46" si="11">SUM(G47:G50)</f>
        <v>2216</v>
      </c>
      <c r="H46" s="21">
        <f t="shared" si="11"/>
        <v>2202</v>
      </c>
      <c r="I46" s="21">
        <f t="shared" si="11"/>
        <v>11379</v>
      </c>
      <c r="J46" s="21">
        <f t="shared" si="11"/>
        <v>10981</v>
      </c>
      <c r="K46" s="21">
        <f t="shared" si="11"/>
        <v>54175</v>
      </c>
      <c r="L46" s="21">
        <f t="shared" si="11"/>
        <v>51104</v>
      </c>
      <c r="M46" s="21">
        <f t="shared" si="11"/>
        <v>113710</v>
      </c>
      <c r="N46" s="21">
        <f t="shared" si="11"/>
        <v>117427</v>
      </c>
      <c r="O46" s="21">
        <f t="shared" si="11"/>
        <v>83738</v>
      </c>
      <c r="P46" s="21">
        <f t="shared" si="11"/>
        <v>93612</v>
      </c>
      <c r="Q46" s="21">
        <f t="shared" si="11"/>
        <v>35305</v>
      </c>
      <c r="R46" s="21">
        <f t="shared" si="11"/>
        <v>76417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0"/>
        <v>597047</v>
      </c>
      <c r="E47" s="27">
        <f t="shared" ref="E47:E50" si="12">G47+I47+K47+O47+Q47+M47</f>
        <v>275589</v>
      </c>
      <c r="F47" s="27">
        <f t="shared" ref="F47:F50" si="13">H47+J47+L47+P47+R47+N47</f>
        <v>321458</v>
      </c>
      <c r="G47" s="26">
        <f>'Прил.12 согаз'!G47+'Прил.12 альфа'!G47</f>
        <v>2006</v>
      </c>
      <c r="H47" s="26">
        <f>'Прил.12 согаз'!H47+'Прил.12 альфа'!H47</f>
        <v>1976</v>
      </c>
      <c r="I47" s="26">
        <f>'Прил.12 согаз'!I47+'Прил.12 альфа'!I47</f>
        <v>10059</v>
      </c>
      <c r="J47" s="26">
        <f>'Прил.12 согаз'!J47+'Прил.12 альфа'!J47</f>
        <v>9749</v>
      </c>
      <c r="K47" s="26">
        <f>'Прил.12 согаз'!K47+'Прил.12 альфа'!K47</f>
        <v>48233</v>
      </c>
      <c r="L47" s="26">
        <f>'Прил.12 согаз'!L47+'Прил.12 альфа'!L47</f>
        <v>45630</v>
      </c>
      <c r="M47" s="26">
        <f>'Прил.12 согаз'!M47+'Прил.12 альфа'!M47</f>
        <v>104678</v>
      </c>
      <c r="N47" s="26">
        <f>'Прил.12 согаз'!N47+'Прил.12 альфа'!N47</f>
        <v>105843</v>
      </c>
      <c r="O47" s="26">
        <f>'Прил.12 согаз'!O47+'Прил.12 альфа'!O47</f>
        <v>77456</v>
      </c>
      <c r="P47" s="26">
        <f>'Прил.12 согаз'!P47+'Прил.12 альфа'!P47</f>
        <v>86184</v>
      </c>
      <c r="Q47" s="26">
        <f>'Прил.12 согаз'!Q47+'Прил.12 альфа'!Q47</f>
        <v>33157</v>
      </c>
      <c r="R47" s="26">
        <f>'Прил.12 согаз'!R47+'Прил.12 альфа'!R47</f>
        <v>72076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0"/>
        <v>15343</v>
      </c>
      <c r="E48" s="27">
        <f t="shared" si="12"/>
        <v>7276</v>
      </c>
      <c r="F48" s="27">
        <f t="shared" si="13"/>
        <v>8067</v>
      </c>
      <c r="G48" s="26">
        <f>'Прил.12 согаз'!G48+'Прил.12 альфа'!G48</f>
        <v>45</v>
      </c>
      <c r="H48" s="26">
        <f>'Прил.12 согаз'!H48+'Прил.12 альфа'!H48</f>
        <v>42</v>
      </c>
      <c r="I48" s="26">
        <f>'Прил.12 согаз'!I48+'Прил.12 альфа'!I48</f>
        <v>228</v>
      </c>
      <c r="J48" s="26">
        <f>'Прил.12 согаз'!J48+'Прил.12 альфа'!J48</f>
        <v>196</v>
      </c>
      <c r="K48" s="26">
        <f>'Прил.12 согаз'!K48+'Прил.12 альфа'!K48</f>
        <v>1278</v>
      </c>
      <c r="L48" s="26">
        <f>'Прил.12 согаз'!L48+'Прил.12 альфа'!L48</f>
        <v>1146</v>
      </c>
      <c r="M48" s="26">
        <f>'Прил.12 согаз'!M48+'Прил.12 альфа'!M48</f>
        <v>2672</v>
      </c>
      <c r="N48" s="26">
        <f>'Прил.12 согаз'!N48+'Прил.12 альфа'!N48</f>
        <v>2487</v>
      </c>
      <c r="O48" s="26">
        <f>'Прил.12 согаз'!O48+'Прил.12 альфа'!O48</f>
        <v>2157</v>
      </c>
      <c r="P48" s="26">
        <f>'Прил.12 согаз'!P48+'Прил.12 альфа'!P48</f>
        <v>2280</v>
      </c>
      <c r="Q48" s="26">
        <f>'Прил.12 согаз'!Q48+'Прил.12 альфа'!Q48</f>
        <v>896</v>
      </c>
      <c r="R48" s="26">
        <f>'Прил.12 согаз'!R48+'Прил.12 альфа'!R48</f>
        <v>1916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64" t="s">
        <v>30</v>
      </c>
      <c r="D49" s="65">
        <f t="shared" si="10"/>
        <v>32664</v>
      </c>
      <c r="E49" s="66">
        <f t="shared" si="12"/>
        <v>14438</v>
      </c>
      <c r="F49" s="66">
        <f t="shared" si="13"/>
        <v>18226</v>
      </c>
      <c r="G49" s="66">
        <f>'Прил.12 согаз'!G49+'Прил.12 альфа'!G49</f>
        <v>148</v>
      </c>
      <c r="H49" s="66">
        <f>'Прил.12 согаз'!H49+'Прил.12 альфа'!H49</f>
        <v>166</v>
      </c>
      <c r="I49" s="66">
        <f>'Прил.12 согаз'!I49+'Прил.12 альфа'!I49</f>
        <v>929</v>
      </c>
      <c r="J49" s="66">
        <f>'Прил.12 согаз'!J49+'Прил.12 альфа'!J49</f>
        <v>872</v>
      </c>
      <c r="K49" s="66">
        <f>'Прил.12 согаз'!K49+'Прил.12 альфа'!K49</f>
        <v>3814</v>
      </c>
      <c r="L49" s="66">
        <f>'Прил.12 согаз'!L49+'Прил.12 альфа'!L49</f>
        <v>3565</v>
      </c>
      <c r="M49" s="66">
        <f>'Прил.12 согаз'!M49+'Прил.12 альфа'!M49</f>
        <v>5270</v>
      </c>
      <c r="N49" s="66">
        <f>'Прил.12 согаз'!N49+'Прил.12 альфа'!N49</f>
        <v>7482</v>
      </c>
      <c r="O49" s="66">
        <f>'Прил.12 согаз'!O49+'Прил.12 альфа'!O49</f>
        <v>3295</v>
      </c>
      <c r="P49" s="66">
        <f>'Прил.12 согаз'!P49+'Прил.12 альфа'!P49</f>
        <v>4094</v>
      </c>
      <c r="Q49" s="66">
        <f>'Прил.12 согаз'!Q49+'Прил.12 альфа'!Q49</f>
        <v>982</v>
      </c>
      <c r="R49" s="66">
        <f>'Прил.12 согаз'!R49+'Прил.12 альфа'!R49</f>
        <v>2047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61" t="s">
        <v>28</v>
      </c>
      <c r="D50" s="62">
        <f t="shared" si="10"/>
        <v>7212</v>
      </c>
      <c r="E50" s="63">
        <f t="shared" si="12"/>
        <v>3220</v>
      </c>
      <c r="F50" s="63">
        <f t="shared" si="13"/>
        <v>3992</v>
      </c>
      <c r="G50" s="62">
        <f>'Прил.12 согаз'!G50+'Прил.12 альфа'!G50</f>
        <v>17</v>
      </c>
      <c r="H50" s="62">
        <f>'Прил.12 согаз'!H50+'Прил.12 альфа'!H50</f>
        <v>18</v>
      </c>
      <c r="I50" s="62">
        <f>'Прил.12 согаз'!I50+'Прил.12 альфа'!I50</f>
        <v>163</v>
      </c>
      <c r="J50" s="62">
        <f>'Прил.12 согаз'!J50+'Прил.12 альфа'!J50</f>
        <v>164</v>
      </c>
      <c r="K50" s="62">
        <f>'Прил.12 согаз'!K50+'Прил.12 альфа'!K50</f>
        <v>850</v>
      </c>
      <c r="L50" s="62">
        <f>'Прил.12 согаз'!L50+'Прил.12 альфа'!L50</f>
        <v>763</v>
      </c>
      <c r="M50" s="62">
        <f>'Прил.12 согаз'!M50+'Прил.12 альфа'!M50</f>
        <v>1090</v>
      </c>
      <c r="N50" s="62">
        <f>'Прил.12 согаз'!N50+'Прил.12 альфа'!N50</f>
        <v>1615</v>
      </c>
      <c r="O50" s="62">
        <f>'Прил.12 согаз'!O50+'Прил.12 альфа'!O50</f>
        <v>830</v>
      </c>
      <c r="P50" s="62">
        <f>'Прил.12 согаз'!P50+'Прил.12 альфа'!P50</f>
        <v>1054</v>
      </c>
      <c r="Q50" s="62">
        <f>'Прил.12 согаз'!Q50+'Прил.12 альфа'!Q50</f>
        <v>270</v>
      </c>
      <c r="R50" s="62">
        <f>'Прил.12 согаз'!R50+'Прил.12 альфа'!R50</f>
        <v>378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101"/>
      <c r="F55" s="101"/>
      <c r="G55" s="94"/>
      <c r="H55" s="94"/>
      <c r="I55" s="94"/>
      <c r="J55" s="94"/>
      <c r="K55" s="94"/>
      <c r="L55" s="94"/>
      <c r="M55" s="94"/>
      <c r="N55" s="94"/>
      <c r="O55" s="94"/>
    </row>
    <row r="56" spans="1:22" s="35" customFormat="1" ht="13.5" customHeight="1">
      <c r="E56" s="92" t="s">
        <v>35</v>
      </c>
      <c r="F56" s="92"/>
      <c r="G56" s="93" t="s">
        <v>36</v>
      </c>
      <c r="H56" s="93"/>
      <c r="I56" s="93"/>
      <c r="J56" s="93"/>
      <c r="K56" s="93"/>
      <c r="L56" s="93"/>
      <c r="M56" s="93"/>
      <c r="N56" s="93"/>
      <c r="O56" s="93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94"/>
      <c r="B58" s="94"/>
      <c r="C58" s="94"/>
      <c r="D58" s="94"/>
      <c r="E58" s="101"/>
      <c r="F58" s="101"/>
      <c r="G58" s="94"/>
      <c r="H58" s="94"/>
      <c r="I58" s="94"/>
      <c r="J58" s="94"/>
      <c r="K58" s="94"/>
      <c r="L58" s="94"/>
      <c r="M58" s="94"/>
      <c r="N58" s="94"/>
      <c r="O58" s="94"/>
    </row>
    <row r="59" spans="1:22" s="36" customFormat="1" ht="12">
      <c r="A59" s="93" t="s">
        <v>38</v>
      </c>
      <c r="B59" s="93"/>
      <c r="C59" s="93"/>
      <c r="D59" s="93"/>
      <c r="E59" s="92" t="s">
        <v>35</v>
      </c>
      <c r="F59" s="92"/>
      <c r="G59" s="93" t="s">
        <v>36</v>
      </c>
      <c r="H59" s="93"/>
      <c r="I59" s="93"/>
      <c r="J59" s="93"/>
      <c r="K59" s="93"/>
      <c r="L59" s="93"/>
      <c r="M59" s="93"/>
      <c r="N59" s="93"/>
      <c r="O59" s="93"/>
    </row>
  </sheetData>
  <mergeCells count="29">
    <mergeCell ref="E59:F59"/>
    <mergeCell ref="G59:O59"/>
    <mergeCell ref="A58:D58"/>
    <mergeCell ref="E15:F17"/>
    <mergeCell ref="A59:D59"/>
    <mergeCell ref="G55:O55"/>
    <mergeCell ref="G56:O56"/>
    <mergeCell ref="E55:F55"/>
    <mergeCell ref="G16:L16"/>
    <mergeCell ref="E56:F56"/>
    <mergeCell ref="E58:F58"/>
    <mergeCell ref="G58:O58"/>
    <mergeCell ref="G17:H17"/>
    <mergeCell ref="K17:L17"/>
    <mergeCell ref="I17:J17"/>
    <mergeCell ref="B15:B18"/>
    <mergeCell ref="Q16:R16"/>
    <mergeCell ref="A8:R8"/>
    <mergeCell ref="A9:R9"/>
    <mergeCell ref="D12:P12"/>
    <mergeCell ref="D13:P13"/>
    <mergeCell ref="A15:A18"/>
    <mergeCell ref="D15:D18"/>
    <mergeCell ref="C15:C18"/>
    <mergeCell ref="G15:R15"/>
    <mergeCell ref="G10:J10"/>
    <mergeCell ref="M16:P16"/>
    <mergeCell ref="M17:N17"/>
    <mergeCell ref="O17:P17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5" zoomScaleNormal="65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2" sqref="G22:R45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105" t="s">
        <v>129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62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114</v>
      </c>
      <c r="N17" s="91" t="s">
        <v>104</v>
      </c>
      <c r="O17" s="90" t="s">
        <v>113</v>
      </c>
      <c r="P17" s="91" t="s">
        <v>104</v>
      </c>
      <c r="Q17" s="15" t="s">
        <v>105</v>
      </c>
      <c r="R17" s="15" t="s">
        <v>106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402564</v>
      </c>
      <c r="E20" s="21">
        <f>G20+I20+K20+O20+Q20+M20</f>
        <v>186448</v>
      </c>
      <c r="F20" s="21">
        <f>H20+J20+L20+P20+R20+N20</f>
        <v>216116</v>
      </c>
      <c r="G20" s="21">
        <f>SUM(G22:G45)</f>
        <v>1394</v>
      </c>
      <c r="H20" s="21">
        <f t="shared" ref="H20:R20" si="1">SUM(H22:H45)</f>
        <v>1363</v>
      </c>
      <c r="I20" s="21">
        <f t="shared" si="1"/>
        <v>7216</v>
      </c>
      <c r="J20" s="21">
        <f t="shared" si="1"/>
        <v>6973</v>
      </c>
      <c r="K20" s="21">
        <f t="shared" si="1"/>
        <v>32873</v>
      </c>
      <c r="L20" s="21">
        <f t="shared" si="1"/>
        <v>31186</v>
      </c>
      <c r="M20" s="21">
        <f t="shared" si="1"/>
        <v>69664</v>
      </c>
      <c r="N20" s="21">
        <f t="shared" si="1"/>
        <v>71675</v>
      </c>
      <c r="O20" s="21">
        <f t="shared" si="1"/>
        <v>53140</v>
      </c>
      <c r="P20" s="21">
        <f t="shared" si="1"/>
        <v>58451</v>
      </c>
      <c r="Q20" s="21">
        <f t="shared" si="1"/>
        <v>22161</v>
      </c>
      <c r="R20" s="21">
        <f t="shared" si="1"/>
        <v>46468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128</v>
      </c>
      <c r="D21" s="26">
        <f t="shared" si="0"/>
        <v>157522</v>
      </c>
      <c r="E21" s="27">
        <f>G21+I21+K21+O21+Q21+M21</f>
        <v>73315</v>
      </c>
      <c r="F21" s="27">
        <f>H21+J21+L21+P21+R21+N21</f>
        <v>84207</v>
      </c>
      <c r="G21" s="63">
        <f>SUM(G22:G29)</f>
        <v>496</v>
      </c>
      <c r="H21" s="63">
        <f t="shared" ref="H21:R21" si="2">SUM(H22:H29)</f>
        <v>487</v>
      </c>
      <c r="I21" s="63">
        <f t="shared" si="2"/>
        <v>3174</v>
      </c>
      <c r="J21" s="63">
        <f t="shared" si="2"/>
        <v>3184</v>
      </c>
      <c r="K21" s="63">
        <f t="shared" si="2"/>
        <v>13432</v>
      </c>
      <c r="L21" s="63">
        <f t="shared" si="2"/>
        <v>13021</v>
      </c>
      <c r="M21" s="63">
        <f t="shared" si="2"/>
        <v>26808</v>
      </c>
      <c r="N21" s="63">
        <f t="shared" si="2"/>
        <v>28221</v>
      </c>
      <c r="O21" s="63">
        <f t="shared" si="2"/>
        <v>21381</v>
      </c>
      <c r="P21" s="63">
        <f t="shared" si="2"/>
        <v>22997</v>
      </c>
      <c r="Q21" s="63">
        <f t="shared" si="2"/>
        <v>8024</v>
      </c>
      <c r="R21" s="63">
        <f t="shared" si="2"/>
        <v>16297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120</v>
      </c>
      <c r="D22" s="26">
        <f t="shared" si="0"/>
        <v>44752</v>
      </c>
      <c r="E22" s="27">
        <f t="shared" ref="E22:E45" si="3">G22+I22+K22+O22+Q22+M22</f>
        <v>21479</v>
      </c>
      <c r="F22" s="27">
        <f t="shared" ref="F22:F45" si="4">H22+J22+L22+P22+R22+N22</f>
        <v>23273</v>
      </c>
      <c r="G22" s="72">
        <v>109</v>
      </c>
      <c r="H22" s="72">
        <v>106</v>
      </c>
      <c r="I22" s="72">
        <v>1050</v>
      </c>
      <c r="J22" s="72">
        <v>1027</v>
      </c>
      <c r="K22" s="72">
        <v>3590</v>
      </c>
      <c r="L22" s="72">
        <v>3424</v>
      </c>
      <c r="M22" s="72">
        <v>8413</v>
      </c>
      <c r="N22" s="72">
        <v>7898</v>
      </c>
      <c r="O22" s="72">
        <v>6077</v>
      </c>
      <c r="P22" s="72">
        <v>6211</v>
      </c>
      <c r="Q22" s="72">
        <v>2240</v>
      </c>
      <c r="R22" s="72">
        <v>4607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121</v>
      </c>
      <c r="D23" s="26">
        <f t="shared" si="0"/>
        <v>2300</v>
      </c>
      <c r="E23" s="27">
        <f t="shared" si="3"/>
        <v>1167</v>
      </c>
      <c r="F23" s="27">
        <f t="shared" si="4"/>
        <v>1133</v>
      </c>
      <c r="G23" s="72">
        <v>1</v>
      </c>
      <c r="H23" s="72">
        <v>2</v>
      </c>
      <c r="I23" s="72">
        <v>25</v>
      </c>
      <c r="J23" s="72">
        <v>23</v>
      </c>
      <c r="K23" s="72">
        <v>159</v>
      </c>
      <c r="L23" s="72">
        <v>96</v>
      </c>
      <c r="M23" s="72">
        <v>408</v>
      </c>
      <c r="N23" s="72">
        <v>329</v>
      </c>
      <c r="O23" s="72">
        <v>413</v>
      </c>
      <c r="P23" s="72">
        <v>386</v>
      </c>
      <c r="Q23" s="72">
        <v>161</v>
      </c>
      <c r="R23" s="72">
        <v>297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122</v>
      </c>
      <c r="D24" s="26">
        <f t="shared" si="0"/>
        <v>33249</v>
      </c>
      <c r="E24" s="27">
        <f t="shared" si="3"/>
        <v>15424</v>
      </c>
      <c r="F24" s="27">
        <f t="shared" si="4"/>
        <v>17825</v>
      </c>
      <c r="G24" s="72">
        <v>101</v>
      </c>
      <c r="H24" s="72">
        <v>97</v>
      </c>
      <c r="I24" s="72">
        <v>490</v>
      </c>
      <c r="J24" s="72">
        <v>521</v>
      </c>
      <c r="K24" s="72">
        <v>2543</v>
      </c>
      <c r="L24" s="72">
        <v>2461</v>
      </c>
      <c r="M24" s="72">
        <v>5799</v>
      </c>
      <c r="N24" s="72">
        <v>5565</v>
      </c>
      <c r="O24" s="72">
        <v>4472</v>
      </c>
      <c r="P24" s="72">
        <v>4863</v>
      </c>
      <c r="Q24" s="72">
        <v>2019</v>
      </c>
      <c r="R24" s="72">
        <v>4318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123</v>
      </c>
      <c r="D25" s="26">
        <f t="shared" si="0"/>
        <v>786</v>
      </c>
      <c r="E25" s="27">
        <f t="shared" si="3"/>
        <v>448</v>
      </c>
      <c r="F25" s="27">
        <f t="shared" si="4"/>
        <v>338</v>
      </c>
      <c r="G25" s="72">
        <v>1</v>
      </c>
      <c r="H25" s="72">
        <v>0</v>
      </c>
      <c r="I25" s="72">
        <v>7</v>
      </c>
      <c r="J25" s="72">
        <v>9</v>
      </c>
      <c r="K25" s="72">
        <v>32</v>
      </c>
      <c r="L25" s="72">
        <v>34</v>
      </c>
      <c r="M25" s="72">
        <v>160</v>
      </c>
      <c r="N25" s="72">
        <v>95</v>
      </c>
      <c r="O25" s="72">
        <v>178</v>
      </c>
      <c r="P25" s="72">
        <v>112</v>
      </c>
      <c r="Q25" s="72">
        <v>70</v>
      </c>
      <c r="R25" s="72">
        <v>88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124</v>
      </c>
      <c r="D26" s="26">
        <f t="shared" si="0"/>
        <v>15820</v>
      </c>
      <c r="E26" s="27">
        <f t="shared" si="3"/>
        <v>7743</v>
      </c>
      <c r="F26" s="27">
        <f t="shared" si="4"/>
        <v>8077</v>
      </c>
      <c r="G26" s="72">
        <v>2</v>
      </c>
      <c r="H26" s="72">
        <v>5</v>
      </c>
      <c r="I26" s="72">
        <v>28</v>
      </c>
      <c r="J26" s="72">
        <v>35</v>
      </c>
      <c r="K26" s="72">
        <v>1265</v>
      </c>
      <c r="L26" s="72">
        <v>1188</v>
      </c>
      <c r="M26" s="72">
        <v>2789</v>
      </c>
      <c r="N26" s="72">
        <v>2247</v>
      </c>
      <c r="O26" s="72">
        <v>2645</v>
      </c>
      <c r="P26" s="72">
        <v>2701</v>
      </c>
      <c r="Q26" s="72">
        <v>1014</v>
      </c>
      <c r="R26" s="72">
        <v>1901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125</v>
      </c>
      <c r="D27" s="26">
        <f t="shared" si="0"/>
        <v>8382</v>
      </c>
      <c r="E27" s="27">
        <f t="shared" si="3"/>
        <v>4103</v>
      </c>
      <c r="F27" s="27">
        <f t="shared" si="4"/>
        <v>4279</v>
      </c>
      <c r="G27" s="72">
        <v>3</v>
      </c>
      <c r="H27" s="72">
        <v>2</v>
      </c>
      <c r="I27" s="72">
        <v>16</v>
      </c>
      <c r="J27" s="72">
        <v>17</v>
      </c>
      <c r="K27" s="72">
        <v>634</v>
      </c>
      <c r="L27" s="72">
        <v>704</v>
      </c>
      <c r="M27" s="72">
        <v>1509</v>
      </c>
      <c r="N27" s="72">
        <v>1264</v>
      </c>
      <c r="O27" s="72">
        <v>1418</v>
      </c>
      <c r="P27" s="72">
        <v>1427</v>
      </c>
      <c r="Q27" s="72">
        <v>523</v>
      </c>
      <c r="R27" s="72">
        <v>865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126</v>
      </c>
      <c r="D28" s="26">
        <f t="shared" si="0"/>
        <v>25951</v>
      </c>
      <c r="E28" s="27">
        <f t="shared" si="3"/>
        <v>11905</v>
      </c>
      <c r="F28" s="27">
        <f t="shared" si="4"/>
        <v>14046</v>
      </c>
      <c r="G28" s="72">
        <v>95</v>
      </c>
      <c r="H28" s="72">
        <v>86</v>
      </c>
      <c r="I28" s="72">
        <v>532</v>
      </c>
      <c r="J28" s="72">
        <v>474</v>
      </c>
      <c r="K28" s="72">
        <v>2453</v>
      </c>
      <c r="L28" s="72">
        <v>2393</v>
      </c>
      <c r="M28" s="72">
        <v>4340</v>
      </c>
      <c r="N28" s="72">
        <v>4864</v>
      </c>
      <c r="O28" s="72">
        <v>3393</v>
      </c>
      <c r="P28" s="72">
        <v>3700</v>
      </c>
      <c r="Q28" s="72">
        <v>1092</v>
      </c>
      <c r="R28" s="72">
        <v>2529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127</v>
      </c>
      <c r="D29" s="26">
        <f t="shared" si="0"/>
        <v>26282</v>
      </c>
      <c r="E29" s="27">
        <f t="shared" si="3"/>
        <v>11046</v>
      </c>
      <c r="F29" s="27">
        <f t="shared" si="4"/>
        <v>15236</v>
      </c>
      <c r="G29" s="72">
        <v>184</v>
      </c>
      <c r="H29" s="72">
        <v>189</v>
      </c>
      <c r="I29" s="72">
        <v>1026</v>
      </c>
      <c r="J29" s="72">
        <v>1078</v>
      </c>
      <c r="K29" s="72">
        <v>2756</v>
      </c>
      <c r="L29" s="72">
        <v>2721</v>
      </c>
      <c r="M29" s="72">
        <v>3390</v>
      </c>
      <c r="N29" s="72">
        <v>5959</v>
      </c>
      <c r="O29" s="72">
        <v>2785</v>
      </c>
      <c r="P29" s="72">
        <v>3597</v>
      </c>
      <c r="Q29" s="72">
        <v>905</v>
      </c>
      <c r="R29" s="72">
        <v>1692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9126</v>
      </c>
      <c r="E35" s="27">
        <f t="shared" si="3"/>
        <v>4240</v>
      </c>
      <c r="F35" s="27">
        <f t="shared" si="4"/>
        <v>4886</v>
      </c>
      <c r="G35" s="27">
        <v>5</v>
      </c>
      <c r="H35" s="27">
        <v>6</v>
      </c>
      <c r="I35" s="27">
        <v>59</v>
      </c>
      <c r="J35" s="27">
        <v>37</v>
      </c>
      <c r="K35" s="27">
        <v>127</v>
      </c>
      <c r="L35" s="27">
        <v>144</v>
      </c>
      <c r="M35" s="27">
        <v>1415</v>
      </c>
      <c r="N35" s="27">
        <v>1608</v>
      </c>
      <c r="O35" s="27">
        <v>1788</v>
      </c>
      <c r="P35" s="27">
        <v>1972</v>
      </c>
      <c r="Q35" s="27">
        <v>846</v>
      </c>
      <c r="R35" s="27">
        <v>1119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12818</v>
      </c>
      <c r="E36" s="27">
        <f t="shared" si="3"/>
        <v>6203</v>
      </c>
      <c r="F36" s="27">
        <f t="shared" si="4"/>
        <v>6615</v>
      </c>
      <c r="G36" s="27">
        <v>34</v>
      </c>
      <c r="H36" s="27">
        <v>29</v>
      </c>
      <c r="I36" s="27">
        <v>214</v>
      </c>
      <c r="J36" s="27">
        <v>179</v>
      </c>
      <c r="K36" s="27">
        <v>1049</v>
      </c>
      <c r="L36" s="27">
        <v>959</v>
      </c>
      <c r="M36" s="27">
        <v>2181</v>
      </c>
      <c r="N36" s="27">
        <v>2006</v>
      </c>
      <c r="O36" s="27">
        <v>1941</v>
      </c>
      <c r="P36" s="27">
        <v>1909</v>
      </c>
      <c r="Q36" s="27">
        <v>784</v>
      </c>
      <c r="R36" s="27">
        <v>1533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9398</v>
      </c>
      <c r="E37" s="27">
        <f t="shared" si="3"/>
        <v>4126</v>
      </c>
      <c r="F37" s="27">
        <f t="shared" si="4"/>
        <v>5272</v>
      </c>
      <c r="G37" s="27">
        <v>10</v>
      </c>
      <c r="H37" s="27">
        <v>15</v>
      </c>
      <c r="I37" s="27">
        <v>87</v>
      </c>
      <c r="J37" s="27">
        <v>94</v>
      </c>
      <c r="K37" s="27">
        <v>1140</v>
      </c>
      <c r="L37" s="27">
        <v>1022</v>
      </c>
      <c r="M37" s="27">
        <v>1427</v>
      </c>
      <c r="N37" s="27">
        <v>2001</v>
      </c>
      <c r="O37" s="27">
        <v>1120</v>
      </c>
      <c r="P37" s="27">
        <v>1518</v>
      </c>
      <c r="Q37" s="27">
        <v>342</v>
      </c>
      <c r="R37" s="27">
        <v>622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4044</v>
      </c>
      <c r="E38" s="27">
        <f t="shared" si="3"/>
        <v>1626</v>
      </c>
      <c r="F38" s="27">
        <f t="shared" si="4"/>
        <v>2418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640</v>
      </c>
      <c r="N38" s="27">
        <v>656</v>
      </c>
      <c r="O38" s="27">
        <v>649</v>
      </c>
      <c r="P38" s="27">
        <v>985</v>
      </c>
      <c r="Q38" s="27">
        <v>337</v>
      </c>
      <c r="R38" s="27">
        <v>777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1824</v>
      </c>
      <c r="E39" s="27">
        <f t="shared" si="3"/>
        <v>1118</v>
      </c>
      <c r="F39" s="27">
        <f t="shared" si="4"/>
        <v>706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64</v>
      </c>
      <c r="N39" s="27">
        <v>209</v>
      </c>
      <c r="O39" s="27">
        <v>751</v>
      </c>
      <c r="P39" s="27">
        <v>328</v>
      </c>
      <c r="Q39" s="27">
        <v>303</v>
      </c>
      <c r="R39" s="27">
        <v>169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4209</v>
      </c>
      <c r="E40" s="27">
        <f t="shared" si="3"/>
        <v>1988</v>
      </c>
      <c r="F40" s="27">
        <f t="shared" si="4"/>
        <v>2221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824</v>
      </c>
      <c r="N40" s="27">
        <v>533</v>
      </c>
      <c r="O40" s="27">
        <v>863</v>
      </c>
      <c r="P40" s="27">
        <v>947</v>
      </c>
      <c r="Q40" s="27">
        <v>301</v>
      </c>
      <c r="R40" s="27">
        <v>741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116</v>
      </c>
      <c r="C43" s="25" t="s">
        <v>117</v>
      </c>
      <c r="D43" s="26">
        <f t="shared" ref="D43" si="5">E43+F43</f>
        <v>154697</v>
      </c>
      <c r="E43" s="27">
        <f t="shared" ref="E43" si="6">G43+I43+K43+O43+Q43+M43</f>
        <v>68349</v>
      </c>
      <c r="F43" s="27">
        <f t="shared" ref="F43" si="7">H43+J43+L43+P43+R43+N43</f>
        <v>86348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33810</v>
      </c>
      <c r="N43" s="27">
        <v>34365</v>
      </c>
      <c r="O43" s="27">
        <v>23523</v>
      </c>
      <c r="P43" s="27">
        <v>27198</v>
      </c>
      <c r="Q43" s="27">
        <v>11016</v>
      </c>
      <c r="R43" s="27">
        <v>24785</v>
      </c>
      <c r="U43" s="29"/>
      <c r="V43" s="29"/>
    </row>
    <row r="44" spans="1:22" s="28" customFormat="1" ht="17.100000000000001" customHeight="1">
      <c r="A44" s="24">
        <v>24</v>
      </c>
      <c r="B44" s="38" t="s">
        <v>118</v>
      </c>
      <c r="C44" s="25" t="s">
        <v>119</v>
      </c>
      <c r="D44" s="26">
        <f t="shared" ref="D44" si="8">E44+F44</f>
        <v>40873</v>
      </c>
      <c r="E44" s="27">
        <f t="shared" ref="E44" si="9">G44+I44+K44+O44+Q44+M44</f>
        <v>21065</v>
      </c>
      <c r="F44" s="27">
        <f t="shared" ref="F44" si="10">H44+J44+L44+P44+R44+N44</f>
        <v>19808</v>
      </c>
      <c r="G44" s="27">
        <v>647</v>
      </c>
      <c r="H44" s="27">
        <v>637</v>
      </c>
      <c r="I44" s="27">
        <v>3551</v>
      </c>
      <c r="J44" s="27">
        <v>3371</v>
      </c>
      <c r="K44" s="27">
        <v>16867</v>
      </c>
      <c r="L44" s="27">
        <v>15800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8053</v>
      </c>
      <c r="E45" s="27">
        <f t="shared" si="3"/>
        <v>4418</v>
      </c>
      <c r="F45" s="27">
        <f t="shared" si="4"/>
        <v>3635</v>
      </c>
      <c r="G45" s="27">
        <v>202</v>
      </c>
      <c r="H45" s="27">
        <v>189</v>
      </c>
      <c r="I45" s="27">
        <v>131</v>
      </c>
      <c r="J45" s="27">
        <v>108</v>
      </c>
      <c r="K45" s="27">
        <v>258</v>
      </c>
      <c r="L45" s="27">
        <v>240</v>
      </c>
      <c r="M45" s="27">
        <v>2495</v>
      </c>
      <c r="N45" s="27">
        <v>2076</v>
      </c>
      <c r="O45" s="27">
        <v>1124</v>
      </c>
      <c r="P45" s="27">
        <v>597</v>
      </c>
      <c r="Q45" s="27">
        <v>208</v>
      </c>
      <c r="R45" s="27">
        <v>425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402564</v>
      </c>
      <c r="E46" s="21">
        <f>G46+I46+K46+O46+Q46+M46</f>
        <v>186448</v>
      </c>
      <c r="F46" s="21">
        <f>H46+J46+L46+P46+R46+N46</f>
        <v>216116</v>
      </c>
      <c r="G46" s="21">
        <f t="shared" ref="G46:R46" si="12">SUM(G47:G50)</f>
        <v>1394</v>
      </c>
      <c r="H46" s="21">
        <f t="shared" si="12"/>
        <v>1363</v>
      </c>
      <c r="I46" s="21">
        <f t="shared" si="12"/>
        <v>7216</v>
      </c>
      <c r="J46" s="21">
        <f t="shared" si="12"/>
        <v>6973</v>
      </c>
      <c r="K46" s="21">
        <f t="shared" si="12"/>
        <v>32873</v>
      </c>
      <c r="L46" s="21">
        <f t="shared" si="12"/>
        <v>31186</v>
      </c>
      <c r="M46" s="21">
        <f t="shared" si="12"/>
        <v>69664</v>
      </c>
      <c r="N46" s="21">
        <f t="shared" si="12"/>
        <v>71675</v>
      </c>
      <c r="O46" s="21">
        <f t="shared" si="12"/>
        <v>53140</v>
      </c>
      <c r="P46" s="21">
        <f t="shared" si="12"/>
        <v>58451</v>
      </c>
      <c r="Q46" s="21">
        <f t="shared" si="12"/>
        <v>22161</v>
      </c>
      <c r="R46" s="21">
        <f t="shared" si="12"/>
        <v>46468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378330</v>
      </c>
      <c r="E47" s="27">
        <f t="shared" ref="E47:E49" si="13">G47+I47+K47+O47+Q47+M47</f>
        <v>175235</v>
      </c>
      <c r="F47" s="27">
        <f t="shared" ref="F47:F49" si="14">H47+J47+L47+P47+R47+N47</f>
        <v>203095</v>
      </c>
      <c r="G47" s="58">
        <f>'Прил. 11 СОГАЗ'!F20+'Прил. 11 СОГАЗ'!F22+'Прил. 11 СОГАЗ'!F28+'Прил. 11 СОГАЗ'!F40+'Прил. 11 СОГАЗ'!F42+'Прил. 11 СОГАЗ'!F25+'Прил. 11 СОГАЗ'!F27+'Прил. 11 СОГАЗ'!F39+'Прил. 11 СОГАЗ'!F41+'Прил. 11 СОГАЗ'!F33+'Прил. 11 СОГАЗ'!F34+'Прил. 11 СОГАЗ'!F35+'Прил. 11 СОГАЗ'!F38</f>
        <v>1337</v>
      </c>
      <c r="H47" s="58">
        <f>'Прил. 11 СОГАЗ'!G20+'Прил. 11 СОГАЗ'!G22+'Прил. 11 СОГАЗ'!G28+'Прил. 11 СОГАЗ'!G40+'Прил. 11 СОГАЗ'!G42+'Прил. 11 СОГАЗ'!G25+'Прил. 11 СОГАЗ'!G27+'Прил. 11 СОГАЗ'!G39+'Прил. 11 СОГАЗ'!G41+'Прил. 11 СОГАЗ'!G33+'Прил. 11 СОГАЗ'!G34+'Прил. 11 СОГАЗ'!G35+'Прил. 11 СОГАЗ'!G38</f>
        <v>1296</v>
      </c>
      <c r="I47" s="58">
        <f>'Прил. 11 СОГАЗ'!H20+'Прил. 11 СОГАЗ'!H22+'Прил. 11 СОГАЗ'!H28+'Прил. 11 СОГАЗ'!H40+'Прил. 11 СОГАЗ'!H42+'Прил. 11 СОГАЗ'!H25+'Прил. 11 СОГАЗ'!H27+'Прил. 11 СОГАЗ'!H39+'Прил. 11 СОГАЗ'!H41+'Прил. 11 СОГАЗ'!H33+'Прил. 11 СОГАЗ'!H34+'Прил. 11 СОГАЗ'!H35+'Прил. 11 СОГАЗ'!H38</f>
        <v>6873</v>
      </c>
      <c r="J47" s="58">
        <f>'Прил. 11 СОГАЗ'!I20+'Прил. 11 СОГАЗ'!I22+'Прил. 11 СОГАЗ'!I28+'Прил. 11 СОГАЗ'!I40+'Прил. 11 СОГАЗ'!I42+'Прил. 11 СОГАЗ'!I25+'Прил. 11 СОГАЗ'!I27+'Прил. 11 СОГАЗ'!I39+'Прил. 11 СОГАЗ'!I41+'Прил. 11 СОГАЗ'!I33+'Прил. 11 СОГАЗ'!I34+'Прил. 11 СОГАЗ'!I35+'Прил. 11 СОГАЗ'!I38</f>
        <v>6660</v>
      </c>
      <c r="K47" s="58">
        <f>'Прил. 11 СОГАЗ'!J20+'Прил. 11 СОГАЗ'!J22+'Прил. 11 СОГАЗ'!J28+'Прил. 11 СОГАЗ'!J40+'Прил. 11 СОГАЗ'!J42+'Прил. 11 СОГАЗ'!J25+'Прил. 11 СОГАЗ'!J27+'Прил. 11 СОГАЗ'!J39+'Прил. 11 СОГАЗ'!J41+'Прил. 11 СОГАЗ'!J33+'Прил. 11 СОГАЗ'!J34+'Прил. 11 СОГАЗ'!J35+'Прил. 11 СОГАЗ'!J38</f>
        <v>30541</v>
      </c>
      <c r="L47" s="58">
        <f>'Прил. 11 СОГАЗ'!K20+'Прил. 11 СОГАЗ'!K22+'Прил. 11 СОГАЗ'!K28+'Прил. 11 СОГАЗ'!K40+'Прил. 11 СОГАЗ'!K42+'Прил. 11 СОГАЗ'!K25+'Прил. 11 СОГАЗ'!K27+'Прил. 11 СОГАЗ'!K39+'Прил. 11 СОГАЗ'!K41+'Прил. 11 СОГАЗ'!K33+'Прил. 11 СОГАЗ'!K34+'Прил. 11 СОГАЗ'!K35+'Прил. 11 СОГАЗ'!K38</f>
        <v>29030</v>
      </c>
      <c r="M47" s="58">
        <f>'Прил. 11 СОГАЗ'!L20+'Прил. 11 СОГАЗ'!L22+'Прил. 11 СОГАЗ'!L28+'Прил. 11 СОГАЗ'!L40+'Прил. 11 СОГАЗ'!L42+'Прил. 11 СОГАЗ'!L25+'Прил. 11 СОГАЗ'!L27+'Прил. 11 СОГАЗ'!L39+'Прил. 11 СОГАЗ'!L41+'Прил. 11 СОГАЗ'!L33+'Прил. 11 СОГАЗ'!L34+'Прил. 11 СОГАЗ'!L35+'Прил. 11 СОГАЗ'!L38</f>
        <v>65616</v>
      </c>
      <c r="N47" s="58">
        <f>'Прил. 11 СОГАЗ'!M20+'Прил. 11 СОГАЗ'!M22+'Прил. 11 СОГАЗ'!M28+'Прил. 11 СОГАЗ'!M40+'Прил. 11 СОГАЗ'!M42+'Прил. 11 СОГАЗ'!M25+'Прил. 11 СОГАЗ'!M27+'Прил. 11 СОГАЗ'!M39+'Прил. 11 СОГАЗ'!M41+'Прил. 11 СОГАЗ'!M33+'Прил. 11 СОГАЗ'!M34+'Прил. 11 СОГАЗ'!M35+'Прил. 11 СОГАЗ'!M38</f>
        <v>67158</v>
      </c>
      <c r="O47" s="58">
        <f>'Прил. 11 СОГАЗ'!N20+'Прил. 11 СОГАЗ'!N22+'Прил. 11 СОГАЗ'!N28+'Прил. 11 СОГАЗ'!N40+'Прил. 11 СОГАЗ'!N42+'Прил. 11 СОГАЗ'!N25+'Прил. 11 СОГАЗ'!N27+'Прил. 11 СОГАЗ'!N39+'Прил. 11 СОГАЗ'!N41+'Прил. 11 СОГАЗ'!N33+'Прил. 11 СОГАЗ'!N34+'Прил. 11 СОГАЗ'!N35+'Прил. 11 СОГАЗ'!N38</f>
        <v>49891</v>
      </c>
      <c r="P47" s="58">
        <f>'Прил. 11 СОГАЗ'!O20+'Прил. 11 СОГАЗ'!O22+'Прил. 11 СОГАЗ'!O28+'Прил. 11 СОГАЗ'!O40+'Прил. 11 СОГАЗ'!O42+'Прил. 11 СОГАЗ'!O25+'Прил. 11 СОГАЗ'!O27+'Прил. 11 СОГАЗ'!O39+'Прил. 11 СОГАЗ'!O41+'Прил. 11 СОГАЗ'!O33+'Прил. 11 СОГАЗ'!O34+'Прил. 11 СОГАЗ'!O35+'Прил. 11 СОГАЗ'!O38</f>
        <v>54755</v>
      </c>
      <c r="Q47" s="58">
        <f>'Прил. 11 СОГАЗ'!P20+'Прил. 11 СОГАЗ'!P22+'Прил. 11 СОГАЗ'!P28+'Прил. 11 СОГАЗ'!P40+'Прил. 11 СОГАЗ'!P42+'Прил. 11 СОГАЗ'!P25+'Прил. 11 СОГАЗ'!P27+'Прил. 11 СОГАЗ'!P39+'Прил. 11 СОГАЗ'!P41+'Прил. 11 СОГАЗ'!P33+'Прил. 11 СОГАЗ'!P34+'Прил. 11 СОГАЗ'!P35+'Прил. 11 СОГАЗ'!P38</f>
        <v>20977</v>
      </c>
      <c r="R47" s="58">
        <f>'Прил. 11 СОГАЗ'!Q20+'Прил. 11 СОГАЗ'!Q22+'Прил. 11 СОГАЗ'!Q28+'Прил. 11 СОГАЗ'!Q40+'Прил. 11 СОГАЗ'!Q42+'Прил. 11 СОГАЗ'!Q25+'Прил. 11 СОГАЗ'!Q27+'Прил. 11 СОГАЗ'!Q39+'Прил. 11 СОГАЗ'!Q41+'Прил. 11 СОГАЗ'!Q33+'Прил. 11 СОГАЗ'!Q34+'Прил. 11 СОГАЗ'!Q35+'Прил. 11 СОГАЗ'!Q38</f>
        <v>44196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13187</v>
      </c>
      <c r="E48" s="27">
        <f t="shared" si="13"/>
        <v>6335</v>
      </c>
      <c r="F48" s="27">
        <f t="shared" si="14"/>
        <v>6852</v>
      </c>
      <c r="G48" s="26">
        <f>'Прил. 11 СОГАЗ'!F36</f>
        <v>45</v>
      </c>
      <c r="H48" s="26">
        <f>'Прил. 11 СОГАЗ'!G36</f>
        <v>42</v>
      </c>
      <c r="I48" s="26">
        <f>'Прил. 11 СОГАЗ'!H36</f>
        <v>224</v>
      </c>
      <c r="J48" s="26">
        <f>'Прил. 11 СОГАЗ'!I36</f>
        <v>194</v>
      </c>
      <c r="K48" s="26">
        <f>'Прил. 11 СОГАЗ'!J36</f>
        <v>1097</v>
      </c>
      <c r="L48" s="26">
        <f>'Прил. 11 СОГАЗ'!K36</f>
        <v>1012</v>
      </c>
      <c r="M48" s="26">
        <f>'Прил. 11 СОГАЗ'!L36</f>
        <v>2246</v>
      </c>
      <c r="N48" s="26">
        <f>'Прил. 11 СОГАЗ'!M36</f>
        <v>2120</v>
      </c>
      <c r="O48" s="26">
        <f>'Прил. 11 СОГАЗ'!N36</f>
        <v>1939</v>
      </c>
      <c r="P48" s="26">
        <f>'Прил. 11 СОГАЗ'!O36</f>
        <v>1931</v>
      </c>
      <c r="Q48" s="26">
        <f>'Прил. 11 СОГАЗ'!P36</f>
        <v>784</v>
      </c>
      <c r="R48" s="26">
        <f>'Прил. 11 СОГАЗ'!Q36</f>
        <v>1553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9952</v>
      </c>
      <c r="E49" s="27">
        <f t="shared" si="13"/>
        <v>4407</v>
      </c>
      <c r="F49" s="27">
        <f t="shared" si="14"/>
        <v>5545</v>
      </c>
      <c r="G49" s="26">
        <f>'Прил. 11 СОГАЗ'!F29+'Прил. 11 СОГАЗ'!F30+'Прил. 11 СОГАЗ'!F31</f>
        <v>9</v>
      </c>
      <c r="H49" s="26">
        <f>'Прил. 11 СОГАЗ'!G29+'Прил. 11 СОГАЗ'!G30+'Прил. 11 СОГАЗ'!G31</f>
        <v>15</v>
      </c>
      <c r="I49" s="26">
        <f>'Прил. 11 СОГАЗ'!H29+'Прил. 11 СОГАЗ'!H30+'Прил. 11 СОГАЗ'!H31</f>
        <v>84</v>
      </c>
      <c r="J49" s="26">
        <f>'Прил. 11 СОГАЗ'!I29+'Прил. 11 СОГАЗ'!I30+'Прил. 11 СОГАЗ'!I31</f>
        <v>93</v>
      </c>
      <c r="K49" s="26">
        <f>'Прил. 11 СОГАЗ'!J29+'Прил. 11 СОГАЗ'!J30+'Прил. 11 СОГАЗ'!J31</f>
        <v>1163</v>
      </c>
      <c r="L49" s="26">
        <f>'Прил. 11 СОГАЗ'!K29+'Прил. 11 СОГАЗ'!K30+'Прил. 11 СОГАЗ'!K31</f>
        <v>1066</v>
      </c>
      <c r="M49" s="26">
        <f>'Прил. 11 СОГАЗ'!L29+'Прил. 11 СОГАЗ'!L30+'Прил. 11 СОГАЗ'!L31</f>
        <v>1623</v>
      </c>
      <c r="N49" s="26">
        <f>'Прил. 11 СОГАЗ'!M29+'Прил. 11 СОГАЗ'!M30+'Прил. 11 СОГАЗ'!M31</f>
        <v>2147</v>
      </c>
      <c r="O49" s="26">
        <f>'Прил. 11 СОГАЗ'!N29+'Прил. 11 СОГАЗ'!N30+'Прил. 11 СОГАЗ'!N31</f>
        <v>1179</v>
      </c>
      <c r="P49" s="26">
        <f>'Прил. 11 СОГАЗ'!O29+'Прил. 11 СОГАЗ'!O30+'Прил. 11 СОГАЗ'!O31</f>
        <v>1580</v>
      </c>
      <c r="Q49" s="26">
        <f>'Прил. 11 СОГАЗ'!P29+'Прил. 11 СОГАЗ'!P30+'Прил. 11 СОГАЗ'!P31</f>
        <v>349</v>
      </c>
      <c r="R49" s="26">
        <f>'Прил. 11 СОГАЗ'!Q29+'Прил. 11 СОГАЗ'!Q30+'Прил. 11 СОГАЗ'!Q31</f>
        <v>644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1095</v>
      </c>
      <c r="E50" s="27">
        <f t="shared" ref="E50" si="16">G50+I50+K50+O50+Q50+M50</f>
        <v>471</v>
      </c>
      <c r="F50" s="27">
        <f t="shared" ref="F50" si="17">H50+J50+L50+P50+R50+N50</f>
        <v>624</v>
      </c>
      <c r="G50" s="26">
        <f>'Прил. 11 СОГАЗ'!F32+'Прил. 11 СОГАЗ'!F24</f>
        <v>3</v>
      </c>
      <c r="H50" s="26">
        <f>'Прил. 11 СОГАЗ'!G32+'Прил. 11 СОГАЗ'!G24</f>
        <v>10</v>
      </c>
      <c r="I50" s="26">
        <f>'Прил. 11 СОГАЗ'!H32+'Прил. 11 СОГАЗ'!H24</f>
        <v>35</v>
      </c>
      <c r="J50" s="26">
        <f>'Прил. 11 СОГАЗ'!I32+'Прил. 11 СОГАЗ'!I24</f>
        <v>26</v>
      </c>
      <c r="K50" s="26">
        <f>'Прил. 11 СОГАЗ'!J32+'Прил. 11 СОГАЗ'!J24</f>
        <v>72</v>
      </c>
      <c r="L50" s="26">
        <f>'Прил. 11 СОГАЗ'!K32+'Прил. 11 СОГАЗ'!K24</f>
        <v>78</v>
      </c>
      <c r="M50" s="26">
        <f>'Прил. 11 СОГАЗ'!L32+'Прил. 11 СОГАЗ'!L24</f>
        <v>179</v>
      </c>
      <c r="N50" s="26">
        <f>'Прил. 11 СОГАЗ'!M32+'Прил. 11 СОГАЗ'!M24</f>
        <v>250</v>
      </c>
      <c r="O50" s="26">
        <f>'Прил. 11 СОГАЗ'!N32+'Прил. 11 СОГАЗ'!N24</f>
        <v>131</v>
      </c>
      <c r="P50" s="26">
        <f>'Прил. 11 СОГАЗ'!O32+'Прил. 11 СОГАЗ'!O24</f>
        <v>185</v>
      </c>
      <c r="Q50" s="26">
        <f>'Прил. 11 СОГАЗ'!P32+'Прил. 11 СОГАЗ'!P24</f>
        <v>51</v>
      </c>
      <c r="R50" s="26">
        <f>'Прил. 11 СОГАЗ'!Q32+'Прил. 11 СОГАЗ'!Q24</f>
        <v>75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25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101"/>
      <c r="F55" s="101"/>
      <c r="G55" s="94"/>
      <c r="H55" s="94"/>
      <c r="I55" s="94"/>
      <c r="J55" s="94"/>
      <c r="K55" s="94"/>
      <c r="L55" s="94"/>
      <c r="M55" s="94"/>
      <c r="N55" s="94"/>
      <c r="O55" s="94"/>
    </row>
    <row r="56" spans="1:22" s="35" customFormat="1" ht="13.5" customHeight="1">
      <c r="E56" s="92" t="s">
        <v>35</v>
      </c>
      <c r="F56" s="92"/>
      <c r="G56" s="93" t="s">
        <v>36</v>
      </c>
      <c r="H56" s="93"/>
      <c r="I56" s="93"/>
      <c r="J56" s="93"/>
      <c r="K56" s="93"/>
      <c r="L56" s="93"/>
      <c r="M56" s="93"/>
      <c r="N56" s="93"/>
      <c r="O56" s="93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94"/>
      <c r="B58" s="94"/>
      <c r="C58" s="94"/>
      <c r="D58" s="94"/>
      <c r="E58" s="101"/>
      <c r="F58" s="101"/>
      <c r="G58" s="94"/>
      <c r="H58" s="94"/>
      <c r="I58" s="94"/>
      <c r="J58" s="94"/>
      <c r="K58" s="94"/>
      <c r="L58" s="94"/>
      <c r="M58" s="94"/>
      <c r="N58" s="94"/>
      <c r="O58" s="94"/>
    </row>
    <row r="59" spans="1:22" s="36" customFormat="1" ht="12">
      <c r="A59" s="93" t="s">
        <v>38</v>
      </c>
      <c r="B59" s="93"/>
      <c r="C59" s="93"/>
      <c r="D59" s="93"/>
      <c r="E59" s="92" t="s">
        <v>35</v>
      </c>
      <c r="F59" s="92"/>
      <c r="G59" s="93" t="s">
        <v>36</v>
      </c>
      <c r="H59" s="93"/>
      <c r="I59" s="93"/>
      <c r="J59" s="93"/>
      <c r="K59" s="93"/>
      <c r="L59" s="93"/>
      <c r="M59" s="93"/>
      <c r="N59" s="93"/>
      <c r="O59" s="93"/>
    </row>
  </sheetData>
  <mergeCells count="29">
    <mergeCell ref="A8:R8"/>
    <mergeCell ref="A9:R9"/>
    <mergeCell ref="D12:P12"/>
    <mergeCell ref="D13:P13"/>
    <mergeCell ref="E15:F17"/>
    <mergeCell ref="G10:J10"/>
    <mergeCell ref="B15:B18"/>
    <mergeCell ref="G17:H17"/>
    <mergeCell ref="K17:L17"/>
    <mergeCell ref="I17:J17"/>
    <mergeCell ref="G15:R15"/>
    <mergeCell ref="G16:L16"/>
    <mergeCell ref="Q16:R16"/>
    <mergeCell ref="A15:A18"/>
    <mergeCell ref="D15:D18"/>
    <mergeCell ref="C15:C18"/>
    <mergeCell ref="M16:P16"/>
    <mergeCell ref="M17:N17"/>
    <mergeCell ref="O17:P17"/>
    <mergeCell ref="A59:D59"/>
    <mergeCell ref="E59:F59"/>
    <mergeCell ref="G59:O59"/>
    <mergeCell ref="E55:F55"/>
    <mergeCell ref="G55:O55"/>
    <mergeCell ref="E56:F56"/>
    <mergeCell ref="G56:O56"/>
    <mergeCell ref="A58:D58"/>
    <mergeCell ref="E58:F58"/>
    <mergeCell ref="G58:O5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3" zoomScaleNormal="63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2" sqref="G22:R45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105" t="s">
        <v>129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114</v>
      </c>
      <c r="N17" s="91" t="s">
        <v>104</v>
      </c>
      <c r="O17" s="90" t="s">
        <v>113</v>
      </c>
      <c r="P17" s="91" t="s">
        <v>104</v>
      </c>
      <c r="Q17" s="15" t="s">
        <v>105</v>
      </c>
      <c r="R17" s="15" t="s">
        <v>106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249702</v>
      </c>
      <c r="E20" s="21">
        <f>G20+I20+K20+O20+Q20+M20</f>
        <v>114075</v>
      </c>
      <c r="F20" s="21">
        <f>H20+J20+L20+P20+R20+N20</f>
        <v>135627</v>
      </c>
      <c r="G20" s="21">
        <f>SUM(G22:G45)</f>
        <v>822</v>
      </c>
      <c r="H20" s="21">
        <f t="shared" ref="H20:R20" si="1">SUM(H22:H45)</f>
        <v>839</v>
      </c>
      <c r="I20" s="21">
        <f t="shared" si="1"/>
        <v>4163</v>
      </c>
      <c r="J20" s="21">
        <f t="shared" si="1"/>
        <v>4008</v>
      </c>
      <c r="K20" s="21">
        <f t="shared" si="1"/>
        <v>21302</v>
      </c>
      <c r="L20" s="21">
        <f t="shared" si="1"/>
        <v>19918</v>
      </c>
      <c r="M20" s="21">
        <f t="shared" si="1"/>
        <v>44046</v>
      </c>
      <c r="N20" s="21">
        <f t="shared" si="1"/>
        <v>45752</v>
      </c>
      <c r="O20" s="21">
        <f t="shared" si="1"/>
        <v>30598</v>
      </c>
      <c r="P20" s="21">
        <f t="shared" si="1"/>
        <v>35161</v>
      </c>
      <c r="Q20" s="21">
        <f t="shared" si="1"/>
        <v>13144</v>
      </c>
      <c r="R20" s="21">
        <f t="shared" si="1"/>
        <v>29949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128</v>
      </c>
      <c r="D21" s="26">
        <f t="shared" si="0"/>
        <v>151213</v>
      </c>
      <c r="E21" s="27">
        <f>G21+I21+K21+O21+Q21+M21</f>
        <v>68175</v>
      </c>
      <c r="F21" s="27">
        <f>H21+J21+L21+P21+R21+N21</f>
        <v>83038</v>
      </c>
      <c r="G21" s="63">
        <f>SUM(G22:G29)</f>
        <v>396</v>
      </c>
      <c r="H21" s="63">
        <f t="shared" ref="H21:R21" si="2">SUM(H22:H29)</f>
        <v>403</v>
      </c>
      <c r="I21" s="63">
        <f t="shared" si="2"/>
        <v>2197</v>
      </c>
      <c r="J21" s="63">
        <f t="shared" si="2"/>
        <v>2087</v>
      </c>
      <c r="K21" s="63">
        <f t="shared" si="2"/>
        <v>13479</v>
      </c>
      <c r="L21" s="63">
        <f t="shared" si="2"/>
        <v>12591</v>
      </c>
      <c r="M21" s="63">
        <f t="shared" si="2"/>
        <v>26068</v>
      </c>
      <c r="N21" s="63">
        <f t="shared" si="2"/>
        <v>25866</v>
      </c>
      <c r="O21" s="63">
        <f t="shared" si="2"/>
        <v>17506</v>
      </c>
      <c r="P21" s="63">
        <f t="shared" si="2"/>
        <v>21338</v>
      </c>
      <c r="Q21" s="63">
        <f t="shared" si="2"/>
        <v>8529</v>
      </c>
      <c r="R21" s="63">
        <f t="shared" si="2"/>
        <v>20753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120</v>
      </c>
      <c r="D22" s="26">
        <f t="shared" si="0"/>
        <v>26561</v>
      </c>
      <c r="E22" s="27">
        <f t="shared" ref="E22:E45" si="3">G22+I22+K22+O22+Q22+M22</f>
        <v>12054</v>
      </c>
      <c r="F22" s="27">
        <f t="shared" ref="F22:F45" si="4">H22+J22+L22+P22+R22+N22</f>
        <v>14507</v>
      </c>
      <c r="G22" s="72">
        <v>8</v>
      </c>
      <c r="H22" s="72">
        <v>5</v>
      </c>
      <c r="I22" s="72">
        <v>33</v>
      </c>
      <c r="J22" s="72">
        <v>29</v>
      </c>
      <c r="K22" s="72">
        <v>2390</v>
      </c>
      <c r="L22" s="72">
        <v>2204</v>
      </c>
      <c r="M22" s="72">
        <v>5228</v>
      </c>
      <c r="N22" s="72">
        <v>4441</v>
      </c>
      <c r="O22" s="72">
        <v>2880</v>
      </c>
      <c r="P22" s="72">
        <v>3536</v>
      </c>
      <c r="Q22" s="72">
        <v>1515</v>
      </c>
      <c r="R22" s="72">
        <v>4292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121</v>
      </c>
      <c r="D23" s="26">
        <f t="shared" si="0"/>
        <v>37287</v>
      </c>
      <c r="E23" s="27">
        <f t="shared" si="3"/>
        <v>16620</v>
      </c>
      <c r="F23" s="27">
        <f t="shared" si="4"/>
        <v>20667</v>
      </c>
      <c r="G23" s="72">
        <v>106</v>
      </c>
      <c r="H23" s="72">
        <v>105</v>
      </c>
      <c r="I23" s="72">
        <v>620</v>
      </c>
      <c r="J23" s="72">
        <v>595</v>
      </c>
      <c r="K23" s="72">
        <v>3304</v>
      </c>
      <c r="L23" s="72">
        <v>3046</v>
      </c>
      <c r="M23" s="72">
        <v>5491</v>
      </c>
      <c r="N23" s="72">
        <v>5637</v>
      </c>
      <c r="O23" s="72">
        <v>4524</v>
      </c>
      <c r="P23" s="72">
        <v>5499</v>
      </c>
      <c r="Q23" s="72">
        <v>2575</v>
      </c>
      <c r="R23" s="72">
        <v>5785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122</v>
      </c>
      <c r="D24" s="26">
        <f t="shared" si="0"/>
        <v>6030</v>
      </c>
      <c r="E24" s="27">
        <f t="shared" si="3"/>
        <v>2961</v>
      </c>
      <c r="F24" s="27">
        <f t="shared" si="4"/>
        <v>3069</v>
      </c>
      <c r="G24" s="72">
        <v>22</v>
      </c>
      <c r="H24" s="72">
        <v>19</v>
      </c>
      <c r="I24" s="72">
        <v>91</v>
      </c>
      <c r="J24" s="72">
        <v>109</v>
      </c>
      <c r="K24" s="72">
        <v>576</v>
      </c>
      <c r="L24" s="72">
        <v>520</v>
      </c>
      <c r="M24" s="72">
        <v>1162</v>
      </c>
      <c r="N24" s="72">
        <v>1179</v>
      </c>
      <c r="O24" s="72">
        <v>898</v>
      </c>
      <c r="P24" s="72">
        <v>882</v>
      </c>
      <c r="Q24" s="72">
        <v>212</v>
      </c>
      <c r="R24" s="72">
        <v>360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123</v>
      </c>
      <c r="D25" s="26">
        <f t="shared" si="0"/>
        <v>7636</v>
      </c>
      <c r="E25" s="27">
        <f t="shared" si="3"/>
        <v>3520</v>
      </c>
      <c r="F25" s="27">
        <f t="shared" si="4"/>
        <v>4116</v>
      </c>
      <c r="G25" s="72">
        <v>24</v>
      </c>
      <c r="H25" s="72">
        <v>25</v>
      </c>
      <c r="I25" s="72">
        <v>98</v>
      </c>
      <c r="J25" s="72">
        <v>112</v>
      </c>
      <c r="K25" s="72">
        <v>621</v>
      </c>
      <c r="L25" s="72">
        <v>609</v>
      </c>
      <c r="M25" s="72">
        <v>1244</v>
      </c>
      <c r="N25" s="72">
        <v>1052</v>
      </c>
      <c r="O25" s="72">
        <v>1032</v>
      </c>
      <c r="P25" s="72">
        <v>1146</v>
      </c>
      <c r="Q25" s="72">
        <v>501</v>
      </c>
      <c r="R25" s="72">
        <v>1172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124</v>
      </c>
      <c r="D26" s="26">
        <f t="shared" si="0"/>
        <v>41116</v>
      </c>
      <c r="E26" s="27">
        <f t="shared" si="3"/>
        <v>18697</v>
      </c>
      <c r="F26" s="27">
        <f t="shared" si="4"/>
        <v>22419</v>
      </c>
      <c r="G26" s="72">
        <v>153</v>
      </c>
      <c r="H26" s="72">
        <v>150</v>
      </c>
      <c r="I26" s="72">
        <v>863</v>
      </c>
      <c r="J26" s="72">
        <v>767</v>
      </c>
      <c r="K26" s="72">
        <v>3361</v>
      </c>
      <c r="L26" s="72">
        <v>3106</v>
      </c>
      <c r="M26" s="72">
        <v>7277</v>
      </c>
      <c r="N26" s="72">
        <v>6963</v>
      </c>
      <c r="O26" s="72">
        <v>4711</v>
      </c>
      <c r="P26" s="72">
        <v>5720</v>
      </c>
      <c r="Q26" s="72">
        <v>2332</v>
      </c>
      <c r="R26" s="72">
        <v>5713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125</v>
      </c>
      <c r="D27" s="26">
        <f t="shared" si="0"/>
        <v>15390</v>
      </c>
      <c r="E27" s="27">
        <f t="shared" si="3"/>
        <v>6689</v>
      </c>
      <c r="F27" s="27">
        <f t="shared" si="4"/>
        <v>8701</v>
      </c>
      <c r="G27" s="72">
        <v>70</v>
      </c>
      <c r="H27" s="72">
        <v>83</v>
      </c>
      <c r="I27" s="72">
        <v>424</v>
      </c>
      <c r="J27" s="72">
        <v>409</v>
      </c>
      <c r="K27" s="72">
        <v>1357</v>
      </c>
      <c r="L27" s="72">
        <v>1219</v>
      </c>
      <c r="M27" s="72">
        <v>2548</v>
      </c>
      <c r="N27" s="72">
        <v>2981</v>
      </c>
      <c r="O27" s="72">
        <v>1575</v>
      </c>
      <c r="P27" s="72">
        <v>2019</v>
      </c>
      <c r="Q27" s="72">
        <v>715</v>
      </c>
      <c r="R27" s="72">
        <v>1990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126</v>
      </c>
      <c r="D28" s="26">
        <f t="shared" si="0"/>
        <v>377</v>
      </c>
      <c r="E28" s="27">
        <f t="shared" si="3"/>
        <v>253</v>
      </c>
      <c r="F28" s="27">
        <f t="shared" si="4"/>
        <v>124</v>
      </c>
      <c r="G28" s="72">
        <v>0</v>
      </c>
      <c r="H28" s="72">
        <v>1</v>
      </c>
      <c r="I28" s="72">
        <v>8</v>
      </c>
      <c r="J28" s="72">
        <v>5</v>
      </c>
      <c r="K28" s="72">
        <v>26</v>
      </c>
      <c r="L28" s="72">
        <v>34</v>
      </c>
      <c r="M28" s="72">
        <v>121</v>
      </c>
      <c r="N28" s="72">
        <v>49</v>
      </c>
      <c r="O28" s="72">
        <v>80</v>
      </c>
      <c r="P28" s="72">
        <v>28</v>
      </c>
      <c r="Q28" s="72">
        <v>18</v>
      </c>
      <c r="R28" s="72">
        <v>7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127</v>
      </c>
      <c r="D29" s="26">
        <f t="shared" si="0"/>
        <v>16816</v>
      </c>
      <c r="E29" s="27">
        <f t="shared" si="3"/>
        <v>7381</v>
      </c>
      <c r="F29" s="27">
        <f t="shared" si="4"/>
        <v>9435</v>
      </c>
      <c r="G29" s="72">
        <v>13</v>
      </c>
      <c r="H29" s="72">
        <v>15</v>
      </c>
      <c r="I29" s="72">
        <v>60</v>
      </c>
      <c r="J29" s="72">
        <v>61</v>
      </c>
      <c r="K29" s="72">
        <v>1844</v>
      </c>
      <c r="L29" s="72">
        <v>1853</v>
      </c>
      <c r="M29" s="72">
        <v>2997</v>
      </c>
      <c r="N29" s="72">
        <v>3564</v>
      </c>
      <c r="O29" s="72">
        <v>1806</v>
      </c>
      <c r="P29" s="72">
        <v>2508</v>
      </c>
      <c r="Q29" s="72">
        <v>661</v>
      </c>
      <c r="R29" s="72">
        <v>1434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8301</v>
      </c>
      <c r="E35" s="27">
        <f t="shared" si="3"/>
        <v>3769</v>
      </c>
      <c r="F35" s="27">
        <f t="shared" si="4"/>
        <v>4532</v>
      </c>
      <c r="G35" s="27">
        <v>27</v>
      </c>
      <c r="H35" s="27">
        <v>29</v>
      </c>
      <c r="I35" s="27">
        <v>172</v>
      </c>
      <c r="J35" s="27">
        <v>178</v>
      </c>
      <c r="K35" s="27">
        <v>812</v>
      </c>
      <c r="L35" s="27">
        <v>724</v>
      </c>
      <c r="M35" s="27">
        <v>1160</v>
      </c>
      <c r="N35" s="27">
        <v>1770</v>
      </c>
      <c r="O35" s="27">
        <v>1162</v>
      </c>
      <c r="P35" s="27">
        <v>1302</v>
      </c>
      <c r="Q35" s="27">
        <v>436</v>
      </c>
      <c r="R35" s="27">
        <v>529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2304</v>
      </c>
      <c r="E36" s="27">
        <f t="shared" si="3"/>
        <v>987</v>
      </c>
      <c r="F36" s="27">
        <f t="shared" si="4"/>
        <v>1317</v>
      </c>
      <c r="G36" s="27">
        <v>0</v>
      </c>
      <c r="H36" s="27">
        <v>0</v>
      </c>
      <c r="I36" s="27">
        <v>5</v>
      </c>
      <c r="J36" s="27">
        <v>3</v>
      </c>
      <c r="K36" s="27">
        <v>180</v>
      </c>
      <c r="L36" s="27">
        <v>132</v>
      </c>
      <c r="M36" s="27">
        <v>448</v>
      </c>
      <c r="N36" s="27">
        <v>430</v>
      </c>
      <c r="O36" s="27">
        <v>235</v>
      </c>
      <c r="P36" s="27">
        <v>375</v>
      </c>
      <c r="Q36" s="27">
        <v>119</v>
      </c>
      <c r="R36" s="27">
        <v>377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20992</v>
      </c>
      <c r="E37" s="27">
        <f t="shared" si="3"/>
        <v>9281</v>
      </c>
      <c r="F37" s="27">
        <f t="shared" si="4"/>
        <v>11711</v>
      </c>
      <c r="G37" s="27">
        <v>139</v>
      </c>
      <c r="H37" s="27">
        <v>143</v>
      </c>
      <c r="I37" s="27">
        <v>824</v>
      </c>
      <c r="J37" s="27">
        <v>756</v>
      </c>
      <c r="K37" s="27">
        <v>2482</v>
      </c>
      <c r="L37" s="27">
        <v>2326</v>
      </c>
      <c r="M37" s="27">
        <v>3232</v>
      </c>
      <c r="N37" s="27">
        <v>4747</v>
      </c>
      <c r="O37" s="27">
        <v>1996</v>
      </c>
      <c r="P37" s="27">
        <v>2398</v>
      </c>
      <c r="Q37" s="27">
        <v>608</v>
      </c>
      <c r="R37" s="27">
        <v>1341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1686</v>
      </c>
      <c r="E38" s="27">
        <f t="shared" si="3"/>
        <v>625</v>
      </c>
      <c r="F38" s="27">
        <f t="shared" si="4"/>
        <v>1061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306</v>
      </c>
      <c r="N38" s="27">
        <v>323</v>
      </c>
      <c r="O38" s="27">
        <v>202</v>
      </c>
      <c r="P38" s="27">
        <v>376</v>
      </c>
      <c r="Q38" s="27">
        <v>117</v>
      </c>
      <c r="R38" s="27">
        <v>362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607</v>
      </c>
      <c r="E39" s="27">
        <f t="shared" si="3"/>
        <v>357</v>
      </c>
      <c r="F39" s="27">
        <f t="shared" si="4"/>
        <v>250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32</v>
      </c>
      <c r="N39" s="27">
        <v>68</v>
      </c>
      <c r="O39" s="27">
        <v>249</v>
      </c>
      <c r="P39" s="27">
        <v>138</v>
      </c>
      <c r="Q39" s="27">
        <v>76</v>
      </c>
      <c r="R39" s="27">
        <v>44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5190</v>
      </c>
      <c r="E40" s="27">
        <f t="shared" si="3"/>
        <v>2974</v>
      </c>
      <c r="F40" s="27">
        <f t="shared" si="4"/>
        <v>2216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1325</v>
      </c>
      <c r="N40" s="27">
        <v>722</v>
      </c>
      <c r="O40" s="27">
        <v>1229</v>
      </c>
      <c r="P40" s="27">
        <v>884</v>
      </c>
      <c r="Q40" s="27">
        <v>420</v>
      </c>
      <c r="R40" s="27">
        <v>610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116</v>
      </c>
      <c r="C43" s="25" t="s">
        <v>117</v>
      </c>
      <c r="D43" s="26">
        <f t="shared" ref="D43" si="5">E43+F43</f>
        <v>45428</v>
      </c>
      <c r="E43" s="27">
        <f t="shared" ref="E43" si="6">G43+I43+K43+O43+Q43+M43</f>
        <v>20449</v>
      </c>
      <c r="F43" s="27">
        <f t="shared" ref="F43" si="7">H43+J43+L43+P43+R43+N43</f>
        <v>24979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10211</v>
      </c>
      <c r="N43" s="27">
        <v>10980</v>
      </c>
      <c r="O43" s="27">
        <v>7457</v>
      </c>
      <c r="P43" s="27">
        <v>8185</v>
      </c>
      <c r="Q43" s="27">
        <v>2781</v>
      </c>
      <c r="R43" s="27">
        <v>5814</v>
      </c>
      <c r="U43" s="29"/>
      <c r="V43" s="29"/>
    </row>
    <row r="44" spans="1:22" s="28" customFormat="1" ht="17.100000000000001" customHeight="1">
      <c r="A44" s="24">
        <v>24</v>
      </c>
      <c r="B44" s="38" t="s">
        <v>118</v>
      </c>
      <c r="C44" s="25" t="s">
        <v>119</v>
      </c>
      <c r="D44" s="26">
        <f t="shared" ref="D44" si="8">E44+F44</f>
        <v>10598</v>
      </c>
      <c r="E44" s="27">
        <f t="shared" ref="E44" si="9">G44+I44+K44+O44+Q44+M44</f>
        <v>5385</v>
      </c>
      <c r="F44" s="27">
        <f t="shared" ref="F44" si="10">H44+J44+L44+P44+R44+N44</f>
        <v>5213</v>
      </c>
      <c r="G44" s="27">
        <v>208</v>
      </c>
      <c r="H44" s="27">
        <v>212</v>
      </c>
      <c r="I44" s="27">
        <v>920</v>
      </c>
      <c r="J44" s="27">
        <v>930</v>
      </c>
      <c r="K44" s="27">
        <v>4257</v>
      </c>
      <c r="L44" s="27">
        <v>4071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3383</v>
      </c>
      <c r="E45" s="27">
        <f t="shared" si="3"/>
        <v>2073</v>
      </c>
      <c r="F45" s="27">
        <f t="shared" si="4"/>
        <v>1310</v>
      </c>
      <c r="G45" s="27">
        <v>52</v>
      </c>
      <c r="H45" s="27">
        <v>52</v>
      </c>
      <c r="I45" s="27">
        <v>45</v>
      </c>
      <c r="J45" s="27">
        <v>54</v>
      </c>
      <c r="K45" s="27">
        <v>92</v>
      </c>
      <c r="L45" s="27">
        <v>74</v>
      </c>
      <c r="M45" s="27">
        <v>1264</v>
      </c>
      <c r="N45" s="27">
        <v>846</v>
      </c>
      <c r="O45" s="27">
        <v>562</v>
      </c>
      <c r="P45" s="27">
        <v>165</v>
      </c>
      <c r="Q45" s="27">
        <v>58</v>
      </c>
      <c r="R45" s="27">
        <v>119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249702</v>
      </c>
      <c r="E46" s="21">
        <f>G46+I46+K46+O46+Q46+M46</f>
        <v>114075</v>
      </c>
      <c r="F46" s="21">
        <f>H46+J46+L46+P46+R46+N46</f>
        <v>135627</v>
      </c>
      <c r="G46" s="21">
        <f t="shared" ref="G46:R46" si="12">SUM(G47:G50)</f>
        <v>822</v>
      </c>
      <c r="H46" s="21">
        <f t="shared" si="12"/>
        <v>839</v>
      </c>
      <c r="I46" s="21">
        <f t="shared" si="12"/>
        <v>4163</v>
      </c>
      <c r="J46" s="21">
        <f t="shared" si="12"/>
        <v>4008</v>
      </c>
      <c r="K46" s="21">
        <f t="shared" si="12"/>
        <v>21302</v>
      </c>
      <c r="L46" s="21">
        <f t="shared" si="12"/>
        <v>19918</v>
      </c>
      <c r="M46" s="21">
        <f t="shared" si="12"/>
        <v>44046</v>
      </c>
      <c r="N46" s="21">
        <f t="shared" si="12"/>
        <v>45752</v>
      </c>
      <c r="O46" s="21">
        <f t="shared" si="12"/>
        <v>30598</v>
      </c>
      <c r="P46" s="21">
        <f t="shared" si="12"/>
        <v>35161</v>
      </c>
      <c r="Q46" s="21">
        <f t="shared" si="12"/>
        <v>13144</v>
      </c>
      <c r="R46" s="21">
        <f t="shared" si="12"/>
        <v>29949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218717</v>
      </c>
      <c r="E47" s="27">
        <f t="shared" ref="E47:E49" si="13">G47+I47+K47+O47+Q47+M47</f>
        <v>100354</v>
      </c>
      <c r="F47" s="27">
        <f t="shared" ref="F47:F49" si="14">H47+J47+L47+P47+R47+N47</f>
        <v>118363</v>
      </c>
      <c r="G47" s="58">
        <f>'Прил. 11 АЛЬФА'!F20+'Прил. 11 АЛЬФА'!F22+'Прил. 11 АЛЬФА'!F28+'Прил. 11 АЛЬФА'!F40+'Прил. 11 АЛЬФА'!F42+'Прил. 11 АЛЬФА'!F25+'Прил. 11 АЛЬФА'!F27+'Прил. 11 АЛЬФА'!F39+'Прил. 11 АЛЬФА'!F41+'Прил. 11 АЛЬФА'!F33+'Прил. 11 АЛЬФА'!F34+'Прил. 11 АЛЬФА'!F35+'Прил. 11 АЛЬФА'!F38</f>
        <v>669</v>
      </c>
      <c r="H47" s="58">
        <f>'Прил. 11 АЛЬФА'!G20+'Прил. 11 АЛЬФА'!G22+'Прил. 11 АЛЬФА'!G28+'Прил. 11 АЛЬФА'!G40+'Прил. 11 АЛЬФА'!G42+'Прил. 11 АЛЬФА'!G25+'Прил. 11 АЛЬФА'!G27+'Прил. 11 АЛЬФА'!G39+'Прил. 11 АЛЬФА'!G41+'Прил. 11 АЛЬФА'!G33+'Прил. 11 АЛЬФА'!G34+'Прил. 11 АЛЬФА'!G35+'Прил. 11 АЛЬФА'!G38</f>
        <v>680</v>
      </c>
      <c r="I47" s="58">
        <f>'Прил. 11 АЛЬФА'!H20+'Прил. 11 АЛЬФА'!H22+'Прил. 11 АЛЬФА'!H28+'Прил. 11 АЛЬФА'!H40+'Прил. 11 АЛЬФА'!H42+'Прил. 11 АЛЬФА'!H25+'Прил. 11 АЛЬФА'!H27+'Прил. 11 АЛЬФА'!H39+'Прил. 11 АЛЬФА'!H41+'Прил. 11 АЛЬФА'!H33+'Прил. 11 АЛЬФА'!H34+'Прил. 11 АЛЬФА'!H35+'Прил. 11 АЛЬФА'!H38</f>
        <v>3186</v>
      </c>
      <c r="J47" s="58">
        <f>'Прил. 11 АЛЬФА'!I20+'Прил. 11 АЛЬФА'!I22+'Прил. 11 АЛЬФА'!I28+'Прил. 11 АЛЬФА'!I40+'Прил. 11 АЛЬФА'!I42+'Прил. 11 АЛЬФА'!I25+'Прил. 11 АЛЬФА'!I27+'Прил. 11 АЛЬФА'!I39+'Прил. 11 АЛЬФА'!I41+'Прил. 11 АЛЬФА'!I33+'Прил. 11 АЛЬФА'!I34+'Прил. 11 АЛЬФА'!I35+'Прил. 11 АЛЬФА'!I38</f>
        <v>3089</v>
      </c>
      <c r="K47" s="58">
        <f>'Прил. 11 АЛЬФА'!J20+'Прил. 11 АЛЬФА'!J22+'Прил. 11 АЛЬФА'!J28+'Прил. 11 АЛЬФА'!J40+'Прил. 11 АЛЬФА'!J42+'Прил. 11 АЛЬФА'!J25+'Прил. 11 АЛЬФА'!J27+'Прил. 11 АЛЬФА'!J39+'Прил. 11 АЛЬФА'!J41+'Прил. 11 АЛЬФА'!J33+'Прил. 11 АЛЬФА'!J34+'Прил. 11 АЛЬФА'!J35+'Прил. 11 АЛЬФА'!J38</f>
        <v>17692</v>
      </c>
      <c r="L47" s="58">
        <f>'Прил. 11 АЛЬФА'!K20+'Прил. 11 АЛЬФА'!K22+'Прил. 11 АЛЬФА'!K28+'Прил. 11 АЛЬФА'!K40+'Прил. 11 АЛЬФА'!K42+'Прил. 11 АЛЬФА'!K25+'Прил. 11 АЛЬФА'!K27+'Прил. 11 АЛЬФА'!K39+'Прил. 11 АЛЬФА'!K41+'Прил. 11 АЛЬФА'!K33+'Прил. 11 АЛЬФА'!K34+'Прил. 11 АЛЬФА'!K35+'Прил. 11 АЛЬФА'!K38</f>
        <v>16600</v>
      </c>
      <c r="M47" s="58">
        <f>'Прил. 11 АЛЬФА'!L20+'Прил. 11 АЛЬФА'!L22+'Прил. 11 АЛЬФА'!L28+'Прил. 11 АЛЬФА'!L40+'Прил. 11 АЛЬФА'!L42+'Прил. 11 АЛЬФА'!L25+'Прил. 11 АЛЬФА'!L27+'Прил. 11 АЛЬФА'!L39+'Прил. 11 АЛЬФА'!L41+'Прил. 11 АЛЬФА'!L33+'Прил. 11 АЛЬФА'!L34+'Прил. 11 АЛЬФА'!L35+'Прил. 11 АЛЬФА'!L38</f>
        <v>39062</v>
      </c>
      <c r="N47" s="58">
        <f>'Прил. 11 АЛЬФА'!M20+'Прил. 11 АЛЬФА'!M22+'Прил. 11 АЛЬФА'!M28+'Прил. 11 АЛЬФА'!M40+'Прил. 11 АЛЬФА'!M42+'Прил. 11 АЛЬФА'!M25+'Прил. 11 АЛЬФА'!M27+'Прил. 11 АЛЬФА'!M39+'Прил. 11 АЛЬФА'!M41+'Прил. 11 АЛЬФА'!M33+'Прил. 11 АЛЬФА'!M34+'Прил. 11 АЛЬФА'!M35+'Прил. 11 АЛЬФА'!M38</f>
        <v>38685</v>
      </c>
      <c r="O47" s="58">
        <f>'Прил. 11 АЛЬФА'!N20+'Прил. 11 АЛЬФА'!N22+'Прил. 11 АЛЬФА'!N28+'Прил. 11 АЛЬФА'!N40+'Прил. 11 АЛЬФА'!N42+'Прил. 11 АЛЬФА'!N25+'Прил. 11 АЛЬФА'!N27+'Прил. 11 АЛЬФА'!N39+'Прил. 11 АЛЬФА'!N41+'Прил. 11 АЛЬФА'!N33+'Прил. 11 АЛЬФА'!N34+'Прил. 11 АЛЬФА'!N35+'Прил. 11 АЛЬФА'!N38</f>
        <v>27565</v>
      </c>
      <c r="P47" s="58">
        <f>'Прил. 11 АЛЬФА'!O20+'Прил. 11 АЛЬФА'!O22+'Прил. 11 АЛЬФА'!O28+'Прил. 11 АЛЬФА'!O40+'Прил. 11 АЛЬФА'!O42+'Прил. 11 АЛЬФА'!O25+'Прил. 11 АЛЬФА'!O27+'Прил. 11 АЛЬФА'!O39+'Прил. 11 АЛЬФА'!O41+'Прил. 11 АЛЬФА'!O33+'Прил. 11 АЛЬФА'!O34+'Прил. 11 АЛЬФА'!O35+'Прил. 11 АЛЬФА'!O38</f>
        <v>31429</v>
      </c>
      <c r="Q47" s="58">
        <f>'Прил. 11 АЛЬФА'!P20+'Прил. 11 АЛЬФА'!P22+'Прил. 11 АЛЬФА'!P28+'Прил. 11 АЛЬФА'!P40+'Прил. 11 АЛЬФА'!P42+'Прил. 11 АЛЬФА'!P25+'Прил. 11 АЛЬФА'!P27+'Прил. 11 АЛЬФА'!P39+'Прил. 11 АЛЬФА'!P41+'Прил. 11 АЛЬФА'!P33+'Прил. 11 АЛЬФА'!P34+'Прил. 11 АЛЬФА'!P35+'Прил. 11 АЛЬФА'!P38</f>
        <v>12180</v>
      </c>
      <c r="R47" s="58">
        <f>'Прил. 11 АЛЬФА'!Q20+'Прил. 11 АЛЬФА'!Q22+'Прил. 11 АЛЬФА'!Q28+'Прил. 11 АЛЬФА'!Q40+'Прил. 11 АЛЬФА'!Q42+'Прил. 11 АЛЬФА'!Q25+'Прил. 11 АЛЬФА'!Q27+'Прил. 11 АЛЬФА'!Q39+'Прил. 11 АЛЬФА'!Q41+'Прил. 11 АЛЬФА'!Q33+'Прил. 11 АЛЬФА'!Q34+'Прил. 11 АЛЬФА'!Q35+'Прил. 11 АЛЬФА'!Q38</f>
        <v>27880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2156</v>
      </c>
      <c r="E48" s="27">
        <f t="shared" si="13"/>
        <v>941</v>
      </c>
      <c r="F48" s="27">
        <f t="shared" si="14"/>
        <v>1215</v>
      </c>
      <c r="G48" s="26">
        <f>'Прил. 11 АЛЬФА'!F36</f>
        <v>0</v>
      </c>
      <c r="H48" s="26">
        <f>'Прил. 11 АЛЬФА'!G36</f>
        <v>0</v>
      </c>
      <c r="I48" s="26">
        <f>'Прил. 11 АЛЬФА'!H36</f>
        <v>4</v>
      </c>
      <c r="J48" s="26">
        <f>'Прил. 11 АЛЬФА'!I36</f>
        <v>2</v>
      </c>
      <c r="K48" s="26">
        <f>'Прил. 11 АЛЬФА'!J36</f>
        <v>181</v>
      </c>
      <c r="L48" s="26">
        <f>'Прил. 11 АЛЬФА'!K36</f>
        <v>134</v>
      </c>
      <c r="M48" s="26">
        <f>'Прил. 11 АЛЬФА'!L36</f>
        <v>426</v>
      </c>
      <c r="N48" s="26">
        <f>'Прил. 11 АЛЬФА'!M36</f>
        <v>367</v>
      </c>
      <c r="O48" s="26">
        <f>'Прил. 11 АЛЬФА'!N36</f>
        <v>218</v>
      </c>
      <c r="P48" s="26">
        <f>'Прил. 11 АЛЬФА'!O36</f>
        <v>349</v>
      </c>
      <c r="Q48" s="26">
        <f>'Прил. 11 АЛЬФА'!P36</f>
        <v>112</v>
      </c>
      <c r="R48" s="26">
        <f>'Прил. 11 АЛЬФА'!Q36</f>
        <v>363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22712</v>
      </c>
      <c r="E49" s="27">
        <f t="shared" si="13"/>
        <v>10031</v>
      </c>
      <c r="F49" s="27">
        <f t="shared" si="14"/>
        <v>12681</v>
      </c>
      <c r="G49" s="26">
        <f>'Прил. 11 АЛЬФА'!F29+'Прил. 11 АЛЬФА'!F30+'Прил. 11 АЛЬФА'!F31</f>
        <v>139</v>
      </c>
      <c r="H49" s="26">
        <f>'Прил. 11 АЛЬФА'!G29+'Прил. 11 АЛЬФА'!G30+'Прил. 11 АЛЬФА'!G31</f>
        <v>151</v>
      </c>
      <c r="I49" s="26">
        <f>'Прил. 11 АЛЬФА'!H29+'Прил. 11 АЛЬФА'!H30+'Прил. 11 АЛЬФА'!H31</f>
        <v>845</v>
      </c>
      <c r="J49" s="26">
        <f>'Прил. 11 АЛЬФА'!I29+'Прил. 11 АЛЬФА'!I30+'Прил. 11 АЛЬФА'!I31</f>
        <v>779</v>
      </c>
      <c r="K49" s="26">
        <f>'Прил. 11 АЛЬФА'!J29+'Прил. 11 АЛЬФА'!J30+'Прил. 11 АЛЬФА'!J31</f>
        <v>2651</v>
      </c>
      <c r="L49" s="26">
        <f>'Прил. 11 АЛЬФА'!K29+'Прил. 11 АЛЬФА'!K30+'Прил. 11 АЛЬФА'!K31</f>
        <v>2499</v>
      </c>
      <c r="M49" s="26">
        <f>'Прил. 11 АЛЬФА'!L29+'Прил. 11 АЛЬФА'!L30+'Прил. 11 АЛЬФА'!L31</f>
        <v>3647</v>
      </c>
      <c r="N49" s="26">
        <f>'Прил. 11 АЛЬФА'!M29+'Прил. 11 АЛЬФА'!M30+'Прил. 11 АЛЬФА'!M31</f>
        <v>5335</v>
      </c>
      <c r="O49" s="26">
        <f>'Прил. 11 АЛЬФА'!N29+'Прил. 11 АЛЬФА'!N30+'Прил. 11 АЛЬФА'!N31</f>
        <v>2116</v>
      </c>
      <c r="P49" s="26">
        <f>'Прил. 11 АЛЬФА'!O29+'Прил. 11 АЛЬФА'!O30+'Прил. 11 АЛЬФА'!O31</f>
        <v>2514</v>
      </c>
      <c r="Q49" s="26">
        <f>'Прил. 11 АЛЬФА'!P29+'Прил. 11 АЛЬФА'!P30+'Прил. 11 АЛЬФА'!P31</f>
        <v>633</v>
      </c>
      <c r="R49" s="26">
        <f>'Прил. 11 АЛЬФА'!Q29+'Прил. 11 АЛЬФА'!Q30+'Прил. 11 АЛЬФА'!Q31</f>
        <v>1403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6117</v>
      </c>
      <c r="E50" s="27">
        <f t="shared" ref="E50" si="16">G50+I50+K50+O50+Q50+M50</f>
        <v>2749</v>
      </c>
      <c r="F50" s="27">
        <f t="shared" ref="F50" si="17">H50+J50+L50+P50+R50+N50</f>
        <v>3368</v>
      </c>
      <c r="G50" s="26">
        <f>'Прил. 11 АЛЬФА'!F32+'Прил. 11 АЛЬФА'!F24</f>
        <v>14</v>
      </c>
      <c r="H50" s="26">
        <f>'Прил. 11 АЛЬФА'!G32+'Прил. 11 АЛЬФА'!G24</f>
        <v>8</v>
      </c>
      <c r="I50" s="26">
        <f>'Прил. 11 АЛЬФА'!H32+'Прил. 11 АЛЬФА'!H24</f>
        <v>128</v>
      </c>
      <c r="J50" s="26">
        <f>'Прил. 11 АЛЬФА'!I32+'Прил. 11 АЛЬФА'!I24</f>
        <v>138</v>
      </c>
      <c r="K50" s="26">
        <f>'Прил. 11 АЛЬФА'!J32+'Прил. 11 АЛЬФА'!J24</f>
        <v>778</v>
      </c>
      <c r="L50" s="26">
        <f>'Прил. 11 АЛЬФА'!K32+'Прил. 11 АЛЬФА'!K24</f>
        <v>685</v>
      </c>
      <c r="M50" s="26">
        <f>'Прил. 11 АЛЬФА'!L32+'Прил. 11 АЛЬФА'!L24</f>
        <v>911</v>
      </c>
      <c r="N50" s="26">
        <f>'Прил. 11 АЛЬФА'!M32+'Прил. 11 АЛЬФА'!M24</f>
        <v>1365</v>
      </c>
      <c r="O50" s="26">
        <f>'Прил. 11 АЛЬФА'!N32+'Прил. 11 АЛЬФА'!N24</f>
        <v>699</v>
      </c>
      <c r="P50" s="26">
        <f>'Прил. 11 АЛЬФА'!O32+'Прил. 11 АЛЬФА'!O24</f>
        <v>869</v>
      </c>
      <c r="Q50" s="26">
        <f>'Прил. 11 АЛЬФА'!P32+'Прил. 11 АЛЬФА'!P24</f>
        <v>219</v>
      </c>
      <c r="R50" s="26">
        <f>'Прил. 11 АЛЬФА'!Q32+'Прил. 11 АЛЬФА'!Q24</f>
        <v>303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101"/>
      <c r="F55" s="101"/>
      <c r="G55" s="94"/>
      <c r="H55" s="94"/>
      <c r="I55" s="94"/>
      <c r="J55" s="94"/>
      <c r="K55" s="94"/>
      <c r="L55" s="94"/>
      <c r="M55" s="94"/>
      <c r="N55" s="94"/>
      <c r="O55" s="94"/>
    </row>
    <row r="56" spans="1:22" s="35" customFormat="1" ht="13.5" customHeight="1">
      <c r="E56" s="92" t="s">
        <v>35</v>
      </c>
      <c r="F56" s="92"/>
      <c r="G56" s="93" t="s">
        <v>36</v>
      </c>
      <c r="H56" s="93"/>
      <c r="I56" s="93"/>
      <c r="J56" s="93"/>
      <c r="K56" s="93"/>
      <c r="L56" s="93"/>
      <c r="M56" s="93"/>
      <c r="N56" s="93"/>
      <c r="O56" s="93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94"/>
      <c r="B58" s="94"/>
      <c r="C58" s="94"/>
      <c r="D58" s="94"/>
      <c r="E58" s="101"/>
      <c r="F58" s="101"/>
      <c r="G58" s="94"/>
      <c r="H58" s="94"/>
      <c r="I58" s="94"/>
      <c r="J58" s="94"/>
      <c r="K58" s="94"/>
      <c r="L58" s="94"/>
      <c r="M58" s="94"/>
      <c r="N58" s="94"/>
      <c r="O58" s="94"/>
    </row>
    <row r="59" spans="1:22" s="36" customFormat="1" ht="12">
      <c r="A59" s="93" t="s">
        <v>38</v>
      </c>
      <c r="B59" s="93"/>
      <c r="C59" s="93"/>
      <c r="D59" s="93"/>
      <c r="E59" s="92" t="s">
        <v>35</v>
      </c>
      <c r="F59" s="92"/>
      <c r="G59" s="93" t="s">
        <v>36</v>
      </c>
      <c r="H59" s="93"/>
      <c r="I59" s="93"/>
      <c r="J59" s="93"/>
      <c r="K59" s="93"/>
      <c r="L59" s="93"/>
      <c r="M59" s="93"/>
      <c r="N59" s="93"/>
      <c r="O59" s="93"/>
    </row>
  </sheetData>
  <mergeCells count="29">
    <mergeCell ref="A15:A18"/>
    <mergeCell ref="D15:D18"/>
    <mergeCell ref="C15:C18"/>
    <mergeCell ref="G15:R15"/>
    <mergeCell ref="E15:F17"/>
    <mergeCell ref="G16:L16"/>
    <mergeCell ref="Q16:R16"/>
    <mergeCell ref="B15:B18"/>
    <mergeCell ref="G17:H17"/>
    <mergeCell ref="K17:L17"/>
    <mergeCell ref="I17:J17"/>
    <mergeCell ref="M16:P16"/>
    <mergeCell ref="M17:N17"/>
    <mergeCell ref="O17:P17"/>
    <mergeCell ref="A8:R8"/>
    <mergeCell ref="A9:R9"/>
    <mergeCell ref="D12:P12"/>
    <mergeCell ref="D13:P13"/>
    <mergeCell ref="G10:J10"/>
    <mergeCell ref="A59:D59"/>
    <mergeCell ref="E59:F59"/>
    <mergeCell ref="G59:O59"/>
    <mergeCell ref="E56:F56"/>
    <mergeCell ref="E55:F55"/>
    <mergeCell ref="G55:O55"/>
    <mergeCell ref="G56:O56"/>
    <mergeCell ref="A58:D58"/>
    <mergeCell ref="E58:F58"/>
    <mergeCell ref="G58:O5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50" zoomScaleNormal="75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130</v>
      </c>
      <c r="J10" s="9" t="s">
        <v>115</v>
      </c>
      <c r="N10" s="11"/>
    </row>
    <row r="11" spans="1:17" s="9" customFormat="1" ht="20.25">
      <c r="N11" s="47"/>
      <c r="O11" s="70">
        <f>L43+M43+N43+O43+P43+Q43</f>
        <v>520209</v>
      </c>
    </row>
    <row r="12" spans="1:17" s="12" customFormat="1" ht="18.75">
      <c r="C12" s="78" t="s">
        <v>61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114</v>
      </c>
      <c r="M17" s="121"/>
      <c r="N17" s="120" t="s">
        <v>113</v>
      </c>
      <c r="O17" s="121" t="s">
        <v>104</v>
      </c>
      <c r="P17" s="59" t="s">
        <v>105</v>
      </c>
      <c r="Q17" s="59" t="s">
        <v>106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265991</v>
      </c>
      <c r="D20" s="53">
        <f>'Прил. 11 СОГАЗ'!D20+'Прил. 11 АЛЬФА'!D20</f>
        <v>123220</v>
      </c>
      <c r="E20" s="53">
        <f>'Прил. 11 СОГАЗ'!E20+'Прил. 11 АЛЬФА'!E20</f>
        <v>142771</v>
      </c>
      <c r="F20" s="53">
        <f>'Прил. 11 СОГАЗ'!F20+'Прил. 11 АЛЬФА'!F20</f>
        <v>999</v>
      </c>
      <c r="G20" s="53">
        <f>'Прил. 11 СОГАЗ'!G20+'Прил. 11 АЛЬФА'!G20</f>
        <v>988</v>
      </c>
      <c r="H20" s="53">
        <f>'Прил. 11 СОГАЗ'!H20+'Прил. 11 АЛЬФА'!H20</f>
        <v>4559</v>
      </c>
      <c r="I20" s="53">
        <f>'Прил. 11 СОГАЗ'!I20+'Прил. 11 АЛЬФА'!I20</f>
        <v>4355</v>
      </c>
      <c r="J20" s="53">
        <f>'Прил. 11 СОГАЗ'!J20+'Прил. 11 АЛЬФА'!J20</f>
        <v>20268</v>
      </c>
      <c r="K20" s="53">
        <f>'Прил. 11 СОГАЗ'!K20+'Прил. 11 АЛЬФА'!K20</f>
        <v>18885</v>
      </c>
      <c r="L20" s="53">
        <f>'Прил. 11 СОГАЗ'!L20+'Прил. 11 АЛЬФА'!L20</f>
        <v>46368</v>
      </c>
      <c r="M20" s="53">
        <f>'Прил. 11 СОГАЗ'!M20+'Прил. 11 АЛЬФА'!M20</f>
        <v>46670</v>
      </c>
      <c r="N20" s="53">
        <f>'Прил. 11 СОГАЗ'!N20+'Прил. 11 АЛЬФА'!N20</f>
        <v>35498</v>
      </c>
      <c r="O20" s="53">
        <f>'Прил. 11 СОГАЗ'!O20+'Прил. 11 АЛЬФА'!O20</f>
        <v>38923</v>
      </c>
      <c r="P20" s="53">
        <f>'Прил. 11 СОГАЗ'!P20+'Прил. 11 АЛЬФА'!P20</f>
        <v>15528</v>
      </c>
      <c r="Q20" s="53">
        <f>'Прил. 11 СОГАЗ'!Q20+'Прил. 11 АЛЬФА'!Q20</f>
        <v>32950</v>
      </c>
    </row>
    <row r="21" spans="1:17" s="35" customFormat="1" ht="18.75">
      <c r="A21" s="50" t="s">
        <v>72</v>
      </c>
      <c r="B21" s="51" t="s">
        <v>73</v>
      </c>
      <c r="C21" s="52">
        <f t="shared" si="0"/>
        <v>7680</v>
      </c>
      <c r="D21" s="53">
        <f>'Прил. 11 СОГАЗ'!D21+'Прил. 11 АЛЬФА'!D21</f>
        <v>3645</v>
      </c>
      <c r="E21" s="53">
        <f>'Прил. 11 СОГАЗ'!E21+'Прил. 11 АЛЬФА'!E21</f>
        <v>4035</v>
      </c>
      <c r="F21" s="53">
        <f>'Прил. 11 СОГАЗ'!F21+'Прил. 11 АЛЬФА'!F21</f>
        <v>32</v>
      </c>
      <c r="G21" s="53">
        <f>'Прил. 11 СОГАЗ'!G21+'Прил. 11 АЛЬФА'!G21</f>
        <v>26</v>
      </c>
      <c r="H21" s="53">
        <f>'Прил. 11 СОГАЗ'!H21+'Прил. 11 АЛЬФА'!H21</f>
        <v>153</v>
      </c>
      <c r="I21" s="53">
        <f>'Прил. 11 СОГАЗ'!I21+'Прил. 11 АЛЬФА'!I21</f>
        <v>133</v>
      </c>
      <c r="J21" s="53">
        <f>'Прил. 11 СОГАЗ'!J21+'Прил. 11 АЛЬФА'!J21</f>
        <v>643</v>
      </c>
      <c r="K21" s="53">
        <f>'Прил. 11 СОГАЗ'!K21+'Прил. 11 АЛЬФА'!K21</f>
        <v>543</v>
      </c>
      <c r="L21" s="53">
        <f>'Прил. 11 СОГАЗ'!L21+'Прил. 11 АЛЬФА'!L21</f>
        <v>1487</v>
      </c>
      <c r="M21" s="53">
        <f>'Прил. 11 СОГАЗ'!M21+'Прил. 11 АЛЬФА'!M21</f>
        <v>1429</v>
      </c>
      <c r="N21" s="53">
        <f>'Прил. 11 СОГАЗ'!N21+'Прил. 11 АЛЬФА'!N21</f>
        <v>946</v>
      </c>
      <c r="O21" s="53">
        <f>'Прил. 11 СОГАЗ'!O21+'Прил. 11 АЛЬФА'!O21</f>
        <v>1124</v>
      </c>
      <c r="P21" s="53">
        <f>'Прил. 11 СОГАЗ'!P21+'Прил. 11 АЛЬФА'!P21</f>
        <v>384</v>
      </c>
      <c r="Q21" s="53">
        <f>'Прил. 11 СОГАЗ'!Q21+'Прил. 11 АЛЬФА'!Q21</f>
        <v>780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45364</v>
      </c>
      <c r="D22" s="53">
        <f>'Прил. 11 СОГАЗ'!D22+'Прил. 11 АЛЬФА'!D22</f>
        <v>19444</v>
      </c>
      <c r="E22" s="53">
        <f>'Прил. 11 СОГАЗ'!E22+'Прил. 11 АЛЬФА'!E22</f>
        <v>25920</v>
      </c>
      <c r="F22" s="53">
        <f>'Прил. 11 СОГАЗ'!F22+'Прил. 11 АЛЬФА'!F22</f>
        <v>208</v>
      </c>
      <c r="G22" s="53">
        <f>'Прил. 11 СОГАЗ'!G22+'Прил. 11 АЛЬФА'!G22</f>
        <v>225</v>
      </c>
      <c r="H22" s="53">
        <f>'Прил. 11 СОГАЗ'!H22+'Прил. 11 АЛЬФА'!H22</f>
        <v>1104</v>
      </c>
      <c r="I22" s="53">
        <f>'Прил. 11 СОГАЗ'!I22+'Прил. 11 АЛЬФА'!I22</f>
        <v>1160</v>
      </c>
      <c r="J22" s="53">
        <f>'Прил. 11 СОГАЗ'!J22+'Прил. 11 АЛЬФА'!J22</f>
        <v>4831</v>
      </c>
      <c r="K22" s="53">
        <f>'Прил. 11 СОГАЗ'!K22+'Прил. 11 АЛЬФА'!K22</f>
        <v>4801</v>
      </c>
      <c r="L22" s="53">
        <f>'Прил. 11 СОГАЗ'!L22+'Прил. 11 АЛЬФА'!L22</f>
        <v>6817</v>
      </c>
      <c r="M22" s="53">
        <f>'Прил. 11 СОГАЗ'!M22+'Прил. 11 АЛЬФА'!M22</f>
        <v>10208</v>
      </c>
      <c r="N22" s="53">
        <f>'Прил. 11 СОГАЗ'!N22+'Прил. 11 АЛЬФА'!N22</f>
        <v>4852</v>
      </c>
      <c r="O22" s="53">
        <f>'Прил. 11 СОГАЗ'!O22+'Прил. 11 АЛЬФА'!O22</f>
        <v>6311</v>
      </c>
      <c r="P22" s="53">
        <f>'Прил. 11 СОГАЗ'!P22+'Прил. 11 АЛЬФА'!P22</f>
        <v>1632</v>
      </c>
      <c r="Q22" s="53">
        <f>'Прил. 11 СОГАЗ'!Q22+'Прил. 11 АЛЬФА'!Q22</f>
        <v>3215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>'Прил. 11 СОГАЗ'!D23+'Прил. 11 АЛЬФА'!D23</f>
        <v>0</v>
      </c>
      <c r="E23" s="53">
        <f>'Прил. 11 СОГАЗ'!E23+'Прил. 11 АЛЬФА'!E23</f>
        <v>0</v>
      </c>
      <c r="F23" s="53">
        <f>'Прил. 11 СОГАЗ'!F23+'Прил. 11 АЛЬФА'!F23</f>
        <v>0</v>
      </c>
      <c r="G23" s="53">
        <f>'Прил. 11 СОГАЗ'!G23+'Прил. 11 АЛЬФА'!G23</f>
        <v>0</v>
      </c>
      <c r="H23" s="53">
        <f>'Прил. 11 СОГАЗ'!H23+'Прил. 11 АЛЬФА'!H23</f>
        <v>0</v>
      </c>
      <c r="I23" s="53">
        <f>'Прил. 11 СОГАЗ'!I23+'Прил. 11 АЛЬФА'!I23</f>
        <v>0</v>
      </c>
      <c r="J23" s="53">
        <f>'Прил. 11 СОГАЗ'!J23+'Прил. 11 АЛЬФА'!J23</f>
        <v>0</v>
      </c>
      <c r="K23" s="53">
        <f>'Прил. 11 СОГАЗ'!K23+'Прил. 11 АЛЬФА'!K23</f>
        <v>0</v>
      </c>
      <c r="L23" s="53">
        <f>'Прил. 11 СОГАЗ'!L23+'Прил. 11 АЛЬФА'!L23</f>
        <v>0</v>
      </c>
      <c r="M23" s="53">
        <f>'Прил. 11 СОГАЗ'!M23+'Прил. 11 АЛЬФА'!M23</f>
        <v>0</v>
      </c>
      <c r="N23" s="53">
        <f>'Прил. 11 СОГАЗ'!N23+'Прил. 11 АЛЬФА'!N23</f>
        <v>0</v>
      </c>
      <c r="O23" s="53">
        <f>'Прил. 11 СОГАЗ'!O23+'Прил. 11 АЛЬФА'!O23</f>
        <v>0</v>
      </c>
      <c r="P23" s="53">
        <f>'Прил. 11 СОГАЗ'!P23+'Прил. 11 АЛЬФА'!P23</f>
        <v>0</v>
      </c>
      <c r="Q23" s="53">
        <f>'Прил. 11 СОГАЗ'!Q23+'Прил. 11 АЛЬФА'!Q23</f>
        <v>0</v>
      </c>
    </row>
    <row r="24" spans="1:17" s="35" customFormat="1" ht="18.75">
      <c r="A24" s="50">
        <f>A22+1</f>
        <v>3</v>
      </c>
      <c r="B24" s="67" t="s">
        <v>77</v>
      </c>
      <c r="C24" s="52">
        <f t="shared" si="0"/>
        <v>991</v>
      </c>
      <c r="D24" s="53">
        <f>'Прил. 11 СОГАЗ'!D24+'Прил. 11 АЛЬФА'!D24</f>
        <v>508</v>
      </c>
      <c r="E24" s="53">
        <f>'Прил. 11 СОГАЗ'!E24+'Прил. 11 АЛЬФА'!E24</f>
        <v>483</v>
      </c>
      <c r="F24" s="53">
        <f>'Прил. 11 СОГАЗ'!F24+'Прил. 11 АЛЬФА'!F24</f>
        <v>2</v>
      </c>
      <c r="G24" s="53">
        <f>'Прил. 11 СОГАЗ'!G24+'Прил. 11 АЛЬФА'!G24</f>
        <v>0</v>
      </c>
      <c r="H24" s="53">
        <f>'Прил. 11 СОГАЗ'!H24+'Прил. 11 АЛЬФА'!H24</f>
        <v>9</v>
      </c>
      <c r="I24" s="53">
        <f>'Прил. 11 СОГАЗ'!I24+'Прил. 11 АЛЬФА'!I24</f>
        <v>9</v>
      </c>
      <c r="J24" s="53">
        <f>'Прил. 11 СОГАЗ'!J24+'Прил. 11 АЛЬФА'!J24</f>
        <v>80</v>
      </c>
      <c r="K24" s="53">
        <f>'Прил. 11 СОГАЗ'!K24+'Прил. 11 АЛЬФА'!K24</f>
        <v>75</v>
      </c>
      <c r="L24" s="53">
        <f>'Прил. 11 СОГАЗ'!L24+'Прил. 11 АЛЬФА'!L24</f>
        <v>185</v>
      </c>
      <c r="M24" s="53">
        <f>'Прил. 11 СОГАЗ'!M24+'Прил. 11 АЛЬФА'!M24</f>
        <v>153</v>
      </c>
      <c r="N24" s="53">
        <f>'Прил. 11 СОГАЗ'!N24+'Прил. 11 АЛЬФА'!N24</f>
        <v>179</v>
      </c>
      <c r="O24" s="53">
        <f>'Прил. 11 СОГАЗ'!O24+'Прил. 11 АЛЬФА'!O24</f>
        <v>185</v>
      </c>
      <c r="P24" s="53">
        <f>'Прил. 11 СОГАЗ'!P24+'Прил. 11 АЛЬФА'!P24</f>
        <v>53</v>
      </c>
      <c r="Q24" s="53">
        <f>'Прил. 11 СОГАЗ'!Q24+'Прил. 11 АЛЬФА'!Q24</f>
        <v>61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36343</v>
      </c>
      <c r="D25" s="53">
        <f>'Прил. 11 СОГАЗ'!D25+'Прил. 11 АЛЬФА'!D25</f>
        <v>17521</v>
      </c>
      <c r="E25" s="53">
        <f>'Прил. 11 СОГАЗ'!E25+'Прил. 11 АЛЬФА'!E25</f>
        <v>18822</v>
      </c>
      <c r="F25" s="53">
        <f>'Прил. 11 СОГАЗ'!F25+'Прил. 11 АЛЬФА'!F25</f>
        <v>112</v>
      </c>
      <c r="G25" s="53">
        <f>'Прил. 11 СОГАЗ'!G25+'Прил. 11 АЛЬФА'!G25</f>
        <v>107</v>
      </c>
      <c r="H25" s="53">
        <f>'Прил. 11 СОГАЗ'!H25+'Прил. 11 АЛЬФА'!H25</f>
        <v>519</v>
      </c>
      <c r="I25" s="53">
        <f>'Прил. 11 СОГАЗ'!I25+'Прил. 11 АЛЬФА'!I25</f>
        <v>556</v>
      </c>
      <c r="J25" s="53">
        <f>'Прил. 11 СОГАЗ'!J25+'Прил. 11 АЛЬФА'!J25</f>
        <v>2690</v>
      </c>
      <c r="K25" s="53">
        <f>'Прил. 11 СОГАЗ'!K25+'Прил. 11 АЛЬФА'!K25</f>
        <v>2597</v>
      </c>
      <c r="L25" s="53">
        <f>'Прил. 11 СОГАЗ'!L25+'Прил. 11 АЛЬФА'!L25</f>
        <v>6820</v>
      </c>
      <c r="M25" s="53">
        <f>'Прил. 11 СОГАЗ'!M25+'Прил. 11 АЛЬФА'!M25</f>
        <v>5930</v>
      </c>
      <c r="N25" s="53">
        <f>'Прил. 11 СОГАЗ'!N25+'Прил. 11 АЛЬФА'!N25</f>
        <v>5212</v>
      </c>
      <c r="O25" s="53">
        <f>'Прил. 11 СОГАЗ'!O25+'Прил. 11 АЛЬФА'!O25</f>
        <v>5141</v>
      </c>
      <c r="P25" s="53">
        <f>'Прил. 11 СОГАЗ'!P25+'Прил. 11 АЛЬФА'!P25</f>
        <v>2168</v>
      </c>
      <c r="Q25" s="53">
        <f>'Прил. 11 СОГАЗ'!Q25+'Прил. 11 АЛЬФА'!Q25</f>
        <v>4491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451</v>
      </c>
      <c r="D26" s="53">
        <f>'Прил. 11 СОГАЗ'!D26+'Прил. 11 АЛЬФА'!D26</f>
        <v>227</v>
      </c>
      <c r="E26" s="53">
        <f>'Прил. 11 СОГАЗ'!E26+'Прил. 11 АЛЬФА'!E26</f>
        <v>224</v>
      </c>
      <c r="F26" s="53">
        <f>'Прил. 11 СОГАЗ'!F26+'Прил. 11 АЛЬФА'!F26</f>
        <v>0</v>
      </c>
      <c r="G26" s="53">
        <f>'Прил. 11 СОГАЗ'!G26+'Прил. 11 АЛЬФА'!G26</f>
        <v>0</v>
      </c>
      <c r="H26" s="53">
        <f>'Прил. 11 СОГАЗ'!H26+'Прил. 11 АЛЬФА'!H26</f>
        <v>3</v>
      </c>
      <c r="I26" s="53">
        <f>'Прил. 11 СОГАЗ'!I26+'Прил. 11 АЛЬФА'!I26</f>
        <v>4</v>
      </c>
      <c r="J26" s="53">
        <f>'Прил. 11 СОГАЗ'!J26+'Прил. 11 АЛЬФА'!J26</f>
        <v>26</v>
      </c>
      <c r="K26" s="53">
        <f>'Прил. 11 СОГАЗ'!K26+'Прил. 11 АЛЬФА'!K26</f>
        <v>19</v>
      </c>
      <c r="L26" s="53">
        <f>'Прил. 11 СОГАЗ'!L26+'Прил. 11 АЛЬФА'!L26</f>
        <v>84</v>
      </c>
      <c r="M26" s="53">
        <f>'Прил. 11 СОГАЗ'!M26+'Прил. 11 АЛЬФА'!M26</f>
        <v>56</v>
      </c>
      <c r="N26" s="53">
        <f>'Прил. 11 СОГАЗ'!N26+'Прил. 11 АЛЬФА'!N26</f>
        <v>81</v>
      </c>
      <c r="O26" s="53">
        <f>'Прил. 11 СОГАЗ'!O26+'Прил. 11 АЛЬФА'!O26</f>
        <v>69</v>
      </c>
      <c r="P26" s="53">
        <f>'Прил. 11 СОГАЗ'!P26+'Прил. 11 АЛЬФА'!P26</f>
        <v>33</v>
      </c>
      <c r="Q26" s="53">
        <f>'Прил. 11 СОГАЗ'!Q26+'Прил. 11 АЛЬФА'!Q26</f>
        <v>76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3822</v>
      </c>
      <c r="D27" s="53">
        <f>'Прил. 11 СОГАЗ'!D27+'Прил. 11 АЛЬФА'!D27</f>
        <v>1707</v>
      </c>
      <c r="E27" s="53">
        <f>'Прил. 11 СОГАЗ'!E27+'Прил. 11 АЛЬФА'!E27</f>
        <v>2115</v>
      </c>
      <c r="F27" s="53">
        <f>'Прил. 11 СОГАЗ'!F27+'Прил. 11 АЛЬФА'!F27</f>
        <v>18</v>
      </c>
      <c r="G27" s="53">
        <f>'Прил. 11 СОГАЗ'!G27+'Прил. 11 АЛЬФА'!G27</f>
        <v>15</v>
      </c>
      <c r="H27" s="53">
        <f>'Прил. 11 СОГАЗ'!H27+'Прил. 11 АЛЬФА'!H27</f>
        <v>73</v>
      </c>
      <c r="I27" s="53">
        <f>'Прил. 11 СОГАЗ'!I27+'Прил. 11 АЛЬФА'!I27</f>
        <v>79</v>
      </c>
      <c r="J27" s="53">
        <f>'Прил. 11 СОГАЗ'!J27+'Прил. 11 АЛЬФА'!J27</f>
        <v>526</v>
      </c>
      <c r="K27" s="53">
        <f>'Прил. 11 СОГАЗ'!K27+'Прил. 11 АЛЬФА'!K27</f>
        <v>478</v>
      </c>
      <c r="L27" s="53">
        <f>'Прил. 11 СОГАЗ'!L27+'Прил. 11 АЛЬФА'!L27</f>
        <v>600</v>
      </c>
      <c r="M27" s="53">
        <f>'Прил. 11 СОГАЗ'!M27+'Прил. 11 АЛЬФА'!M27</f>
        <v>869</v>
      </c>
      <c r="N27" s="53">
        <f>'Прил. 11 СОГАЗ'!N27+'Прил. 11 АЛЬФА'!N27</f>
        <v>398</v>
      </c>
      <c r="O27" s="53">
        <f>'Прил. 11 СОГАЗ'!O27+'Прил. 11 АЛЬФА'!O27</f>
        <v>501</v>
      </c>
      <c r="P27" s="53">
        <f>'Прил. 11 СОГАЗ'!P27+'Прил. 11 АЛЬФА'!P27</f>
        <v>92</v>
      </c>
      <c r="Q27" s="53">
        <f>'Прил. 11 СОГАЗ'!Q27+'Прил. 11 АЛЬФА'!Q27</f>
        <v>173</v>
      </c>
    </row>
    <row r="28" spans="1:17" s="35" customFormat="1" ht="18.75">
      <c r="A28" s="50">
        <f t="shared" ref="A28:A36" si="1">A27+1</f>
        <v>6</v>
      </c>
      <c r="B28" s="51" t="s">
        <v>82</v>
      </c>
      <c r="C28" s="52">
        <f t="shared" si="0"/>
        <v>28271</v>
      </c>
      <c r="D28" s="53">
        <f>'Прил. 11 СОГАЗ'!D28+'Прил. 11 АЛЬФА'!D28</f>
        <v>13091</v>
      </c>
      <c r="E28" s="53">
        <f>'Прил. 11 СОГАЗ'!E28+'Прил. 11 АЛЬФА'!E28</f>
        <v>15180</v>
      </c>
      <c r="F28" s="53">
        <f>'Прил. 11 СОГАЗ'!F28+'Прил. 11 АЛЬФА'!F28</f>
        <v>95</v>
      </c>
      <c r="G28" s="53">
        <f>'Прил. 11 СОГАЗ'!G28+'Прил. 11 АЛЬФА'!G28</f>
        <v>78</v>
      </c>
      <c r="H28" s="53">
        <f>'Прил. 11 СОГАЗ'!H28+'Прил. 11 АЛЬФА'!H28</f>
        <v>561</v>
      </c>
      <c r="I28" s="53">
        <f>'Прил. 11 СОГАЗ'!I28+'Прил. 11 АЛЬФА'!I28</f>
        <v>490</v>
      </c>
      <c r="J28" s="53">
        <f>'Прил. 11 СОГАЗ'!J28+'Прил. 11 АЛЬФА'!J28</f>
        <v>2705</v>
      </c>
      <c r="K28" s="53">
        <f>'Прил. 11 СОГАЗ'!K28+'Прил. 11 АЛЬФА'!K28</f>
        <v>2656</v>
      </c>
      <c r="L28" s="53">
        <f>'Прил. 11 СОГАЗ'!L28+'Прил. 11 АЛЬФА'!L28</f>
        <v>4999</v>
      </c>
      <c r="M28" s="53">
        <f>'Прил. 11 СОГАЗ'!M28+'Прил. 11 АЛЬФА'!M28</f>
        <v>5470</v>
      </c>
      <c r="N28" s="53">
        <f>'Прил. 11 СОГАЗ'!N28+'Прил. 11 АЛЬФА'!N28</f>
        <v>3596</v>
      </c>
      <c r="O28" s="53">
        <f>'Прил. 11 СОГАЗ'!O28+'Прил. 11 АЛЬФА'!O28</f>
        <v>3874</v>
      </c>
      <c r="P28" s="53">
        <f>'Прил. 11 СОГАЗ'!P28+'Прил. 11 АЛЬФА'!P28</f>
        <v>1135</v>
      </c>
      <c r="Q28" s="53">
        <f>'Прил. 11 СОГАЗ'!Q28+'Прил. 11 АЛЬФА'!Q28</f>
        <v>2612</v>
      </c>
    </row>
    <row r="29" spans="1:17" s="35" customFormat="1" ht="18.75">
      <c r="A29" s="50">
        <f t="shared" si="1"/>
        <v>7</v>
      </c>
      <c r="B29" s="51" t="s">
        <v>83</v>
      </c>
      <c r="C29" s="52">
        <f t="shared" si="0"/>
        <v>13033</v>
      </c>
      <c r="D29" s="53">
        <f>'Прил. 11 СОГАЗ'!D29+'Прил. 11 АЛЬФА'!D29</f>
        <v>5757</v>
      </c>
      <c r="E29" s="53">
        <f>'Прил. 11 СОГАЗ'!E29+'Прил. 11 АЛЬФА'!E29</f>
        <v>7276</v>
      </c>
      <c r="F29" s="53">
        <f>'Прил. 11 СОГАЗ'!F29+'Прил. 11 АЛЬФА'!F29</f>
        <v>44</v>
      </c>
      <c r="G29" s="53">
        <f>'Прил. 11 СОГАЗ'!G29+'Прил. 11 АЛЬФА'!G29</f>
        <v>66</v>
      </c>
      <c r="H29" s="53">
        <f>'Прил. 11 СОГАЗ'!H29+'Прил. 11 АЛЬФА'!H29</f>
        <v>360</v>
      </c>
      <c r="I29" s="53">
        <f>'Прил. 11 СОГАЗ'!I29+'Прил. 11 АЛЬФА'!I29</f>
        <v>318</v>
      </c>
      <c r="J29" s="53">
        <f>'Прил. 11 СОГАЗ'!J29+'Прил. 11 АЛЬФА'!J29</f>
        <v>1401</v>
      </c>
      <c r="K29" s="53">
        <f>'Прил. 11 СОГАЗ'!K29+'Прил. 11 АЛЬФА'!K29</f>
        <v>1284</v>
      </c>
      <c r="L29" s="53">
        <f>'Прил. 11 СОГАЗ'!L29+'Прил. 11 АЛЬФА'!L29</f>
        <v>2152</v>
      </c>
      <c r="M29" s="53">
        <f>'Прил. 11 СОГАЗ'!M29+'Прил. 11 АЛЬФА'!M29</f>
        <v>2837</v>
      </c>
      <c r="N29" s="53">
        <f>'Прил. 11 СОГАЗ'!N29+'Прил. 11 АЛЬФА'!N29</f>
        <v>1350</v>
      </c>
      <c r="O29" s="53">
        <f>'Прил. 11 СОГАЗ'!O29+'Прил. 11 АЛЬФА'!O29</f>
        <v>1763</v>
      </c>
      <c r="P29" s="53">
        <f>'Прил. 11 СОГАЗ'!P29+'Прил. 11 АЛЬФА'!P29</f>
        <v>450</v>
      </c>
      <c r="Q29" s="53">
        <f>'Прил. 11 СОГАЗ'!Q29+'Прил. 11 АЛЬФА'!Q29</f>
        <v>1008</v>
      </c>
    </row>
    <row r="30" spans="1:17" s="35" customFormat="1" ht="18.75">
      <c r="A30" s="50">
        <f t="shared" si="1"/>
        <v>8</v>
      </c>
      <c r="B30" s="51" t="s">
        <v>84</v>
      </c>
      <c r="C30" s="52">
        <f t="shared" si="0"/>
        <v>7918</v>
      </c>
      <c r="D30" s="53">
        <f>'Прил. 11 СОГАЗ'!D30+'Прил. 11 АЛЬФА'!D30</f>
        <v>3253</v>
      </c>
      <c r="E30" s="53">
        <f>'Прил. 11 СОГАЗ'!E30+'Прил. 11 АЛЬФА'!E30</f>
        <v>4665</v>
      </c>
      <c r="F30" s="53">
        <f>'Прил. 11 СОГАЗ'!F30+'Прил. 11 АЛЬФА'!F30</f>
        <v>49</v>
      </c>
      <c r="G30" s="53">
        <f>'Прил. 11 СОГАЗ'!G30+'Прил. 11 АЛЬФА'!G30</f>
        <v>44</v>
      </c>
      <c r="H30" s="53">
        <f>'Прил. 11 СОГАЗ'!H30+'Прил. 11 АЛЬФА'!H30</f>
        <v>277</v>
      </c>
      <c r="I30" s="53">
        <f>'Прил. 11 СОГАЗ'!I30+'Прил. 11 АЛЬФА'!I30</f>
        <v>285</v>
      </c>
      <c r="J30" s="53">
        <f>'Прил. 11 СОГАЗ'!J30+'Прил. 11 АЛЬФА'!J30</f>
        <v>1185</v>
      </c>
      <c r="K30" s="53">
        <f>'Прил. 11 СОГАЗ'!K30+'Прил. 11 АЛЬФА'!K30</f>
        <v>1125</v>
      </c>
      <c r="L30" s="53">
        <f>'Прил. 11 СОГАЗ'!L30+'Прил. 11 АЛЬФА'!L30</f>
        <v>1008</v>
      </c>
      <c r="M30" s="53">
        <f>'Прил. 11 СОГАЗ'!M30+'Прил. 11 АЛЬФА'!M30</f>
        <v>2179</v>
      </c>
      <c r="N30" s="53">
        <f>'Прил. 11 СОГАЗ'!N30+'Прил. 11 АЛЬФА'!N30</f>
        <v>599</v>
      </c>
      <c r="O30" s="53">
        <f>'Прил. 11 СОГАЗ'!O30+'Прил. 11 АЛЬФА'!O30</f>
        <v>811</v>
      </c>
      <c r="P30" s="53">
        <f>'Прил. 11 СОГАЗ'!P30+'Прил. 11 АЛЬФА'!P30</f>
        <v>135</v>
      </c>
      <c r="Q30" s="53">
        <f>'Прил. 11 СОГАЗ'!Q30+'Прил. 11 АЛЬФА'!Q30</f>
        <v>221</v>
      </c>
    </row>
    <row r="31" spans="1:17" s="35" customFormat="1" ht="18.75">
      <c r="A31" s="50">
        <f t="shared" si="1"/>
        <v>9</v>
      </c>
      <c r="B31" s="51" t="s">
        <v>85</v>
      </c>
      <c r="C31" s="52">
        <f t="shared" si="0"/>
        <v>11713</v>
      </c>
      <c r="D31" s="53">
        <f>'Прил. 11 СОГАЗ'!D31+'Прил. 11 АЛЬФА'!D31</f>
        <v>5428</v>
      </c>
      <c r="E31" s="53">
        <f>'Прил. 11 СОГАЗ'!E31+'Прил. 11 АЛЬФА'!E31</f>
        <v>6285</v>
      </c>
      <c r="F31" s="53">
        <f>'Прил. 11 СОГАЗ'!F31+'Прил. 11 АЛЬФА'!F31</f>
        <v>55</v>
      </c>
      <c r="G31" s="53">
        <f>'Прил. 11 СОГАЗ'!G31+'Прил. 11 АЛЬФА'!G31</f>
        <v>56</v>
      </c>
      <c r="H31" s="53">
        <f>'Прил. 11 СОГАЗ'!H31+'Прил. 11 АЛЬФА'!H31</f>
        <v>292</v>
      </c>
      <c r="I31" s="53">
        <f>'Прил. 11 СОГАЗ'!I31+'Прил. 11 АЛЬФА'!I31</f>
        <v>269</v>
      </c>
      <c r="J31" s="53">
        <f>'Прил. 11 СОГАЗ'!J31+'Прил. 11 АЛЬФА'!J31</f>
        <v>1228</v>
      </c>
      <c r="K31" s="53">
        <f>'Прил. 11 СОГАЗ'!K31+'Прил. 11 АЛЬФА'!K31</f>
        <v>1156</v>
      </c>
      <c r="L31" s="53">
        <f>'Прил. 11 СОГАЗ'!L31+'Прил. 11 АЛЬФА'!L31</f>
        <v>2110</v>
      </c>
      <c r="M31" s="53">
        <f>'Прил. 11 СОГАЗ'!M31+'Прил. 11 АЛЬФА'!M31</f>
        <v>2466</v>
      </c>
      <c r="N31" s="53">
        <f>'Прил. 11 СОГАЗ'!N31+'Прил. 11 АЛЬФА'!N31</f>
        <v>1346</v>
      </c>
      <c r="O31" s="53">
        <f>'Прил. 11 СОГАЗ'!O31+'Прил. 11 АЛЬФА'!O31</f>
        <v>1520</v>
      </c>
      <c r="P31" s="53">
        <f>'Прил. 11 СОГАЗ'!P31+'Прил. 11 АЛЬФА'!P31</f>
        <v>397</v>
      </c>
      <c r="Q31" s="53">
        <f>'Прил. 11 СОГАЗ'!Q31+'Прил. 11 АЛЬФА'!Q31</f>
        <v>818</v>
      </c>
    </row>
    <row r="32" spans="1:17" s="35" customFormat="1" ht="18.75">
      <c r="A32" s="50">
        <f t="shared" si="1"/>
        <v>10</v>
      </c>
      <c r="B32" s="67" t="s">
        <v>86</v>
      </c>
      <c r="C32" s="52">
        <f t="shared" si="0"/>
        <v>6221</v>
      </c>
      <c r="D32" s="53">
        <f>'Прил. 11 СОГАЗ'!D32+'Прил. 11 АЛЬФА'!D32</f>
        <v>2712</v>
      </c>
      <c r="E32" s="53">
        <f>'Прил. 11 СОГАЗ'!E32+'Прил. 11 АЛЬФА'!E32</f>
        <v>3509</v>
      </c>
      <c r="F32" s="53">
        <f>'Прил. 11 СОГАЗ'!F32+'Прил. 11 АЛЬФА'!F32</f>
        <v>15</v>
      </c>
      <c r="G32" s="53">
        <f>'Прил. 11 СОГАЗ'!G32+'Прил. 11 АЛЬФА'!G32</f>
        <v>18</v>
      </c>
      <c r="H32" s="53">
        <f>'Прил. 11 СОГАЗ'!H32+'Прил. 11 АЛЬФА'!H32</f>
        <v>154</v>
      </c>
      <c r="I32" s="53">
        <f>'Прил. 11 СОГАЗ'!I32+'Прил. 11 АЛЬФА'!I32</f>
        <v>155</v>
      </c>
      <c r="J32" s="53">
        <f>'Прил. 11 СОГАЗ'!J32+'Прил. 11 АЛЬФА'!J32</f>
        <v>770</v>
      </c>
      <c r="K32" s="53">
        <f>'Прил. 11 СОГАЗ'!K32+'Прил. 11 АЛЬФА'!K32</f>
        <v>688</v>
      </c>
      <c r="L32" s="53">
        <f>'Прил. 11 СОГАЗ'!L32+'Прил. 11 АЛЬФА'!L32</f>
        <v>905</v>
      </c>
      <c r="M32" s="53">
        <f>'Прил. 11 СОГАЗ'!M32+'Прил. 11 АЛЬФА'!M32</f>
        <v>1462</v>
      </c>
      <c r="N32" s="53">
        <f>'Прил. 11 СОГАЗ'!N32+'Прил. 11 АЛЬФА'!N32</f>
        <v>651</v>
      </c>
      <c r="O32" s="53">
        <f>'Прил. 11 СОГАЗ'!O32+'Прил. 11 АЛЬФА'!O32</f>
        <v>869</v>
      </c>
      <c r="P32" s="53">
        <f>'Прил. 11 СОГАЗ'!P32+'Прил. 11 АЛЬФА'!P32</f>
        <v>217</v>
      </c>
      <c r="Q32" s="53">
        <f>'Прил. 11 СОГАЗ'!Q32+'Прил. 11 АЛЬФА'!Q32</f>
        <v>317</v>
      </c>
    </row>
    <row r="33" spans="1:17" s="35" customFormat="1" ht="18.75">
      <c r="A33" s="50">
        <f t="shared" si="1"/>
        <v>11</v>
      </c>
      <c r="B33" s="51" t="s">
        <v>87</v>
      </c>
      <c r="C33" s="52">
        <f t="shared" si="0"/>
        <v>50331</v>
      </c>
      <c r="D33" s="53">
        <f>'Прил. 11 СОГАЗ'!D33+'Прил. 11 АЛЬФА'!D33</f>
        <v>23148</v>
      </c>
      <c r="E33" s="53">
        <f>'Прил. 11 СОГАЗ'!E33+'Прил. 11 АЛЬФА'!E33</f>
        <v>27183</v>
      </c>
      <c r="F33" s="53">
        <f>'Прил. 11 СОГАЗ'!F33+'Прил. 11 АЛЬФА'!F33</f>
        <v>136</v>
      </c>
      <c r="G33" s="53">
        <f>'Прил. 11 СОГАЗ'!G33+'Прил. 11 АЛЬФА'!G33</f>
        <v>124</v>
      </c>
      <c r="H33" s="53">
        <f>'Прил. 11 СОГАЗ'!H33+'Прил. 11 АЛЬФА'!H33</f>
        <v>707</v>
      </c>
      <c r="I33" s="53">
        <f>'Прил. 11 СОГАЗ'!I33+'Прил. 11 АЛЬФА'!I33</f>
        <v>697</v>
      </c>
      <c r="J33" s="53">
        <f>'Прил. 11 СОГАЗ'!J33+'Прил. 11 АЛЬФА'!J33</f>
        <v>3856</v>
      </c>
      <c r="K33" s="53">
        <f>'Прил. 11 СОГАЗ'!K33+'Прил. 11 АЛЬФА'!K33</f>
        <v>3573</v>
      </c>
      <c r="L33" s="53">
        <f>'Прил. 11 СОГАЗ'!L33+'Прил. 11 АЛЬФА'!L33</f>
        <v>9231</v>
      </c>
      <c r="M33" s="53">
        <f>'Прил. 11 СОГАЗ'!M33+'Прил. 11 АЛЬФА'!M33</f>
        <v>8731</v>
      </c>
      <c r="N33" s="53">
        <f>'Прил. 11 СОГАЗ'!N33+'Прил. 11 АЛЬФА'!N33</f>
        <v>6347</v>
      </c>
      <c r="O33" s="53">
        <f>'Прил. 11 СОГАЗ'!O33+'Прил. 11 АЛЬФА'!O33</f>
        <v>7285</v>
      </c>
      <c r="P33" s="53">
        <f>'Прил. 11 СОГАЗ'!P33+'Прил. 11 АЛЬФА'!P33</f>
        <v>2871</v>
      </c>
      <c r="Q33" s="53">
        <f>'Прил. 11 СОГАЗ'!Q33+'Прил. 11 АЛЬФА'!Q33</f>
        <v>6773</v>
      </c>
    </row>
    <row r="34" spans="1:17" s="35" customFormat="1" ht="18.75">
      <c r="A34" s="50">
        <f t="shared" si="1"/>
        <v>12</v>
      </c>
      <c r="B34" s="51" t="s">
        <v>88</v>
      </c>
      <c r="C34" s="52">
        <f t="shared" si="0"/>
        <v>28691</v>
      </c>
      <c r="D34" s="53">
        <f>'Прил. 11 СОГАЗ'!D34+'Прил. 11 АЛЬФА'!D34</f>
        <v>13606</v>
      </c>
      <c r="E34" s="53">
        <f>'Прил. 11 СОГАЗ'!E34+'Прил. 11 АЛЬФА'!E34</f>
        <v>15085</v>
      </c>
      <c r="F34" s="53">
        <f>'Прил. 11 СОГАЗ'!F34+'Прил. 11 АЛЬФА'!F34</f>
        <v>81</v>
      </c>
      <c r="G34" s="53">
        <f>'Прил. 11 СОГАЗ'!G34+'Прил. 11 АЛЬФА'!G34</f>
        <v>74</v>
      </c>
      <c r="H34" s="53">
        <f>'Прил. 11 СОГАЗ'!H34+'Прил. 11 АЛЬФА'!H34</f>
        <v>410</v>
      </c>
      <c r="I34" s="53">
        <f>'Прил. 11 СОГАЗ'!I34+'Прил. 11 АЛЬФА'!I34</f>
        <v>405</v>
      </c>
      <c r="J34" s="53">
        <f>'Прил. 11 СОГАЗ'!J34+'Прил. 11 АЛЬФА'!J34</f>
        <v>2284</v>
      </c>
      <c r="K34" s="53">
        <f>'Прил. 11 СОГАЗ'!K34+'Прил. 11 АЛЬФА'!K34</f>
        <v>2191</v>
      </c>
      <c r="L34" s="53">
        <f>'Прил. 11 СОГАЗ'!L34+'Прил. 11 АЛЬФА'!L34</f>
        <v>5796</v>
      </c>
      <c r="M34" s="53">
        <f>'Прил. 11 СОГАЗ'!M34+'Прил. 11 АЛЬФА'!M34</f>
        <v>5047</v>
      </c>
      <c r="N34" s="53">
        <f>'Прил. 11 СОГАЗ'!N34+'Прил. 11 АЛЬФА'!N34</f>
        <v>3638</v>
      </c>
      <c r="O34" s="53">
        <f>'Прил. 11 СОГАЗ'!O34+'Прил. 11 АЛЬФА'!O34</f>
        <v>3972</v>
      </c>
      <c r="P34" s="53">
        <f>'Прил. 11 СОГАЗ'!P34+'Прил. 11 АЛЬФА'!P34</f>
        <v>1397</v>
      </c>
      <c r="Q34" s="53">
        <f>'Прил. 11 СОГАЗ'!Q34+'Прил. 11 АЛЬФА'!Q34</f>
        <v>3396</v>
      </c>
    </row>
    <row r="35" spans="1:17" s="35" customFormat="1" ht="18.75">
      <c r="A35" s="50">
        <f t="shared" si="1"/>
        <v>13</v>
      </c>
      <c r="B35" s="51" t="s">
        <v>89</v>
      </c>
      <c r="C35" s="52">
        <f t="shared" si="0"/>
        <v>41318</v>
      </c>
      <c r="D35" s="53">
        <f>'Прил. 11 СОГАЗ'!D35+'Прил. 11 АЛЬФА'!D35</f>
        <v>19107</v>
      </c>
      <c r="E35" s="53">
        <f>'Прил. 11 СОГАЗ'!E35+'Прил. 11 АЛЬФА'!E35</f>
        <v>22211</v>
      </c>
      <c r="F35" s="53">
        <f>'Прил. 11 СОГАЗ'!F35+'Прил. 11 АЛЬФА'!F35</f>
        <v>96</v>
      </c>
      <c r="G35" s="53">
        <f>'Прил. 11 СОГАЗ'!G35+'Прил. 11 АЛЬФА'!G35</f>
        <v>91</v>
      </c>
      <c r="H35" s="53">
        <f>'Прил. 11 СОГАЗ'!H35+'Прил. 11 АЛЬФА'!H35</f>
        <v>598</v>
      </c>
      <c r="I35" s="53">
        <f>'Прил. 11 СОГАЗ'!I35+'Прил. 11 АЛЬФА'!I35</f>
        <v>571</v>
      </c>
      <c r="J35" s="53">
        <f>'Прил. 11 СОГАЗ'!J35+'Прил. 11 АЛЬФА'!J35</f>
        <v>3210</v>
      </c>
      <c r="K35" s="53">
        <f>'Прил. 11 СОГАЗ'!K35+'Прил. 11 АЛЬФА'!K35</f>
        <v>3014</v>
      </c>
      <c r="L35" s="53">
        <f>'Прил. 11 СОГАЗ'!L35+'Прил. 11 АЛЬФА'!L35</f>
        <v>7010</v>
      </c>
      <c r="M35" s="53">
        <f>'Прил. 11 СОГАЗ'!M35+'Прил. 11 АЛЬФА'!M35</f>
        <v>6673</v>
      </c>
      <c r="N35" s="53">
        <f>'Прил. 11 СОГАЗ'!N35+'Прил. 11 АЛЬФА'!N35</f>
        <v>5508</v>
      </c>
      <c r="O35" s="53">
        <f>'Прил. 11 СОГАЗ'!O35+'Прил. 11 АЛЬФА'!O35</f>
        <v>6053</v>
      </c>
      <c r="P35" s="53">
        <f>'Прил. 11 СОГАЗ'!P35+'Прил. 11 АЛЬФА'!P35</f>
        <v>2685</v>
      </c>
      <c r="Q35" s="53">
        <f>'Прил. 11 СОГАЗ'!Q35+'Прил. 11 АЛЬФА'!Q35</f>
        <v>5809</v>
      </c>
    </row>
    <row r="36" spans="1:17" s="35" customFormat="1" ht="18.75">
      <c r="A36" s="50">
        <f t="shared" si="1"/>
        <v>14</v>
      </c>
      <c r="B36" s="51" t="s">
        <v>90</v>
      </c>
      <c r="C36" s="52">
        <f t="shared" si="0"/>
        <v>15343</v>
      </c>
      <c r="D36" s="53">
        <f>'Прил. 11 СОГАЗ'!D36+'Прил. 11 АЛЬФА'!D36</f>
        <v>7276</v>
      </c>
      <c r="E36" s="53">
        <f>'Прил. 11 СОГАЗ'!E36+'Прил. 11 АЛЬФА'!E36</f>
        <v>8067</v>
      </c>
      <c r="F36" s="53">
        <f>'Прил. 11 СОГАЗ'!F36+'Прил. 11 АЛЬФА'!F36</f>
        <v>45</v>
      </c>
      <c r="G36" s="53">
        <f>'Прил. 11 СОГАЗ'!G36+'Прил. 11 АЛЬФА'!G36</f>
        <v>42</v>
      </c>
      <c r="H36" s="53">
        <f>'Прил. 11 СОГАЗ'!H36+'Прил. 11 АЛЬФА'!H36</f>
        <v>228</v>
      </c>
      <c r="I36" s="53">
        <f>'Прил. 11 СОГАЗ'!I36+'Прил. 11 АЛЬФА'!I36</f>
        <v>196</v>
      </c>
      <c r="J36" s="53">
        <f>'Прил. 11 СОГАЗ'!J36+'Прил. 11 АЛЬФА'!J36</f>
        <v>1278</v>
      </c>
      <c r="K36" s="53">
        <f>'Прил. 11 СОГАЗ'!K36+'Прил. 11 АЛЬФА'!K36</f>
        <v>1146</v>
      </c>
      <c r="L36" s="53">
        <f>'Прил. 11 СОГАЗ'!L36+'Прил. 11 АЛЬФА'!L36</f>
        <v>2672</v>
      </c>
      <c r="M36" s="53">
        <f>'Прил. 11 СОГАЗ'!M36+'Прил. 11 АЛЬФА'!M36</f>
        <v>2487</v>
      </c>
      <c r="N36" s="53">
        <f>'Прил. 11 СОГАЗ'!N36+'Прил. 11 АЛЬФА'!N36</f>
        <v>2157</v>
      </c>
      <c r="O36" s="53">
        <f>'Прил. 11 СОГАЗ'!O36+'Прил. 11 АЛЬФА'!O36</f>
        <v>2280</v>
      </c>
      <c r="P36" s="53">
        <f>'Прил. 11 СОГАЗ'!P36+'Прил. 11 АЛЬФА'!P36</f>
        <v>896</v>
      </c>
      <c r="Q36" s="53">
        <f>'Прил. 11 СОГАЗ'!Q36+'Прил. 11 АЛЬФА'!Q36</f>
        <v>1916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1864</v>
      </c>
      <c r="D37" s="53">
        <f>'Прил. 11 СОГАЗ'!D37+'Прил. 11 АЛЬФА'!D37</f>
        <v>886</v>
      </c>
      <c r="E37" s="53">
        <f>'Прил. 11 СОГАЗ'!E37+'Прил. 11 АЛЬФА'!E37</f>
        <v>978</v>
      </c>
      <c r="F37" s="53">
        <f>'Прил. 11 СОГАЗ'!F37+'Прил. 11 АЛЬФА'!F37</f>
        <v>3</v>
      </c>
      <c r="G37" s="53">
        <f>'Прил. 11 СОГАЗ'!G37+'Прил. 11 АЛЬФА'!G37</f>
        <v>6</v>
      </c>
      <c r="H37" s="53">
        <f>'Прил. 11 СОГАЗ'!H37+'Прил. 11 АЛЬФА'!H37</f>
        <v>16</v>
      </c>
      <c r="I37" s="53">
        <f>'Прил. 11 СОГАЗ'!I37+'Прил. 11 АЛЬФА'!I37</f>
        <v>20</v>
      </c>
      <c r="J37" s="53">
        <f>'Прил. 11 СОГАЗ'!J37+'Прил. 11 АЛЬФА'!J37</f>
        <v>156</v>
      </c>
      <c r="K37" s="53">
        <f>'Прил. 11 СОГАЗ'!K37+'Прил. 11 АЛЬФА'!K37</f>
        <v>141</v>
      </c>
      <c r="L37" s="53">
        <f>'Прил. 11 СОГАЗ'!L37+'Прил. 11 АЛЬФА'!L37</f>
        <v>339</v>
      </c>
      <c r="M37" s="53">
        <f>'Прил. 11 СОГАЗ'!M37+'Прил. 11 АЛЬФА'!M37</f>
        <v>295</v>
      </c>
      <c r="N37" s="53">
        <f>'Прил. 11 СОГАЗ'!N37+'Прил. 11 АЛЬФА'!N37</f>
        <v>261</v>
      </c>
      <c r="O37" s="53">
        <f>'Прил. 11 СОГАЗ'!O37+'Прил. 11 АЛЬФА'!O37</f>
        <v>260</v>
      </c>
      <c r="P37" s="53">
        <f>'Прил. 11 СОГАЗ'!P37+'Прил. 11 АЛЬФА'!P37</f>
        <v>111</v>
      </c>
      <c r="Q37" s="53">
        <f>'Прил. 11 СОГАЗ'!Q37+'Прил. 11 АЛЬФА'!Q37</f>
        <v>256</v>
      </c>
    </row>
    <row r="38" spans="1:17" s="35" customFormat="1" ht="18.75">
      <c r="A38" s="50">
        <v>15</v>
      </c>
      <c r="B38" s="51" t="s">
        <v>93</v>
      </c>
      <c r="C38" s="52">
        <f t="shared" si="0"/>
        <v>4731</v>
      </c>
      <c r="D38" s="53">
        <f>'Прил. 11 СОГАЗ'!D38+'Прил. 11 АЛЬФА'!D38</f>
        <v>2242</v>
      </c>
      <c r="E38" s="53">
        <f>'Прил. 11 СОГАЗ'!E38+'Прил. 11 АЛЬФА'!E38</f>
        <v>2489</v>
      </c>
      <c r="F38" s="53">
        <f>'Прил. 11 СОГАЗ'!F38+'Прил. 11 АЛЬФА'!F38</f>
        <v>7</v>
      </c>
      <c r="G38" s="53">
        <f>'Прил. 11 СОГАЗ'!G38+'Прил. 11 АЛЬФА'!G38</f>
        <v>3</v>
      </c>
      <c r="H38" s="53">
        <f>'Прил. 11 СОГАЗ'!H38+'Прил. 11 АЛЬФА'!H38</f>
        <v>34</v>
      </c>
      <c r="I38" s="53">
        <f>'Прил. 11 СОГАЗ'!I38+'Прил. 11 АЛЬФА'!I38</f>
        <v>42</v>
      </c>
      <c r="J38" s="53">
        <f>'Прил. 11 СОГАЗ'!J38+'Прил. 11 АЛЬФА'!J38</f>
        <v>313</v>
      </c>
      <c r="K38" s="53">
        <f>'Прил. 11 СОГАЗ'!K38+'Прил. 11 АЛЬФА'!K38</f>
        <v>282</v>
      </c>
      <c r="L38" s="53">
        <f>'Прил. 11 СОГАЗ'!L38+'Прил. 11 АЛЬФА'!L38</f>
        <v>751</v>
      </c>
      <c r="M38" s="53">
        <f>'Прил. 11 СОГАЗ'!M38+'Прил. 11 АЛЬФА'!M38</f>
        <v>569</v>
      </c>
      <c r="N38" s="53">
        <f>'Прил. 11 СОГАЗ'!N38+'Прил. 11 АЛЬФА'!N38</f>
        <v>690</v>
      </c>
      <c r="O38" s="53">
        <f>'Прил. 11 СОГАЗ'!O38+'Прил. 11 АЛЬФА'!O38</f>
        <v>780</v>
      </c>
      <c r="P38" s="53">
        <f>'Прил. 11 СОГАЗ'!P38+'Прил. 11 АЛЬФА'!P38</f>
        <v>447</v>
      </c>
      <c r="Q38" s="53">
        <f>'Прил. 11 СОГАЗ'!Q38+'Прил. 11 АЛЬФА'!Q38</f>
        <v>813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40646</v>
      </c>
      <c r="D39" s="53">
        <f>'Прил. 11 СОГАЗ'!D39+'Прил. 11 АЛЬФА'!D39</f>
        <v>18596</v>
      </c>
      <c r="E39" s="53">
        <f>'Прил. 11 СОГАЗ'!E39+'Прил. 11 АЛЬФА'!E39</f>
        <v>22050</v>
      </c>
      <c r="F39" s="53">
        <f>'Прил. 11 СОГАЗ'!F39+'Прил. 11 АЛЬФА'!F39</f>
        <v>105</v>
      </c>
      <c r="G39" s="53">
        <f>'Прил. 11 СОГАЗ'!G39+'Прил. 11 АЛЬФА'!G39</f>
        <v>118</v>
      </c>
      <c r="H39" s="53">
        <f>'Прил. 11 СОГАЗ'!H39+'Прил. 11 АЛЬФА'!H39</f>
        <v>617</v>
      </c>
      <c r="I39" s="53">
        <f>'Прил. 11 СОГАЗ'!I39+'Прил. 11 АЛЬФА'!I39</f>
        <v>577</v>
      </c>
      <c r="J39" s="53">
        <f>'Прил. 11 СОГАЗ'!J39+'Прил. 11 АЛЬФА'!J39</f>
        <v>3307</v>
      </c>
      <c r="K39" s="53">
        <f>'Прил. 11 СОГАЗ'!K39+'Прил. 11 АЛЬФА'!K39</f>
        <v>3078</v>
      </c>
      <c r="L39" s="53">
        <f>'Прил. 11 СОГАЗ'!L39+'Прил. 11 АЛЬФА'!L39</f>
        <v>7160</v>
      </c>
      <c r="M39" s="53">
        <f>'Прил. 11 СОГАЗ'!M39+'Прил. 11 АЛЬФА'!M39</f>
        <v>6863</v>
      </c>
      <c r="N39" s="53">
        <f>'Прил. 11 СОГАЗ'!N39+'Прил. 11 АЛЬФА'!N39</f>
        <v>5128</v>
      </c>
      <c r="O39" s="53">
        <f>'Прил. 11 СОГАЗ'!O39+'Прил. 11 АЛЬФА'!O39</f>
        <v>6052</v>
      </c>
      <c r="P39" s="53">
        <f>'Прил. 11 СОГАЗ'!P39+'Прил. 11 АЛЬФА'!P39</f>
        <v>2279</v>
      </c>
      <c r="Q39" s="53">
        <f>'Прил. 11 СОГАЗ'!Q39+'Прил. 11 АЛЬФА'!Q39</f>
        <v>5362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24998</v>
      </c>
      <c r="D40" s="53">
        <f>'Прил. 11 СОГАЗ'!D40+'Прил. 11 АЛЬФА'!D40</f>
        <v>11209</v>
      </c>
      <c r="E40" s="53">
        <f>'Прил. 11 СОГАЗ'!E40+'Прил. 11 АЛЬФА'!E40</f>
        <v>13789</v>
      </c>
      <c r="F40" s="53">
        <f>'Прил. 11 СОГАЗ'!F40+'Прил. 11 АЛЬФА'!F40</f>
        <v>78</v>
      </c>
      <c r="G40" s="53">
        <f>'Прил. 11 СОГАЗ'!G40+'Прил. 11 АЛЬФА'!G40</f>
        <v>94</v>
      </c>
      <c r="H40" s="53">
        <f>'Прил. 11 СОГАЗ'!H40+'Прил. 11 АЛЬФА'!H40</f>
        <v>499</v>
      </c>
      <c r="I40" s="53">
        <f>'Прил. 11 СОГАЗ'!I40+'Прил. 11 АЛЬФА'!I40</f>
        <v>481</v>
      </c>
      <c r="J40" s="53">
        <f>'Прил. 11 СОГАЗ'!J40+'Прил. 11 АЛЬФА'!J40</f>
        <v>2185</v>
      </c>
      <c r="K40" s="53">
        <f>'Прил. 11 СОГАЗ'!K40+'Прил. 11 АЛЬФА'!K40</f>
        <v>2124</v>
      </c>
      <c r="L40" s="53">
        <f>'Прил. 11 СОГАЗ'!L40+'Прил. 11 АЛЬФА'!L40</f>
        <v>4210</v>
      </c>
      <c r="M40" s="53">
        <f>'Прил. 11 СОГАЗ'!M40+'Прил. 11 АЛЬФА'!M40</f>
        <v>4694</v>
      </c>
      <c r="N40" s="53">
        <f>'Прил. 11 СОГАЗ'!N40+'Прил. 11 АЛЬФА'!N40</f>
        <v>2985</v>
      </c>
      <c r="O40" s="53">
        <f>'Прил. 11 СОГАЗ'!O40+'Прил. 11 АЛЬФА'!O40</f>
        <v>3527</v>
      </c>
      <c r="P40" s="53">
        <f>'Прил. 11 СОГАЗ'!P40+'Прил. 11 АЛЬФА'!P40</f>
        <v>1252</v>
      </c>
      <c r="Q40" s="53">
        <f>'Прил. 11 СОГАЗ'!Q40+'Прил. 11 АЛЬФА'!Q40</f>
        <v>2869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17464</v>
      </c>
      <c r="D41" s="53">
        <f>'Прил. 11 СОГАЗ'!D41+'Прил. 11 АЛЬФА'!D41</f>
        <v>8312</v>
      </c>
      <c r="E41" s="53">
        <f>'Прил. 11 СОГАЗ'!E41+'Прил. 11 АЛЬФА'!E41</f>
        <v>9152</v>
      </c>
      <c r="F41" s="53">
        <f>'Прил. 11 СОГАЗ'!F41+'Прил. 11 АЛЬФА'!F41</f>
        <v>50</v>
      </c>
      <c r="G41" s="53">
        <f>'Прил. 11 СОГАЗ'!G41+'Прил. 11 АЛЬФА'!G41</f>
        <v>35</v>
      </c>
      <c r="H41" s="53">
        <f>'Прил. 11 СОГАЗ'!H41+'Прил. 11 АЛЬФА'!H41</f>
        <v>280</v>
      </c>
      <c r="I41" s="53">
        <f>'Прил. 11 СОГАЗ'!I41+'Прил. 11 АЛЬФА'!I41</f>
        <v>224</v>
      </c>
      <c r="J41" s="53">
        <f>'Прил. 11 СОГАЗ'!J41+'Прил. 11 АЛЬФА'!J41</f>
        <v>1352</v>
      </c>
      <c r="K41" s="53">
        <f>'Прил. 11 СОГАЗ'!K41+'Прил. 11 АЛЬФА'!K41</f>
        <v>1273</v>
      </c>
      <c r="L41" s="53">
        <f>'Прил. 11 СОГАЗ'!L41+'Прил. 11 АЛЬФА'!L41</f>
        <v>3241</v>
      </c>
      <c r="M41" s="53">
        <f>'Прил. 11 СОГАЗ'!M41+'Прил. 11 АЛЬФА'!M41</f>
        <v>2816</v>
      </c>
      <c r="N41" s="53">
        <f>'Прил. 11 СОГАЗ'!N41+'Прил. 11 АЛЬФА'!N41</f>
        <v>2299</v>
      </c>
      <c r="O41" s="53">
        <f>'Прил. 11 СОГАЗ'!O41+'Прил. 11 АЛЬФА'!O41</f>
        <v>2472</v>
      </c>
      <c r="P41" s="53">
        <f>'Прил. 11 СОГАЗ'!P41+'Прил. 11 АЛЬФА'!P41</f>
        <v>1090</v>
      </c>
      <c r="Q41" s="53">
        <f>'Прил. 11 СОГАЗ'!Q41+'Прил. 11 АЛЬФА'!Q41</f>
        <v>2332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9077</v>
      </c>
      <c r="D42" s="53">
        <f>'Прил. 11 СОГАЗ'!D42+'Прил. 11 АЛЬФА'!D42</f>
        <v>4386</v>
      </c>
      <c r="E42" s="53">
        <f>'Прил. 11 СОГАЗ'!E42+'Прил. 11 АЛЬФА'!E42</f>
        <v>4691</v>
      </c>
      <c r="F42" s="53">
        <f>'Прил. 11 СОГАЗ'!F42+'Прил. 11 АЛЬФА'!F42</f>
        <v>21</v>
      </c>
      <c r="G42" s="53">
        <f>'Прил. 11 СОГАЗ'!G42+'Прил. 11 АЛЬФА'!G42</f>
        <v>24</v>
      </c>
      <c r="H42" s="53">
        <f>'Прил. 11 СОГАЗ'!H42+'Прил. 11 АЛЬФА'!H42</f>
        <v>98</v>
      </c>
      <c r="I42" s="53">
        <f>'Прил. 11 СОГАЗ'!I42+'Прил. 11 АЛЬФА'!I42</f>
        <v>112</v>
      </c>
      <c r="J42" s="53">
        <f>'Прил. 11 СОГАЗ'!J42+'Прил. 11 АЛЬФА'!J42</f>
        <v>706</v>
      </c>
      <c r="K42" s="53">
        <f>'Прил. 11 СОГАЗ'!K42+'Прил. 11 АЛЬФА'!K42</f>
        <v>678</v>
      </c>
      <c r="L42" s="53">
        <f>'Прил. 11 СОГАЗ'!L42+'Прил. 11 АЛЬФА'!L42</f>
        <v>1675</v>
      </c>
      <c r="M42" s="53">
        <f>'Прил. 11 СОГАЗ'!M42+'Прил. 11 АЛЬФА'!M42</f>
        <v>1303</v>
      </c>
      <c r="N42" s="53">
        <f>'Прил. 11 СОГАЗ'!N42+'Прил. 11 АЛЬФА'!N42</f>
        <v>1305</v>
      </c>
      <c r="O42" s="53">
        <f>'Прил. 11 СОГАЗ'!O42+'Прил. 11 АЛЬФА'!O42</f>
        <v>1293</v>
      </c>
      <c r="P42" s="53">
        <f>'Прил. 11 СОГАЗ'!P42+'Прил. 11 АЛЬФА'!P42</f>
        <v>581</v>
      </c>
      <c r="Q42" s="53">
        <f>'Прил. 11 СОГАЗ'!Q42+'Прил. 11 АЛЬФА'!Q42</f>
        <v>1281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2">SUM(C20:C42)-C21-C23-C26-C37</f>
        <v>652266</v>
      </c>
      <c r="D43" s="52">
        <f t="shared" si="2"/>
        <v>300523</v>
      </c>
      <c r="E43" s="52">
        <f t="shared" si="2"/>
        <v>351743</v>
      </c>
      <c r="F43" s="52">
        <f t="shared" si="2"/>
        <v>2216</v>
      </c>
      <c r="G43" s="52">
        <f t="shared" si="2"/>
        <v>2202</v>
      </c>
      <c r="H43" s="52">
        <f t="shared" si="2"/>
        <v>11379</v>
      </c>
      <c r="I43" s="52">
        <f t="shared" si="2"/>
        <v>10981</v>
      </c>
      <c r="J43" s="52">
        <f t="shared" si="2"/>
        <v>54175</v>
      </c>
      <c r="K43" s="52">
        <f t="shared" si="2"/>
        <v>51104</v>
      </c>
      <c r="L43" s="52">
        <f t="shared" ref="L43:M43" si="3">SUM(L20:L42)-L21-L23-L26-L37</f>
        <v>113710</v>
      </c>
      <c r="M43" s="52">
        <f t="shared" si="3"/>
        <v>117427</v>
      </c>
      <c r="N43" s="52">
        <f t="shared" si="2"/>
        <v>83738</v>
      </c>
      <c r="O43" s="52">
        <f t="shared" si="2"/>
        <v>93612</v>
      </c>
      <c r="P43" s="52">
        <f t="shared" si="2"/>
        <v>35305</v>
      </c>
      <c r="Q43" s="52">
        <f t="shared" si="2"/>
        <v>76417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99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99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A49:C49"/>
    <mergeCell ref="E49:I49"/>
    <mergeCell ref="E46:I46"/>
    <mergeCell ref="A48:C48"/>
    <mergeCell ref="E48:I48"/>
    <mergeCell ref="E45:I45"/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61" zoomScaleNormal="61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130</v>
      </c>
      <c r="J10" s="9" t="s">
        <v>115</v>
      </c>
      <c r="N10" s="11"/>
    </row>
    <row r="11" spans="1:17" s="9" customFormat="1" ht="20.25">
      <c r="N11" s="47"/>
    </row>
    <row r="12" spans="1:17" s="12" customFormat="1" ht="18.75">
      <c r="C12" s="78" t="s">
        <v>62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114</v>
      </c>
      <c r="M17" s="121"/>
      <c r="N17" s="120" t="s">
        <v>113</v>
      </c>
      <c r="O17" s="121" t="s">
        <v>104</v>
      </c>
      <c r="P17" s="59" t="s">
        <v>105</v>
      </c>
      <c r="Q17" s="59" t="s">
        <v>106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210237</v>
      </c>
      <c r="D20" s="53">
        <f>F20+H20+J20+N20+P20+L20</f>
        <v>96961</v>
      </c>
      <c r="E20" s="53">
        <f>G20+I20+K20+O20+Q20+M20</f>
        <v>113276</v>
      </c>
      <c r="F20" s="53">
        <v>712</v>
      </c>
      <c r="G20" s="53">
        <v>708</v>
      </c>
      <c r="H20" s="53">
        <v>3607</v>
      </c>
      <c r="I20" s="53">
        <v>3408</v>
      </c>
      <c r="J20" s="53">
        <v>16529</v>
      </c>
      <c r="K20" s="53">
        <v>15363</v>
      </c>
      <c r="L20" s="53">
        <v>36511</v>
      </c>
      <c r="M20" s="53">
        <v>36632</v>
      </c>
      <c r="N20" s="53">
        <v>27162</v>
      </c>
      <c r="O20" s="53">
        <v>30296</v>
      </c>
      <c r="P20" s="53">
        <v>12440</v>
      </c>
      <c r="Q20" s="53">
        <v>26869</v>
      </c>
    </row>
    <row r="21" spans="1:17" s="35" customFormat="1" ht="18.75">
      <c r="A21" s="50" t="s">
        <v>72</v>
      </c>
      <c r="B21" s="51" t="s">
        <v>73</v>
      </c>
      <c r="C21" s="52">
        <f t="shared" si="0"/>
        <v>4553</v>
      </c>
      <c r="D21" s="53">
        <f t="shared" ref="D21:D42" si="1">F21+H21+J21+N21+P21+L21</f>
        <v>2111</v>
      </c>
      <c r="E21" s="53">
        <f t="shared" ref="E21:E42" si="2">G21+I21+K21+O21+Q21+M21</f>
        <v>2442</v>
      </c>
      <c r="F21" s="53">
        <v>16</v>
      </c>
      <c r="G21" s="53">
        <v>17</v>
      </c>
      <c r="H21" s="53">
        <v>105</v>
      </c>
      <c r="I21" s="53">
        <v>92</v>
      </c>
      <c r="J21" s="53">
        <v>382</v>
      </c>
      <c r="K21" s="53">
        <v>328</v>
      </c>
      <c r="L21" s="53">
        <v>818</v>
      </c>
      <c r="M21" s="53">
        <v>835</v>
      </c>
      <c r="N21" s="53">
        <v>540</v>
      </c>
      <c r="O21" s="53">
        <v>704</v>
      </c>
      <c r="P21" s="53">
        <v>250</v>
      </c>
      <c r="Q21" s="53">
        <v>466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27767</v>
      </c>
      <c r="D22" s="53">
        <f t="shared" si="1"/>
        <v>11685</v>
      </c>
      <c r="E22" s="53">
        <f t="shared" si="2"/>
        <v>16082</v>
      </c>
      <c r="F22" s="53">
        <v>200</v>
      </c>
      <c r="G22" s="53">
        <v>208</v>
      </c>
      <c r="H22" s="53">
        <v>1051</v>
      </c>
      <c r="I22" s="53">
        <v>1104</v>
      </c>
      <c r="J22" s="53">
        <v>2925</v>
      </c>
      <c r="K22" s="53">
        <v>2870</v>
      </c>
      <c r="L22" s="53">
        <v>3602</v>
      </c>
      <c r="M22" s="53">
        <v>6420</v>
      </c>
      <c r="N22" s="53">
        <v>2954</v>
      </c>
      <c r="O22" s="53">
        <v>3732</v>
      </c>
      <c r="P22" s="53">
        <v>953</v>
      </c>
      <c r="Q22" s="53">
        <v>1748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73</v>
      </c>
      <c r="D24" s="53">
        <f t="shared" si="1"/>
        <v>40</v>
      </c>
      <c r="E24" s="53">
        <f t="shared" si="2"/>
        <v>33</v>
      </c>
      <c r="F24" s="53">
        <v>1</v>
      </c>
      <c r="G24" s="53">
        <v>0</v>
      </c>
      <c r="H24" s="53">
        <v>3</v>
      </c>
      <c r="I24" s="53">
        <v>1</v>
      </c>
      <c r="J24" s="53">
        <v>3</v>
      </c>
      <c r="K24" s="53">
        <v>6</v>
      </c>
      <c r="L24" s="53">
        <v>20</v>
      </c>
      <c r="M24" s="53">
        <v>12</v>
      </c>
      <c r="N24" s="53">
        <v>12</v>
      </c>
      <c r="O24" s="53">
        <v>9</v>
      </c>
      <c r="P24" s="53">
        <v>1</v>
      </c>
      <c r="Q24" s="53">
        <v>5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33823</v>
      </c>
      <c r="D25" s="53">
        <f t="shared" si="1"/>
        <v>16040</v>
      </c>
      <c r="E25" s="53">
        <f t="shared" si="2"/>
        <v>17783</v>
      </c>
      <c r="F25" s="53">
        <v>106</v>
      </c>
      <c r="G25" s="53">
        <v>103</v>
      </c>
      <c r="H25" s="53">
        <v>496</v>
      </c>
      <c r="I25" s="53">
        <v>527</v>
      </c>
      <c r="J25" s="53">
        <v>2599</v>
      </c>
      <c r="K25" s="53">
        <v>2532</v>
      </c>
      <c r="L25" s="53">
        <v>6197</v>
      </c>
      <c r="M25" s="53">
        <v>5573</v>
      </c>
      <c r="N25" s="53">
        <v>4608</v>
      </c>
      <c r="O25" s="53">
        <v>4751</v>
      </c>
      <c r="P25" s="53">
        <v>2034</v>
      </c>
      <c r="Q25" s="53">
        <v>4297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434</v>
      </c>
      <c r="D26" s="53">
        <f t="shared" si="1"/>
        <v>219</v>
      </c>
      <c r="E26" s="53">
        <f t="shared" si="2"/>
        <v>215</v>
      </c>
      <c r="F26" s="53">
        <v>0</v>
      </c>
      <c r="G26" s="53">
        <v>0</v>
      </c>
      <c r="H26" s="53">
        <v>3</v>
      </c>
      <c r="I26" s="53">
        <v>4</v>
      </c>
      <c r="J26" s="53">
        <v>25</v>
      </c>
      <c r="K26" s="53">
        <v>19</v>
      </c>
      <c r="L26" s="53">
        <v>82</v>
      </c>
      <c r="M26" s="53">
        <v>52</v>
      </c>
      <c r="N26" s="53">
        <v>76</v>
      </c>
      <c r="O26" s="53">
        <v>67</v>
      </c>
      <c r="P26" s="53">
        <v>33</v>
      </c>
      <c r="Q26" s="53">
        <v>73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403</v>
      </c>
      <c r="D27" s="53">
        <f t="shared" si="1"/>
        <v>187</v>
      </c>
      <c r="E27" s="53">
        <f t="shared" si="2"/>
        <v>216</v>
      </c>
      <c r="F27" s="53">
        <v>3</v>
      </c>
      <c r="G27" s="53">
        <v>0</v>
      </c>
      <c r="H27" s="53">
        <v>1</v>
      </c>
      <c r="I27" s="53">
        <v>1</v>
      </c>
      <c r="J27" s="53">
        <v>35</v>
      </c>
      <c r="K27" s="53">
        <v>39</v>
      </c>
      <c r="L27" s="53">
        <v>59</v>
      </c>
      <c r="M27" s="53">
        <v>79</v>
      </c>
      <c r="N27" s="53">
        <v>65</v>
      </c>
      <c r="O27" s="53">
        <v>67</v>
      </c>
      <c r="P27" s="53">
        <v>24</v>
      </c>
      <c r="Q27" s="53">
        <v>30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27977</v>
      </c>
      <c r="D28" s="53">
        <f t="shared" si="1"/>
        <v>12870</v>
      </c>
      <c r="E28" s="53">
        <f t="shared" si="2"/>
        <v>15107</v>
      </c>
      <c r="F28" s="53">
        <v>94</v>
      </c>
      <c r="G28" s="53">
        <v>78</v>
      </c>
      <c r="H28" s="53">
        <v>559</v>
      </c>
      <c r="I28" s="53">
        <v>489</v>
      </c>
      <c r="J28" s="53">
        <v>2698</v>
      </c>
      <c r="K28" s="53">
        <v>2647</v>
      </c>
      <c r="L28" s="53">
        <v>4887</v>
      </c>
      <c r="M28" s="53">
        <v>5434</v>
      </c>
      <c r="N28" s="53">
        <v>3514</v>
      </c>
      <c r="O28" s="53">
        <v>3852</v>
      </c>
      <c r="P28" s="53">
        <v>1118</v>
      </c>
      <c r="Q28" s="53">
        <v>2607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4221</v>
      </c>
      <c r="D29" s="53">
        <f t="shared" si="1"/>
        <v>1842</v>
      </c>
      <c r="E29" s="53">
        <f t="shared" si="2"/>
        <v>2379</v>
      </c>
      <c r="F29" s="53">
        <v>4</v>
      </c>
      <c r="G29" s="53">
        <v>7</v>
      </c>
      <c r="H29" s="53">
        <v>40</v>
      </c>
      <c r="I29" s="53">
        <v>32</v>
      </c>
      <c r="J29" s="53">
        <v>451</v>
      </c>
      <c r="K29" s="53">
        <v>432</v>
      </c>
      <c r="L29" s="53">
        <v>700</v>
      </c>
      <c r="M29" s="53">
        <v>879</v>
      </c>
      <c r="N29" s="53">
        <v>490</v>
      </c>
      <c r="O29" s="53">
        <v>707</v>
      </c>
      <c r="P29" s="53">
        <v>157</v>
      </c>
      <c r="Q29" s="53">
        <v>322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3018</v>
      </c>
      <c r="D30" s="53">
        <f t="shared" si="1"/>
        <v>1237</v>
      </c>
      <c r="E30" s="53">
        <f t="shared" si="2"/>
        <v>1781</v>
      </c>
      <c r="F30" s="53">
        <v>3</v>
      </c>
      <c r="G30" s="53">
        <v>8</v>
      </c>
      <c r="H30" s="53">
        <v>36</v>
      </c>
      <c r="I30" s="53">
        <v>52</v>
      </c>
      <c r="J30" s="53">
        <v>478</v>
      </c>
      <c r="K30" s="53">
        <v>444</v>
      </c>
      <c r="L30" s="53">
        <v>387</v>
      </c>
      <c r="M30" s="53">
        <v>783</v>
      </c>
      <c r="N30" s="53">
        <v>265</v>
      </c>
      <c r="O30" s="53">
        <v>407</v>
      </c>
      <c r="P30" s="53">
        <v>68</v>
      </c>
      <c r="Q30" s="53">
        <v>87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2713</v>
      </c>
      <c r="D31" s="53">
        <f t="shared" si="1"/>
        <v>1328</v>
      </c>
      <c r="E31" s="53">
        <f t="shared" si="2"/>
        <v>1385</v>
      </c>
      <c r="F31" s="53">
        <v>2</v>
      </c>
      <c r="G31" s="53">
        <v>0</v>
      </c>
      <c r="H31" s="53">
        <v>8</v>
      </c>
      <c r="I31" s="53">
        <v>9</v>
      </c>
      <c r="J31" s="53">
        <v>234</v>
      </c>
      <c r="K31" s="53">
        <v>190</v>
      </c>
      <c r="L31" s="53">
        <v>536</v>
      </c>
      <c r="M31" s="53">
        <v>485</v>
      </c>
      <c r="N31" s="53">
        <v>424</v>
      </c>
      <c r="O31" s="53">
        <v>466</v>
      </c>
      <c r="P31" s="53">
        <v>124</v>
      </c>
      <c r="Q31" s="53">
        <v>235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1022</v>
      </c>
      <c r="D32" s="53">
        <f t="shared" si="1"/>
        <v>431</v>
      </c>
      <c r="E32" s="53">
        <f t="shared" si="2"/>
        <v>591</v>
      </c>
      <c r="F32" s="53">
        <v>2</v>
      </c>
      <c r="G32" s="53">
        <v>10</v>
      </c>
      <c r="H32" s="53">
        <v>32</v>
      </c>
      <c r="I32" s="53">
        <v>25</v>
      </c>
      <c r="J32" s="53">
        <v>69</v>
      </c>
      <c r="K32" s="53">
        <v>72</v>
      </c>
      <c r="L32" s="53">
        <v>159</v>
      </c>
      <c r="M32" s="53">
        <v>238</v>
      </c>
      <c r="N32" s="53">
        <v>119</v>
      </c>
      <c r="O32" s="53">
        <v>176</v>
      </c>
      <c r="P32" s="53">
        <v>50</v>
      </c>
      <c r="Q32" s="53">
        <v>70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30277</v>
      </c>
      <c r="D33" s="53">
        <f t="shared" si="1"/>
        <v>14072</v>
      </c>
      <c r="E33" s="53">
        <f t="shared" si="2"/>
        <v>16205</v>
      </c>
      <c r="F33" s="53">
        <v>134</v>
      </c>
      <c r="G33" s="53">
        <v>121</v>
      </c>
      <c r="H33" s="53">
        <v>701</v>
      </c>
      <c r="I33" s="53">
        <v>686</v>
      </c>
      <c r="J33" s="53">
        <v>2159</v>
      </c>
      <c r="K33" s="53">
        <v>2036</v>
      </c>
      <c r="L33" s="53">
        <v>5386</v>
      </c>
      <c r="M33" s="53">
        <v>5386</v>
      </c>
      <c r="N33" s="53">
        <v>4039</v>
      </c>
      <c r="O33" s="53">
        <v>4476</v>
      </c>
      <c r="P33" s="53">
        <v>1653</v>
      </c>
      <c r="Q33" s="53">
        <v>3500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20558</v>
      </c>
      <c r="D34" s="53">
        <f t="shared" si="1"/>
        <v>10036</v>
      </c>
      <c r="E34" s="53">
        <f t="shared" si="2"/>
        <v>10522</v>
      </c>
      <c r="F34" s="53">
        <v>81</v>
      </c>
      <c r="G34" s="53">
        <v>74</v>
      </c>
      <c r="H34" s="53">
        <v>408</v>
      </c>
      <c r="I34" s="53">
        <v>402</v>
      </c>
      <c r="J34" s="53">
        <v>1589</v>
      </c>
      <c r="K34" s="53">
        <v>1540</v>
      </c>
      <c r="L34" s="53">
        <v>4114</v>
      </c>
      <c r="M34" s="53">
        <v>3602</v>
      </c>
      <c r="N34" s="53">
        <v>2856</v>
      </c>
      <c r="O34" s="53">
        <v>2883</v>
      </c>
      <c r="P34" s="53">
        <v>988</v>
      </c>
      <c r="Q34" s="53">
        <v>2021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2219</v>
      </c>
      <c r="D35" s="53">
        <f t="shared" si="1"/>
        <v>1148</v>
      </c>
      <c r="E35" s="53">
        <f t="shared" si="2"/>
        <v>1071</v>
      </c>
      <c r="F35" s="53">
        <v>1</v>
      </c>
      <c r="G35" s="53">
        <v>0</v>
      </c>
      <c r="H35" s="53">
        <v>7</v>
      </c>
      <c r="I35" s="53">
        <v>7</v>
      </c>
      <c r="J35" s="53">
        <v>87</v>
      </c>
      <c r="K35" s="53">
        <v>57</v>
      </c>
      <c r="L35" s="53">
        <v>449</v>
      </c>
      <c r="M35" s="53">
        <v>318</v>
      </c>
      <c r="N35" s="53">
        <v>453</v>
      </c>
      <c r="O35" s="53">
        <v>420</v>
      </c>
      <c r="P35" s="53">
        <v>151</v>
      </c>
      <c r="Q35" s="53">
        <v>269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13187</v>
      </c>
      <c r="D36" s="53">
        <f t="shared" si="1"/>
        <v>6335</v>
      </c>
      <c r="E36" s="53">
        <f t="shared" si="2"/>
        <v>6852</v>
      </c>
      <c r="F36" s="53">
        <v>45</v>
      </c>
      <c r="G36" s="53">
        <v>42</v>
      </c>
      <c r="H36" s="53">
        <v>224</v>
      </c>
      <c r="I36" s="53">
        <v>194</v>
      </c>
      <c r="J36" s="53">
        <v>1097</v>
      </c>
      <c r="K36" s="53">
        <v>1012</v>
      </c>
      <c r="L36" s="53">
        <v>2246</v>
      </c>
      <c r="M36" s="53">
        <v>2120</v>
      </c>
      <c r="N36" s="53">
        <v>1939</v>
      </c>
      <c r="O36" s="53">
        <v>1931</v>
      </c>
      <c r="P36" s="53">
        <v>784</v>
      </c>
      <c r="Q36" s="53">
        <v>1553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1463</v>
      </c>
      <c r="D37" s="53">
        <f t="shared" si="1"/>
        <v>685</v>
      </c>
      <c r="E37" s="53">
        <f t="shared" si="2"/>
        <v>778</v>
      </c>
      <c r="F37" s="53">
        <v>3</v>
      </c>
      <c r="G37" s="53">
        <v>6</v>
      </c>
      <c r="H37" s="53">
        <v>15</v>
      </c>
      <c r="I37" s="53">
        <v>20</v>
      </c>
      <c r="J37" s="53">
        <v>119</v>
      </c>
      <c r="K37" s="53">
        <v>116</v>
      </c>
      <c r="L37" s="53">
        <v>242</v>
      </c>
      <c r="M37" s="53">
        <v>229</v>
      </c>
      <c r="N37" s="53">
        <v>214</v>
      </c>
      <c r="O37" s="53">
        <v>212</v>
      </c>
      <c r="P37" s="53">
        <v>92</v>
      </c>
      <c r="Q37" s="53">
        <v>195</v>
      </c>
    </row>
    <row r="38" spans="1:17" s="35" customFormat="1" ht="18.75">
      <c r="A38" s="50">
        <v>15</v>
      </c>
      <c r="B38" s="51" t="s">
        <v>93</v>
      </c>
      <c r="C38" s="52">
        <f t="shared" si="0"/>
        <v>135</v>
      </c>
      <c r="D38" s="53">
        <f t="shared" si="1"/>
        <v>83</v>
      </c>
      <c r="E38" s="53">
        <f t="shared" si="2"/>
        <v>52</v>
      </c>
      <c r="F38" s="53">
        <v>0</v>
      </c>
      <c r="G38" s="53">
        <v>0</v>
      </c>
      <c r="H38" s="53">
        <v>4</v>
      </c>
      <c r="I38" s="53">
        <v>1</v>
      </c>
      <c r="J38" s="53">
        <v>6</v>
      </c>
      <c r="K38" s="53">
        <v>9</v>
      </c>
      <c r="L38" s="53">
        <v>42</v>
      </c>
      <c r="M38" s="53">
        <v>24</v>
      </c>
      <c r="N38" s="53">
        <v>22</v>
      </c>
      <c r="O38" s="53">
        <v>11</v>
      </c>
      <c r="P38" s="53">
        <v>9</v>
      </c>
      <c r="Q38" s="53">
        <v>7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15179</v>
      </c>
      <c r="D39" s="53">
        <f t="shared" si="1"/>
        <v>7360</v>
      </c>
      <c r="E39" s="53">
        <f t="shared" si="2"/>
        <v>7819</v>
      </c>
      <c r="F39" s="53">
        <v>2</v>
      </c>
      <c r="G39" s="53">
        <v>3</v>
      </c>
      <c r="H39" s="53">
        <v>12</v>
      </c>
      <c r="I39" s="53">
        <v>13</v>
      </c>
      <c r="J39" s="53">
        <v>1196</v>
      </c>
      <c r="K39" s="53">
        <v>1130</v>
      </c>
      <c r="L39" s="53">
        <v>2598</v>
      </c>
      <c r="M39" s="53">
        <v>2155</v>
      </c>
      <c r="N39" s="53">
        <v>2555</v>
      </c>
      <c r="O39" s="53">
        <v>2652</v>
      </c>
      <c r="P39" s="53">
        <v>997</v>
      </c>
      <c r="Q39" s="53">
        <v>1866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8664</v>
      </c>
      <c r="D40" s="53">
        <f t="shared" si="1"/>
        <v>4173</v>
      </c>
      <c r="E40" s="53">
        <f t="shared" si="2"/>
        <v>4491</v>
      </c>
      <c r="F40" s="53">
        <v>3</v>
      </c>
      <c r="G40" s="53">
        <v>1</v>
      </c>
      <c r="H40" s="53">
        <v>20</v>
      </c>
      <c r="I40" s="53">
        <v>18</v>
      </c>
      <c r="J40" s="53">
        <v>685</v>
      </c>
      <c r="K40" s="53">
        <v>757</v>
      </c>
      <c r="L40" s="53">
        <v>1523</v>
      </c>
      <c r="M40" s="53">
        <v>1390</v>
      </c>
      <c r="N40" s="53">
        <v>1416</v>
      </c>
      <c r="O40" s="53">
        <v>1451</v>
      </c>
      <c r="P40" s="53">
        <v>526</v>
      </c>
      <c r="Q40" s="53">
        <v>874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343</v>
      </c>
      <c r="D41" s="53">
        <f t="shared" si="1"/>
        <v>195</v>
      </c>
      <c r="E41" s="53">
        <f t="shared" si="2"/>
        <v>148</v>
      </c>
      <c r="F41" s="53">
        <v>0</v>
      </c>
      <c r="G41" s="53">
        <v>0</v>
      </c>
      <c r="H41" s="53">
        <v>2</v>
      </c>
      <c r="I41" s="53">
        <v>0</v>
      </c>
      <c r="J41" s="53">
        <v>9</v>
      </c>
      <c r="K41" s="53">
        <v>18</v>
      </c>
      <c r="L41" s="53">
        <v>97</v>
      </c>
      <c r="M41" s="53">
        <v>58</v>
      </c>
      <c r="N41" s="53">
        <v>71</v>
      </c>
      <c r="O41" s="53">
        <v>46</v>
      </c>
      <c r="P41" s="53">
        <v>16</v>
      </c>
      <c r="Q41" s="53">
        <v>26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748</v>
      </c>
      <c r="D42" s="53">
        <f t="shared" si="1"/>
        <v>425</v>
      </c>
      <c r="E42" s="53">
        <f t="shared" si="2"/>
        <v>323</v>
      </c>
      <c r="F42" s="53">
        <v>1</v>
      </c>
      <c r="G42" s="53">
        <v>0</v>
      </c>
      <c r="H42" s="53">
        <v>5</v>
      </c>
      <c r="I42" s="53">
        <v>4</v>
      </c>
      <c r="J42" s="53">
        <v>24</v>
      </c>
      <c r="K42" s="53">
        <v>32</v>
      </c>
      <c r="L42" s="53">
        <v>151</v>
      </c>
      <c r="M42" s="53">
        <v>87</v>
      </c>
      <c r="N42" s="53">
        <v>176</v>
      </c>
      <c r="O42" s="53">
        <v>118</v>
      </c>
      <c r="P42" s="53">
        <v>68</v>
      </c>
      <c r="Q42" s="53">
        <v>82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4">SUM(C20:C42)-C21-C23-C26-C37</f>
        <v>402564</v>
      </c>
      <c r="D43" s="52">
        <f t="shared" si="4"/>
        <v>186448</v>
      </c>
      <c r="E43" s="52">
        <f t="shared" si="4"/>
        <v>216116</v>
      </c>
      <c r="F43" s="52">
        <f t="shared" si="4"/>
        <v>1394</v>
      </c>
      <c r="G43" s="52">
        <f t="shared" si="4"/>
        <v>1363</v>
      </c>
      <c r="H43" s="52">
        <f t="shared" si="4"/>
        <v>7216</v>
      </c>
      <c r="I43" s="52">
        <f t="shared" si="4"/>
        <v>6973</v>
      </c>
      <c r="J43" s="52">
        <f t="shared" si="4"/>
        <v>32873</v>
      </c>
      <c r="K43" s="52">
        <f t="shared" si="4"/>
        <v>31186</v>
      </c>
      <c r="L43" s="52">
        <f t="shared" si="4"/>
        <v>69664</v>
      </c>
      <c r="M43" s="52">
        <f t="shared" si="4"/>
        <v>71675</v>
      </c>
      <c r="N43" s="52">
        <f t="shared" si="4"/>
        <v>53140</v>
      </c>
      <c r="O43" s="52">
        <f t="shared" si="4"/>
        <v>58451</v>
      </c>
      <c r="P43" s="52">
        <f t="shared" si="4"/>
        <v>22161</v>
      </c>
      <c r="Q43" s="52">
        <f t="shared" si="4"/>
        <v>46468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99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99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E45:I45"/>
    <mergeCell ref="A49:C49"/>
    <mergeCell ref="E49:I49"/>
    <mergeCell ref="E46:I46"/>
    <mergeCell ref="A48:C48"/>
    <mergeCell ref="E48:I48"/>
    <mergeCell ref="A8:Q8"/>
    <mergeCell ref="A9:Q9"/>
    <mergeCell ref="A15:A18"/>
    <mergeCell ref="B15:B18"/>
    <mergeCell ref="C15:C18"/>
    <mergeCell ref="C12:O12"/>
    <mergeCell ref="C13:O13"/>
    <mergeCell ref="P16:Q16"/>
    <mergeCell ref="H17:I17"/>
    <mergeCell ref="D15:E17"/>
    <mergeCell ref="F16:K16"/>
    <mergeCell ref="F17:G17"/>
    <mergeCell ref="F15:Q15"/>
    <mergeCell ref="J17:K17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50" zoomScaleNormal="75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130</v>
      </c>
      <c r="J10" s="9" t="s">
        <v>115</v>
      </c>
      <c r="N10" s="11"/>
    </row>
    <row r="11" spans="1:17" s="9" customFormat="1" ht="20.25">
      <c r="N11" s="47"/>
    </row>
    <row r="12" spans="1:17" s="12" customFormat="1" ht="18.75">
      <c r="C12" s="78" t="s">
        <v>63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114</v>
      </c>
      <c r="M17" s="121"/>
      <c r="N17" s="120" t="s">
        <v>113</v>
      </c>
      <c r="O17" s="121" t="s">
        <v>104</v>
      </c>
      <c r="P17" s="59" t="s">
        <v>105</v>
      </c>
      <c r="Q17" s="59" t="s">
        <v>106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55754</v>
      </c>
      <c r="D20" s="53">
        <f>F20+H20+J20+N20+P20+L20</f>
        <v>26259</v>
      </c>
      <c r="E20" s="53">
        <f>G20+I20+K20+O20+Q20+M20</f>
        <v>29495</v>
      </c>
      <c r="F20" s="53">
        <v>287</v>
      </c>
      <c r="G20" s="53">
        <v>280</v>
      </c>
      <c r="H20" s="53">
        <v>952</v>
      </c>
      <c r="I20" s="53">
        <v>947</v>
      </c>
      <c r="J20" s="53">
        <v>3739</v>
      </c>
      <c r="K20" s="53">
        <v>3522</v>
      </c>
      <c r="L20" s="53">
        <v>9857</v>
      </c>
      <c r="M20" s="53">
        <v>10038</v>
      </c>
      <c r="N20" s="53">
        <v>8336</v>
      </c>
      <c r="O20" s="53">
        <v>8627</v>
      </c>
      <c r="P20" s="53">
        <v>3088</v>
      </c>
      <c r="Q20" s="53">
        <v>6081</v>
      </c>
    </row>
    <row r="21" spans="1:17" s="35" customFormat="1" ht="18.75">
      <c r="A21" s="50" t="s">
        <v>72</v>
      </c>
      <c r="B21" s="51" t="s">
        <v>73</v>
      </c>
      <c r="C21" s="52">
        <f t="shared" si="0"/>
        <v>3127</v>
      </c>
      <c r="D21" s="53">
        <f t="shared" ref="D21:D42" si="1">F21+H21+J21+N21+P21+L21</f>
        <v>1534</v>
      </c>
      <c r="E21" s="53">
        <f t="shared" ref="E21:E42" si="2">G21+I21+K21+O21+Q21+M21</f>
        <v>1593</v>
      </c>
      <c r="F21" s="53">
        <v>16</v>
      </c>
      <c r="G21" s="53">
        <v>9</v>
      </c>
      <c r="H21" s="53">
        <v>48</v>
      </c>
      <c r="I21" s="53">
        <v>41</v>
      </c>
      <c r="J21" s="53">
        <v>261</v>
      </c>
      <c r="K21" s="53">
        <v>215</v>
      </c>
      <c r="L21" s="53">
        <v>669</v>
      </c>
      <c r="M21" s="53">
        <v>594</v>
      </c>
      <c r="N21" s="53">
        <v>406</v>
      </c>
      <c r="O21" s="53">
        <v>420</v>
      </c>
      <c r="P21" s="53">
        <v>134</v>
      </c>
      <c r="Q21" s="53">
        <v>314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17597</v>
      </c>
      <c r="D22" s="53">
        <f t="shared" si="1"/>
        <v>7759</v>
      </c>
      <c r="E22" s="53">
        <f t="shared" si="2"/>
        <v>9838</v>
      </c>
      <c r="F22" s="53">
        <v>8</v>
      </c>
      <c r="G22" s="53">
        <v>17</v>
      </c>
      <c r="H22" s="53">
        <v>53</v>
      </c>
      <c r="I22" s="53">
        <v>56</v>
      </c>
      <c r="J22" s="53">
        <v>1906</v>
      </c>
      <c r="K22" s="53">
        <v>1931</v>
      </c>
      <c r="L22" s="53">
        <v>3215</v>
      </c>
      <c r="M22" s="53">
        <v>3788</v>
      </c>
      <c r="N22" s="53">
        <v>1898</v>
      </c>
      <c r="O22" s="53">
        <v>2579</v>
      </c>
      <c r="P22" s="53">
        <v>679</v>
      </c>
      <c r="Q22" s="53">
        <v>1467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918</v>
      </c>
      <c r="D24" s="53">
        <f t="shared" si="1"/>
        <v>468</v>
      </c>
      <c r="E24" s="53">
        <f t="shared" si="2"/>
        <v>450</v>
      </c>
      <c r="F24" s="53">
        <v>1</v>
      </c>
      <c r="G24" s="53">
        <v>0</v>
      </c>
      <c r="H24" s="53">
        <v>6</v>
      </c>
      <c r="I24" s="53">
        <v>8</v>
      </c>
      <c r="J24" s="53">
        <v>77</v>
      </c>
      <c r="K24" s="53">
        <v>69</v>
      </c>
      <c r="L24" s="53">
        <v>165</v>
      </c>
      <c r="M24" s="53">
        <v>141</v>
      </c>
      <c r="N24" s="53">
        <v>167</v>
      </c>
      <c r="O24" s="53">
        <v>176</v>
      </c>
      <c r="P24" s="53">
        <v>52</v>
      </c>
      <c r="Q24" s="53">
        <v>56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2520</v>
      </c>
      <c r="D25" s="53">
        <f t="shared" si="1"/>
        <v>1481</v>
      </c>
      <c r="E25" s="53">
        <f t="shared" si="2"/>
        <v>1039</v>
      </c>
      <c r="F25" s="53">
        <v>6</v>
      </c>
      <c r="G25" s="53">
        <v>4</v>
      </c>
      <c r="H25" s="53">
        <v>23</v>
      </c>
      <c r="I25" s="53">
        <v>29</v>
      </c>
      <c r="J25" s="53">
        <v>91</v>
      </c>
      <c r="K25" s="53">
        <v>65</v>
      </c>
      <c r="L25" s="53">
        <v>623</v>
      </c>
      <c r="M25" s="53">
        <v>357</v>
      </c>
      <c r="N25" s="53">
        <v>604</v>
      </c>
      <c r="O25" s="53">
        <v>390</v>
      </c>
      <c r="P25" s="53">
        <v>134</v>
      </c>
      <c r="Q25" s="53">
        <v>194</v>
      </c>
    </row>
    <row r="26" spans="1:17" s="35" customFormat="1" ht="18.75">
      <c r="A26" s="50" t="s">
        <v>79</v>
      </c>
      <c r="B26" s="51" t="s">
        <v>80</v>
      </c>
      <c r="C26" s="52">
        <f t="shared" si="0"/>
        <v>17</v>
      </c>
      <c r="D26" s="53">
        <f t="shared" si="1"/>
        <v>8</v>
      </c>
      <c r="E26" s="53">
        <f t="shared" si="2"/>
        <v>9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>
        <v>2</v>
      </c>
      <c r="M26" s="53">
        <v>4</v>
      </c>
      <c r="N26" s="53">
        <v>5</v>
      </c>
      <c r="O26" s="53">
        <v>2</v>
      </c>
      <c r="P26" s="53">
        <v>0</v>
      </c>
      <c r="Q26" s="53">
        <v>3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3419</v>
      </c>
      <c r="D27" s="53">
        <f t="shared" si="1"/>
        <v>1520</v>
      </c>
      <c r="E27" s="53">
        <f t="shared" si="2"/>
        <v>1899</v>
      </c>
      <c r="F27" s="53">
        <v>15</v>
      </c>
      <c r="G27" s="53">
        <v>15</v>
      </c>
      <c r="H27" s="53">
        <v>72</v>
      </c>
      <c r="I27" s="53">
        <v>78</v>
      </c>
      <c r="J27" s="53">
        <v>491</v>
      </c>
      <c r="K27" s="53">
        <v>439</v>
      </c>
      <c r="L27" s="53">
        <v>541</v>
      </c>
      <c r="M27" s="53">
        <v>790</v>
      </c>
      <c r="N27" s="53">
        <v>333</v>
      </c>
      <c r="O27" s="53">
        <v>434</v>
      </c>
      <c r="P27" s="53">
        <v>68</v>
      </c>
      <c r="Q27" s="53">
        <v>143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294</v>
      </c>
      <c r="D28" s="53">
        <f t="shared" si="1"/>
        <v>221</v>
      </c>
      <c r="E28" s="53">
        <f t="shared" si="2"/>
        <v>73</v>
      </c>
      <c r="F28" s="53">
        <v>1</v>
      </c>
      <c r="G28" s="53">
        <v>0</v>
      </c>
      <c r="H28" s="53">
        <v>2</v>
      </c>
      <c r="I28" s="53">
        <v>1</v>
      </c>
      <c r="J28" s="53">
        <v>7</v>
      </c>
      <c r="K28" s="53">
        <v>9</v>
      </c>
      <c r="L28" s="53">
        <v>112</v>
      </c>
      <c r="M28" s="53">
        <v>36</v>
      </c>
      <c r="N28" s="53">
        <v>82</v>
      </c>
      <c r="O28" s="53">
        <v>22</v>
      </c>
      <c r="P28" s="53">
        <v>17</v>
      </c>
      <c r="Q28" s="53">
        <v>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8812</v>
      </c>
      <c r="D29" s="53">
        <f t="shared" si="1"/>
        <v>3915</v>
      </c>
      <c r="E29" s="53">
        <f t="shared" si="2"/>
        <v>4897</v>
      </c>
      <c r="F29" s="53">
        <v>40</v>
      </c>
      <c r="G29" s="53">
        <v>59</v>
      </c>
      <c r="H29" s="53">
        <v>320</v>
      </c>
      <c r="I29" s="53">
        <v>286</v>
      </c>
      <c r="J29" s="53">
        <v>950</v>
      </c>
      <c r="K29" s="53">
        <v>852</v>
      </c>
      <c r="L29" s="53">
        <v>1452</v>
      </c>
      <c r="M29" s="53">
        <v>1958</v>
      </c>
      <c r="N29" s="53">
        <v>860</v>
      </c>
      <c r="O29" s="53">
        <v>1056</v>
      </c>
      <c r="P29" s="53">
        <v>293</v>
      </c>
      <c r="Q29" s="53">
        <v>686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4900</v>
      </c>
      <c r="D30" s="53">
        <f t="shared" si="1"/>
        <v>2016</v>
      </c>
      <c r="E30" s="53">
        <f t="shared" si="2"/>
        <v>2884</v>
      </c>
      <c r="F30" s="53">
        <v>46</v>
      </c>
      <c r="G30" s="53">
        <v>36</v>
      </c>
      <c r="H30" s="53">
        <v>241</v>
      </c>
      <c r="I30" s="53">
        <v>233</v>
      </c>
      <c r="J30" s="53">
        <v>707</v>
      </c>
      <c r="K30" s="53">
        <v>681</v>
      </c>
      <c r="L30" s="53">
        <v>621</v>
      </c>
      <c r="M30" s="53">
        <v>1396</v>
      </c>
      <c r="N30" s="53">
        <v>334</v>
      </c>
      <c r="O30" s="53">
        <v>404</v>
      </c>
      <c r="P30" s="53">
        <v>67</v>
      </c>
      <c r="Q30" s="53">
        <v>134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9000</v>
      </c>
      <c r="D31" s="53">
        <f t="shared" si="1"/>
        <v>4100</v>
      </c>
      <c r="E31" s="53">
        <f t="shared" si="2"/>
        <v>4900</v>
      </c>
      <c r="F31" s="53">
        <v>53</v>
      </c>
      <c r="G31" s="53">
        <v>56</v>
      </c>
      <c r="H31" s="53">
        <v>284</v>
      </c>
      <c r="I31" s="53">
        <v>260</v>
      </c>
      <c r="J31" s="53">
        <v>994</v>
      </c>
      <c r="K31" s="53">
        <v>966</v>
      </c>
      <c r="L31" s="53">
        <v>1574</v>
      </c>
      <c r="M31" s="53">
        <v>1981</v>
      </c>
      <c r="N31" s="53">
        <v>922</v>
      </c>
      <c r="O31" s="53">
        <v>1054</v>
      </c>
      <c r="P31" s="53">
        <v>273</v>
      </c>
      <c r="Q31" s="53">
        <v>583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5199</v>
      </c>
      <c r="D32" s="53">
        <f t="shared" si="1"/>
        <v>2281</v>
      </c>
      <c r="E32" s="53">
        <f t="shared" si="2"/>
        <v>2918</v>
      </c>
      <c r="F32" s="53">
        <v>13</v>
      </c>
      <c r="G32" s="53">
        <v>8</v>
      </c>
      <c r="H32" s="53">
        <v>122</v>
      </c>
      <c r="I32" s="53">
        <v>130</v>
      </c>
      <c r="J32" s="53">
        <v>701</v>
      </c>
      <c r="K32" s="53">
        <v>616</v>
      </c>
      <c r="L32" s="53">
        <v>746</v>
      </c>
      <c r="M32" s="53">
        <v>1224</v>
      </c>
      <c r="N32" s="53">
        <v>532</v>
      </c>
      <c r="O32" s="53">
        <v>693</v>
      </c>
      <c r="P32" s="53">
        <v>167</v>
      </c>
      <c r="Q32" s="53">
        <v>247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20054</v>
      </c>
      <c r="D33" s="53">
        <f t="shared" si="1"/>
        <v>9076</v>
      </c>
      <c r="E33" s="53">
        <f t="shared" si="2"/>
        <v>10978</v>
      </c>
      <c r="F33" s="53">
        <v>2</v>
      </c>
      <c r="G33" s="53">
        <v>3</v>
      </c>
      <c r="H33" s="53">
        <v>6</v>
      </c>
      <c r="I33" s="53">
        <v>11</v>
      </c>
      <c r="J33" s="53">
        <v>1697</v>
      </c>
      <c r="K33" s="53">
        <v>1537</v>
      </c>
      <c r="L33" s="53">
        <v>3845</v>
      </c>
      <c r="M33" s="53">
        <v>3345</v>
      </c>
      <c r="N33" s="53">
        <v>2308</v>
      </c>
      <c r="O33" s="53">
        <v>2809</v>
      </c>
      <c r="P33" s="53">
        <v>1218</v>
      </c>
      <c r="Q33" s="53">
        <v>3273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8133</v>
      </c>
      <c r="D34" s="53">
        <f t="shared" si="1"/>
        <v>3570</v>
      </c>
      <c r="E34" s="53">
        <f t="shared" si="2"/>
        <v>4563</v>
      </c>
      <c r="F34" s="53">
        <v>0</v>
      </c>
      <c r="G34" s="53">
        <v>0</v>
      </c>
      <c r="H34" s="53">
        <v>2</v>
      </c>
      <c r="I34" s="53">
        <v>3</v>
      </c>
      <c r="J34" s="53">
        <v>695</v>
      </c>
      <c r="K34" s="53">
        <v>651</v>
      </c>
      <c r="L34" s="53">
        <v>1682</v>
      </c>
      <c r="M34" s="53">
        <v>1445</v>
      </c>
      <c r="N34" s="53">
        <v>782</v>
      </c>
      <c r="O34" s="53">
        <v>1089</v>
      </c>
      <c r="P34" s="53">
        <v>409</v>
      </c>
      <c r="Q34" s="53">
        <v>1375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39099</v>
      </c>
      <c r="D35" s="53">
        <f t="shared" si="1"/>
        <v>17959</v>
      </c>
      <c r="E35" s="53">
        <f t="shared" si="2"/>
        <v>21140</v>
      </c>
      <c r="F35" s="53">
        <v>95</v>
      </c>
      <c r="G35" s="53">
        <v>91</v>
      </c>
      <c r="H35" s="53">
        <v>591</v>
      </c>
      <c r="I35" s="53">
        <v>564</v>
      </c>
      <c r="J35" s="53">
        <v>3123</v>
      </c>
      <c r="K35" s="53">
        <v>2957</v>
      </c>
      <c r="L35" s="53">
        <v>6561</v>
      </c>
      <c r="M35" s="53">
        <v>6355</v>
      </c>
      <c r="N35" s="53">
        <v>5055</v>
      </c>
      <c r="O35" s="53">
        <v>5633</v>
      </c>
      <c r="P35" s="53">
        <v>2534</v>
      </c>
      <c r="Q35" s="53">
        <v>5540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2156</v>
      </c>
      <c r="D36" s="53">
        <f t="shared" si="1"/>
        <v>941</v>
      </c>
      <c r="E36" s="53">
        <f t="shared" si="2"/>
        <v>1215</v>
      </c>
      <c r="F36" s="53">
        <v>0</v>
      </c>
      <c r="G36" s="53">
        <v>0</v>
      </c>
      <c r="H36" s="53">
        <v>4</v>
      </c>
      <c r="I36" s="53">
        <v>2</v>
      </c>
      <c r="J36" s="53">
        <v>181</v>
      </c>
      <c r="K36" s="53">
        <v>134</v>
      </c>
      <c r="L36" s="53">
        <v>426</v>
      </c>
      <c r="M36" s="53">
        <v>367</v>
      </c>
      <c r="N36" s="53">
        <v>218</v>
      </c>
      <c r="O36" s="53">
        <v>349</v>
      </c>
      <c r="P36" s="53">
        <v>112</v>
      </c>
      <c r="Q36" s="53">
        <v>363</v>
      </c>
    </row>
    <row r="37" spans="1:17" s="35" customFormat="1" ht="18.75">
      <c r="A37" s="50" t="s">
        <v>91</v>
      </c>
      <c r="B37" s="54" t="s">
        <v>92</v>
      </c>
      <c r="C37" s="52">
        <f t="shared" si="0"/>
        <v>401</v>
      </c>
      <c r="D37" s="53">
        <f t="shared" si="1"/>
        <v>201</v>
      </c>
      <c r="E37" s="53">
        <f t="shared" si="2"/>
        <v>200</v>
      </c>
      <c r="F37" s="53">
        <v>0</v>
      </c>
      <c r="G37" s="53">
        <v>0</v>
      </c>
      <c r="H37" s="53">
        <v>1</v>
      </c>
      <c r="I37" s="53">
        <v>0</v>
      </c>
      <c r="J37" s="53">
        <v>37</v>
      </c>
      <c r="K37" s="53">
        <v>25</v>
      </c>
      <c r="L37" s="53">
        <v>97</v>
      </c>
      <c r="M37" s="53">
        <v>66</v>
      </c>
      <c r="N37" s="53">
        <v>47</v>
      </c>
      <c r="O37" s="53">
        <v>48</v>
      </c>
      <c r="P37" s="53">
        <v>19</v>
      </c>
      <c r="Q37" s="53">
        <v>61</v>
      </c>
    </row>
    <row r="38" spans="1:17" s="35" customFormat="1" ht="18.75">
      <c r="A38" s="50">
        <v>15</v>
      </c>
      <c r="B38" s="51" t="s">
        <v>93</v>
      </c>
      <c r="C38" s="52">
        <f t="shared" si="0"/>
        <v>4596</v>
      </c>
      <c r="D38" s="53">
        <f t="shared" si="1"/>
        <v>2159</v>
      </c>
      <c r="E38" s="53">
        <f t="shared" si="2"/>
        <v>2437</v>
      </c>
      <c r="F38" s="53">
        <v>7</v>
      </c>
      <c r="G38" s="53">
        <v>3</v>
      </c>
      <c r="H38" s="53">
        <v>30</v>
      </c>
      <c r="I38" s="53">
        <v>41</v>
      </c>
      <c r="J38" s="53">
        <v>307</v>
      </c>
      <c r="K38" s="53">
        <v>273</v>
      </c>
      <c r="L38" s="53">
        <v>709</v>
      </c>
      <c r="M38" s="53">
        <v>545</v>
      </c>
      <c r="N38" s="53">
        <v>668</v>
      </c>
      <c r="O38" s="53">
        <v>769</v>
      </c>
      <c r="P38" s="53">
        <v>438</v>
      </c>
      <c r="Q38" s="53">
        <v>806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25467</v>
      </c>
      <c r="D39" s="53">
        <f t="shared" si="1"/>
        <v>11236</v>
      </c>
      <c r="E39" s="53">
        <f t="shared" si="2"/>
        <v>14231</v>
      </c>
      <c r="F39" s="53">
        <v>103</v>
      </c>
      <c r="G39" s="53">
        <v>115</v>
      </c>
      <c r="H39" s="53">
        <v>605</v>
      </c>
      <c r="I39" s="53">
        <v>564</v>
      </c>
      <c r="J39" s="53">
        <v>2111</v>
      </c>
      <c r="K39" s="53">
        <v>1948</v>
      </c>
      <c r="L39" s="53">
        <v>4562</v>
      </c>
      <c r="M39" s="53">
        <v>4708</v>
      </c>
      <c r="N39" s="53">
        <v>2573</v>
      </c>
      <c r="O39" s="53">
        <v>3400</v>
      </c>
      <c r="P39" s="53">
        <v>1282</v>
      </c>
      <c r="Q39" s="53">
        <v>3496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16334</v>
      </c>
      <c r="D40" s="53">
        <f t="shared" si="1"/>
        <v>7036</v>
      </c>
      <c r="E40" s="53">
        <f t="shared" si="2"/>
        <v>9298</v>
      </c>
      <c r="F40" s="53">
        <v>75</v>
      </c>
      <c r="G40" s="53">
        <v>93</v>
      </c>
      <c r="H40" s="53">
        <v>479</v>
      </c>
      <c r="I40" s="53">
        <v>463</v>
      </c>
      <c r="J40" s="53">
        <v>1500</v>
      </c>
      <c r="K40" s="53">
        <v>1367</v>
      </c>
      <c r="L40" s="53">
        <v>2687</v>
      </c>
      <c r="M40" s="53">
        <v>3304</v>
      </c>
      <c r="N40" s="53">
        <v>1569</v>
      </c>
      <c r="O40" s="53">
        <v>2076</v>
      </c>
      <c r="P40" s="53">
        <v>726</v>
      </c>
      <c r="Q40" s="53">
        <v>1995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17121</v>
      </c>
      <c r="D41" s="53">
        <f t="shared" si="1"/>
        <v>8117</v>
      </c>
      <c r="E41" s="53">
        <f t="shared" si="2"/>
        <v>9004</v>
      </c>
      <c r="F41" s="53">
        <v>50</v>
      </c>
      <c r="G41" s="53">
        <v>35</v>
      </c>
      <c r="H41" s="53">
        <v>278</v>
      </c>
      <c r="I41" s="53">
        <v>224</v>
      </c>
      <c r="J41" s="53">
        <v>1343</v>
      </c>
      <c r="K41" s="53">
        <v>1255</v>
      </c>
      <c r="L41" s="53">
        <v>3144</v>
      </c>
      <c r="M41" s="53">
        <v>2758</v>
      </c>
      <c r="N41" s="53">
        <v>2228</v>
      </c>
      <c r="O41" s="53">
        <v>2426</v>
      </c>
      <c r="P41" s="53">
        <v>1074</v>
      </c>
      <c r="Q41" s="53">
        <v>2306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8329</v>
      </c>
      <c r="D42" s="53">
        <f t="shared" si="1"/>
        <v>3961</v>
      </c>
      <c r="E42" s="53">
        <f t="shared" si="2"/>
        <v>4368</v>
      </c>
      <c r="F42" s="53">
        <v>20</v>
      </c>
      <c r="G42" s="53">
        <v>24</v>
      </c>
      <c r="H42" s="53">
        <v>93</v>
      </c>
      <c r="I42" s="53">
        <v>108</v>
      </c>
      <c r="J42" s="53">
        <v>682</v>
      </c>
      <c r="K42" s="53">
        <v>646</v>
      </c>
      <c r="L42" s="53">
        <v>1524</v>
      </c>
      <c r="M42" s="53">
        <v>1216</v>
      </c>
      <c r="N42" s="53">
        <v>1129</v>
      </c>
      <c r="O42" s="53">
        <v>1175</v>
      </c>
      <c r="P42" s="53">
        <v>513</v>
      </c>
      <c r="Q42" s="53">
        <v>1199</v>
      </c>
    </row>
    <row r="43" spans="1:17" s="12" customFormat="1" ht="18.75">
      <c r="A43" s="55">
        <f>A42+1</f>
        <v>20</v>
      </c>
      <c r="B43" s="56" t="s">
        <v>98</v>
      </c>
      <c r="C43" s="52">
        <f>SUM(C20:C42)-C21-C23-C26-C37</f>
        <v>249702</v>
      </c>
      <c r="D43" s="52">
        <f>SUM(D20:D42)-D21-D23-D26-D37</f>
        <v>114075</v>
      </c>
      <c r="E43" s="52">
        <f>SUM(E20:E42)-E21-E23-E26-E37</f>
        <v>135627</v>
      </c>
      <c r="F43" s="52">
        <f t="shared" ref="F43:Q43" si="4">SUM(F20:F42)-F21-F23-F26-F37</f>
        <v>822</v>
      </c>
      <c r="G43" s="52">
        <f t="shared" si="4"/>
        <v>839</v>
      </c>
      <c r="H43" s="52">
        <f t="shared" si="4"/>
        <v>4163</v>
      </c>
      <c r="I43" s="52">
        <f t="shared" si="4"/>
        <v>4008</v>
      </c>
      <c r="J43" s="52">
        <f t="shared" si="4"/>
        <v>21302</v>
      </c>
      <c r="K43" s="52">
        <f t="shared" si="4"/>
        <v>19918</v>
      </c>
      <c r="L43" s="52">
        <f t="shared" si="4"/>
        <v>44046</v>
      </c>
      <c r="M43" s="52">
        <f t="shared" si="4"/>
        <v>45752</v>
      </c>
      <c r="N43" s="52">
        <f t="shared" si="4"/>
        <v>30598</v>
      </c>
      <c r="O43" s="52">
        <f t="shared" si="4"/>
        <v>35161</v>
      </c>
      <c r="P43" s="52">
        <f t="shared" si="4"/>
        <v>13144</v>
      </c>
      <c r="Q43" s="52">
        <f t="shared" si="4"/>
        <v>29949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99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99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A49:C49"/>
    <mergeCell ref="E49:I49"/>
    <mergeCell ref="E46:I46"/>
    <mergeCell ref="A48:C48"/>
    <mergeCell ref="E48:I48"/>
    <mergeCell ref="E45:I45"/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Прил.12 </vt:lpstr>
      <vt:lpstr>Прил.12 согаз</vt:lpstr>
      <vt:lpstr>Прил.12 альфа</vt:lpstr>
      <vt:lpstr>Прил. 11</vt:lpstr>
      <vt:lpstr>Прил. 11 СОГАЗ</vt:lpstr>
      <vt:lpstr>Прил. 11 АЛЬФА</vt:lpstr>
      <vt:lpstr>'Прил.12 '!Заголовки_для_печати</vt:lpstr>
      <vt:lpstr>'Прил.12 альфа'!Заголовки_для_печати</vt:lpstr>
      <vt:lpstr>'Прил.12 согаз'!Заголовки_для_печати</vt:lpstr>
    </vt:vector>
  </TitlesOfParts>
  <Company>TFOMS 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Sirotkin.DA</dc:creator>
  <cp:lastModifiedBy>Sirotkin.DA</cp:lastModifiedBy>
  <cp:lastPrinted>2024-02-05T06:38:12Z</cp:lastPrinted>
  <dcterms:created xsi:type="dcterms:W3CDTF">2016-02-08T07:42:54Z</dcterms:created>
  <dcterms:modified xsi:type="dcterms:W3CDTF">2025-11-01T07:23:39Z</dcterms:modified>
</cp:coreProperties>
</file>