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95"/>
  </bookViews>
  <sheets>
    <sheet name="Анализ" sheetId="1" r:id="rId1"/>
  </sheets>
  <externalReferences>
    <externalReference r:id="rId2"/>
  </externalReferences>
  <definedNames>
    <definedName name="_xlnm._FilterDatabase" localSheetId="0" hidden="1">Анализ!$A$11:$CJ$32</definedName>
  </definedNames>
  <calcPr calcId="125725"/>
</workbook>
</file>

<file path=xl/calcChain.xml><?xml version="1.0" encoding="utf-8"?>
<calcChain xmlns="http://schemas.openxmlformats.org/spreadsheetml/2006/main">
  <c r="M32" i="1"/>
  <c r="L32"/>
  <c r="K32"/>
  <c r="J32"/>
  <c r="I32"/>
  <c r="H32"/>
  <c r="F32"/>
  <c r="E32"/>
  <c r="D32"/>
  <c r="C32"/>
  <c r="G31"/>
  <c r="O30"/>
  <c r="N30"/>
  <c r="G30"/>
  <c r="O29"/>
  <c r="N29"/>
  <c r="G29"/>
  <c r="O28"/>
  <c r="N28"/>
  <c r="G28"/>
  <c r="O27"/>
  <c r="N27"/>
  <c r="G27"/>
  <c r="O26"/>
  <c r="N26"/>
  <c r="G26"/>
  <c r="O25"/>
  <c r="N25"/>
  <c r="G25"/>
  <c r="O24"/>
  <c r="N24"/>
  <c r="G24"/>
  <c r="O23"/>
  <c r="N23"/>
  <c r="G23"/>
  <c r="O22"/>
  <c r="N22"/>
  <c r="G22"/>
  <c r="O21"/>
  <c r="N21"/>
  <c r="G21"/>
  <c r="O20"/>
  <c r="N20"/>
  <c r="G20"/>
  <c r="O19"/>
  <c r="N19"/>
  <c r="G19"/>
  <c r="O18"/>
  <c r="N18"/>
  <c r="G18"/>
  <c r="O17"/>
  <c r="N17"/>
  <c r="G17"/>
  <c r="O16"/>
  <c r="N16"/>
  <c r="G16"/>
  <c r="O15"/>
  <c r="N15"/>
  <c r="G15"/>
  <c r="O14"/>
  <c r="N14"/>
  <c r="G14"/>
  <c r="O13"/>
  <c r="N13"/>
  <c r="G13"/>
  <c r="O12"/>
  <c r="N12"/>
  <c r="N32" s="1"/>
  <c r="G12"/>
  <c r="G32" s="1"/>
  <c r="O32" l="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2" l="1"/>
</calcChain>
</file>

<file path=xl/sharedStrings.xml><?xml version="1.0" encoding="utf-8"?>
<sst xmlns="http://schemas.openxmlformats.org/spreadsheetml/2006/main" count="37" uniqueCount="32">
  <si>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</si>
  <si>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</si>
  <si>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медицинской организации</t>
  </si>
  <si>
    <t>Направлено средств НСЗ ТФОМС в медицинские организации (руб.)</t>
  </si>
  <si>
    <t>Врачи</t>
  </si>
  <si>
    <t>Средний медицинский персонал</t>
  </si>
  <si>
    <t>Всего</t>
  </si>
  <si>
    <t>Ср. мед. персонал</t>
  </si>
  <si>
    <t>ГОБУЗ "Апатитско-Кировская ЦРБ"</t>
  </si>
  <si>
    <t>ГОАУЗ "Мончегорская ЦРБ"</t>
  </si>
  <si>
    <t>ГОБУЗ "Кандалакшская ЦРБ"</t>
  </si>
  <si>
    <t>ГОБУЗ "Кольская ЦРБ"</t>
  </si>
  <si>
    <t>ГОБУЗ "Ловозерская ЦРБ"</t>
  </si>
  <si>
    <t>ГОБУЗ "Оленегорская ЦРБ"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</si>
  <si>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</si>
  <si>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</si>
  <si>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</si>
  <si>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</si>
  <si>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</si>
  <si>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</si>
  <si>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</si>
  <si>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ГОБУЗ "МОССМП"</t>
  </si>
  <si>
    <t xml:space="preserve">ГОБУЗ "МОКБ имени Баяндина" </t>
  </si>
  <si>
    <t xml:space="preserve">ГОБУЗ "МОДКБ" </t>
  </si>
  <si>
    <t>ГОБУЗ "МООД"</t>
  </si>
  <si>
    <t>ФГБУЗ "ЦМСЧ № 120" ФМБА</t>
  </si>
  <si>
    <t>ФГБУЗ "ЦМСЧ № 118" ФМБА</t>
  </si>
  <si>
    <t>резерв</t>
  </si>
  <si>
    <t>Итого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</si>
  <si>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 медицинской организации на оплату труда врачей и среднего медицинского персонала за 2024 год</t>
  </si>
  <si>
    <t xml:space="preserve">Утверждено МЗ МО </t>
  </si>
  <si>
    <t>План (руб.)  Письмо МЗ МО  от 20.12.2024 № 08-02/13511_ИМ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</si>
</sst>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vertAlign val="superscript"/>
      <sz val="14"/>
      <color theme="1"/>
      <name val="Cambria"/>
      <family val="1"/>
      <charset val="204"/>
      <scheme val="major"/>
    </font>
    <font>
      <vertAlign val="superscript"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3" tint="0.39997558519241921"/>
      <name val="Cambria"/>
      <family val="1"/>
      <charset val="204"/>
      <scheme val="major"/>
    </font>
    <font>
      <sz val="10"/>
      <name val="Verdana"/>
      <family val="2"/>
      <charset val="204"/>
    </font>
    <font>
      <sz val="12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indexed="8"/>
      <name val="Times New Roman"/>
      <family val="2"/>
      <charset val="204"/>
    </font>
    <font>
      <u/>
      <sz val="7"/>
      <color theme="10"/>
      <name val="Arial Cyr"/>
      <charset val="204"/>
    </font>
    <font>
      <b/>
      <sz val="14"/>
      <color theme="3" tint="0.59999389629810485"/>
      <name val="Cambria"/>
      <family val="1"/>
      <charset val="204"/>
      <scheme val="major"/>
    </font>
    <font>
      <b/>
      <u/>
      <sz val="12"/>
      <name val="Cambria"/>
      <family val="1"/>
      <charset val="204"/>
      <scheme val="major"/>
    </font>
    <font>
      <u/>
      <sz val="12"/>
      <color theme="10"/>
      <name val="Cambria"/>
      <family val="1"/>
      <charset val="204"/>
      <scheme val="maj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0"/>
    <xf numFmtId="0" fontId="1" fillId="0" borderId="0"/>
    <xf numFmtId="0" fontId="14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/>
    <xf numFmtId="0" fontId="23" fillId="0" borderId="0">
      <alignment vertical="top"/>
    </xf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3" fillId="0" borderId="0" xfId="1" applyFont="1" applyFill="1" applyBorder="1" applyAlignment="1" applyProtection="1">
      <alignment horizontal="center" vertical="center"/>
    </xf>
    <xf numFmtId="4" fontId="4" fillId="0" borderId="0" xfId="2" applyNumberFormat="1" applyFont="1" applyFill="1" applyBorder="1" applyAlignment="1" applyProtection="1">
      <alignment horizontal="center" vertical="center"/>
      <protection locked="0"/>
    </xf>
    <xf numFmtId="1" fontId="4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Protection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2" applyFont="1" applyAlignment="1">
      <alignment horizontal="center"/>
    </xf>
    <xf numFmtId="0" fontId="10" fillId="0" borderId="0" xfId="2" applyFont="1" applyAlignment="1"/>
    <xf numFmtId="1" fontId="8" fillId="0" borderId="0" xfId="2" applyNumberFormat="1" applyFont="1" applyAlignment="1"/>
    <xf numFmtId="1" fontId="8" fillId="0" borderId="0" xfId="0" applyNumberFormat="1" applyFont="1" applyAlignment="1"/>
    <xf numFmtId="0" fontId="8" fillId="0" borderId="0" xfId="0" applyFont="1" applyAlignment="1"/>
    <xf numFmtId="0" fontId="11" fillId="0" borderId="0" xfId="2" applyFont="1" applyAlignment="1">
      <alignment horizontal="center"/>
    </xf>
    <xf numFmtId="0" fontId="12" fillId="0" borderId="0" xfId="2" applyFont="1" applyAlignment="1"/>
    <xf numFmtId="0" fontId="9" fillId="0" borderId="0" xfId="0" applyFont="1" applyFill="1" applyBorder="1"/>
    <xf numFmtId="0" fontId="3" fillId="0" borderId="0" xfId="0" applyFont="1" applyFill="1" applyBorder="1"/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4" fontId="12" fillId="0" borderId="1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4" fontId="9" fillId="0" borderId="11" xfId="0" applyNumberFormat="1" applyFont="1" applyFill="1" applyBorder="1" applyAlignment="1">
      <alignment horizontal="right" vertical="center"/>
    </xf>
    <xf numFmtId="0" fontId="9" fillId="0" borderId="2" xfId="4" applyNumberFormat="1" applyFont="1" applyFill="1" applyBorder="1" applyAlignment="1">
      <alignment horizontal="left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/>
    </xf>
    <xf numFmtId="0" fontId="3" fillId="0" borderId="0" xfId="1" applyFont="1" applyFill="1" applyProtection="1"/>
    <xf numFmtId="0" fontId="3" fillId="0" borderId="0" xfId="0" applyFont="1" applyFill="1"/>
    <xf numFmtId="0" fontId="1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1" fontId="7" fillId="0" borderId="1" xfId="5" applyNumberFormat="1" applyFont="1" applyFill="1" applyBorder="1" applyAlignment="1" applyProtection="1">
      <alignment horizontal="center" vertical="center"/>
    </xf>
    <xf numFmtId="4" fontId="7" fillId="0" borderId="1" xfId="5" applyNumberFormat="1" applyFont="1" applyFill="1" applyBorder="1" applyAlignment="1" applyProtection="1">
      <alignment horizontal="right" vertical="center"/>
    </xf>
    <xf numFmtId="0" fontId="4" fillId="0" borderId="0" xfId="1" applyFont="1" applyFill="1" applyProtection="1"/>
    <xf numFmtId="0" fontId="4" fillId="0" borderId="0" xfId="0" applyFont="1" applyFill="1"/>
    <xf numFmtId="0" fontId="12" fillId="0" borderId="0" xfId="0" applyFont="1" applyFill="1" applyBorder="1" applyAlignment="1">
      <alignment horizontal="center" wrapText="1"/>
    </xf>
    <xf numFmtId="0" fontId="7" fillId="0" borderId="0" xfId="1" applyFont="1" applyFill="1" applyBorder="1" applyProtection="1"/>
    <xf numFmtId="1" fontId="7" fillId="0" borderId="0" xfId="1" applyNumberFormat="1" applyFont="1" applyFill="1" applyBorder="1" applyProtection="1"/>
    <xf numFmtId="0" fontId="9" fillId="0" borderId="0" xfId="1" applyFont="1" applyFill="1" applyProtection="1"/>
    <xf numFmtId="4" fontId="9" fillId="0" borderId="0" xfId="1" applyNumberFormat="1" applyFont="1" applyFill="1" applyProtection="1"/>
    <xf numFmtId="1" fontId="19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horizontal="right"/>
    </xf>
    <xf numFmtId="4" fontId="13" fillId="0" borderId="0" xfId="1" applyNumberFormat="1" applyFont="1" applyFill="1" applyProtection="1"/>
    <xf numFmtId="0" fontId="15" fillId="0" borderId="0" xfId="0" applyFont="1" applyFill="1" applyBorder="1" applyAlignment="1">
      <alignment horizontal="center" wrapText="1"/>
    </xf>
    <xf numFmtId="0" fontId="3" fillId="0" borderId="0" xfId="1" applyFont="1" applyFill="1" applyBorder="1" applyAlignment="1" applyProtection="1">
      <alignment wrapText="1"/>
    </xf>
    <xf numFmtId="1" fontId="3" fillId="0" borderId="0" xfId="1" applyNumberFormat="1" applyFont="1" applyFill="1" applyProtection="1"/>
    <xf numFmtId="0" fontId="3" fillId="0" borderId="0" xfId="1" applyFont="1" applyFill="1" applyBorder="1" applyProtection="1"/>
    <xf numFmtId="1" fontId="3" fillId="0" borderId="0" xfId="1" applyNumberFormat="1" applyFont="1" applyFill="1" applyAlignment="1" applyProtection="1">
      <alignment vertical="center"/>
    </xf>
    <xf numFmtId="0" fontId="20" fillId="0" borderId="0" xfId="5" applyFont="1" applyFill="1" applyBorder="1" applyAlignment="1" applyProtection="1">
      <alignment horizontal="center"/>
    </xf>
    <xf numFmtId="0" fontId="21" fillId="0" borderId="0" xfId="5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1" fontId="12" fillId="0" borderId="0" xfId="0" applyNumberFormat="1" applyFont="1" applyFill="1" applyAlignment="1"/>
    <xf numFmtId="0" fontId="5" fillId="0" borderId="0" xfId="0" applyFont="1" applyAlignment="1">
      <alignment horizontal="left" wrapText="1"/>
    </xf>
    <xf numFmtId="1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" fontId="12" fillId="2" borderId="3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wrapText="1"/>
    </xf>
    <xf numFmtId="1" fontId="9" fillId="2" borderId="6" xfId="0" applyNumberFormat="1" applyFont="1" applyFill="1" applyBorder="1" applyAlignment="1">
      <alignment wrapText="1"/>
    </xf>
    <xf numFmtId="1" fontId="9" fillId="2" borderId="7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</cellXfs>
  <cellStyles count="16">
    <cellStyle name="Normal 2" xfId="6"/>
    <cellStyle name="Normal_ICD10" xfId="7"/>
    <cellStyle name="Гиперссылка" xfId="5" builtinId="8"/>
    <cellStyle name="Обычный" xfId="0" builtinId="0"/>
    <cellStyle name="Обычный 10" xfId="8"/>
    <cellStyle name="Обычный 2" xfId="1"/>
    <cellStyle name="Обычный 3" xfId="3"/>
    <cellStyle name="Обычный 4" xfId="9"/>
    <cellStyle name="Обычный 5" xfId="10"/>
    <cellStyle name="Обычный 6" xfId="11"/>
    <cellStyle name="Обычный 7" xfId="2"/>
    <cellStyle name="Обычный 8" xfId="12"/>
    <cellStyle name="Обычный 9" xfId="13"/>
    <cellStyle name="Обычный_Приложение 6 к Порядку 2014" xfId="4"/>
    <cellStyle name="Стиль 1" xfId="14"/>
    <cellStyle name="Финансовый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80;&#1082;&#1074;&#1080;&#1076;&#1072;&#1094;&#1080;&#1103;%20&#1082;&#1072;&#1076;&#1088;&#1086;&#1074;&#1086;&#1075;&#1086;%20&#1076;&#1077;&#1092;&#1080;&#1094;&#1080;&#1090;&#1072;/2024%20&#1075;&#1086;&#1076;/&#1057;&#1074;&#1086;&#1076;%20&#1047;&#1040;&#1071;&#1042;&#1054;&#1050;%202024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тр лист"/>
      <sheetName val="Анализ"/>
      <sheetName val="00"/>
      <sheetName val="свод по мед орг"/>
      <sheetName val="007"/>
      <sheetName val="009"/>
      <sheetName val="010"/>
      <sheetName val="013"/>
      <sheetName val="014"/>
      <sheetName val="046"/>
      <sheetName val="008"/>
      <sheetName val="101"/>
      <sheetName val="102"/>
      <sheetName val="098"/>
      <sheetName val="109"/>
      <sheetName val="152"/>
      <sheetName val="419"/>
      <sheetName val="045"/>
      <sheetName val="041"/>
      <sheetName val="033"/>
      <sheetName val="035"/>
      <sheetName val="038"/>
      <sheetName val="037"/>
      <sheetName val="Янв"/>
      <sheetName val="Янв-февр"/>
      <sheetName val="Янв-март"/>
      <sheetName val="Янв-апр"/>
      <sheetName val="Янв-май"/>
      <sheetName val="Янв-июнь"/>
      <sheetName val="Янв-июль"/>
      <sheetName val="Янв-авг"/>
      <sheetName val="Янв-сент"/>
      <sheetName val="Янв-окт"/>
      <sheetName val="Янв-нояб"/>
      <sheetName val="Янв-деб."/>
    </sheetNames>
    <sheetDataSet>
      <sheetData sheetId="0"/>
      <sheetData sheetId="1"/>
      <sheetData sheetId="2"/>
      <sheetData sheetId="3"/>
      <sheetData sheetId="4">
        <row r="25">
          <cell r="O25">
            <v>1078607.07</v>
          </cell>
          <cell r="P25">
            <v>3138083.37</v>
          </cell>
        </row>
      </sheetData>
      <sheetData sheetId="5">
        <row r="25">
          <cell r="O25">
            <v>8394675.9699999988</v>
          </cell>
          <cell r="P25">
            <v>2157111.2599999998</v>
          </cell>
        </row>
      </sheetData>
      <sheetData sheetId="6">
        <row r="25">
          <cell r="O25">
            <v>0</v>
          </cell>
          <cell r="P25">
            <v>0</v>
          </cell>
        </row>
      </sheetData>
      <sheetData sheetId="7">
        <row r="25">
          <cell r="O25">
            <v>2851482.5500000003</v>
          </cell>
          <cell r="P25">
            <v>6909124.1300000008</v>
          </cell>
        </row>
      </sheetData>
      <sheetData sheetId="8">
        <row r="25">
          <cell r="O25">
            <v>0</v>
          </cell>
          <cell r="P25">
            <v>1680797.77</v>
          </cell>
        </row>
      </sheetData>
      <sheetData sheetId="9">
        <row r="25">
          <cell r="O25">
            <v>2485087.8699999996</v>
          </cell>
          <cell r="P25">
            <v>2019264.4800000002</v>
          </cell>
        </row>
      </sheetData>
      <sheetData sheetId="10">
        <row r="25">
          <cell r="O25">
            <v>409758.57999999996</v>
          </cell>
          <cell r="P25">
            <v>745870.66</v>
          </cell>
        </row>
      </sheetData>
      <sheetData sheetId="11">
        <row r="25">
          <cell r="O25">
            <v>251435.25</v>
          </cell>
          <cell r="P25">
            <v>0</v>
          </cell>
        </row>
      </sheetData>
      <sheetData sheetId="12">
        <row r="25">
          <cell r="O25">
            <v>4497686.92</v>
          </cell>
          <cell r="P25">
            <v>0</v>
          </cell>
        </row>
      </sheetData>
      <sheetData sheetId="13">
        <row r="25">
          <cell r="O25">
            <v>0</v>
          </cell>
          <cell r="P25">
            <v>88076.64</v>
          </cell>
        </row>
      </sheetData>
      <sheetData sheetId="14">
        <row r="25">
          <cell r="O25">
            <v>264028.12</v>
          </cell>
          <cell r="P25">
            <v>192591.82</v>
          </cell>
        </row>
      </sheetData>
      <sheetData sheetId="15">
        <row r="25">
          <cell r="O25">
            <v>1551923.2000000002</v>
          </cell>
          <cell r="P25">
            <v>146216.98000000001</v>
          </cell>
        </row>
      </sheetData>
      <sheetData sheetId="16">
        <row r="25">
          <cell r="O25">
            <v>0</v>
          </cell>
          <cell r="P25">
            <v>0</v>
          </cell>
        </row>
      </sheetData>
      <sheetData sheetId="17">
        <row r="25">
          <cell r="O25">
            <v>1737491.1</v>
          </cell>
          <cell r="P25">
            <v>2426579.25</v>
          </cell>
        </row>
      </sheetData>
      <sheetData sheetId="18">
        <row r="25">
          <cell r="O25">
            <v>139108.48000000001</v>
          </cell>
          <cell r="P25">
            <v>546082.63</v>
          </cell>
        </row>
      </sheetData>
      <sheetData sheetId="19">
        <row r="25">
          <cell r="O25">
            <v>298177.01</v>
          </cell>
          <cell r="P25">
            <v>233488.11000000002</v>
          </cell>
        </row>
      </sheetData>
      <sheetData sheetId="20">
        <row r="25">
          <cell r="O25">
            <v>47709.77</v>
          </cell>
          <cell r="P25">
            <v>308310.17</v>
          </cell>
        </row>
      </sheetData>
      <sheetData sheetId="21">
        <row r="25">
          <cell r="O25">
            <v>126427.56</v>
          </cell>
          <cell r="P25">
            <v>2573649.6799999997</v>
          </cell>
        </row>
      </sheetData>
      <sheetData sheetId="22">
        <row r="25">
          <cell r="O25">
            <v>4499936.24</v>
          </cell>
          <cell r="P25">
            <v>397607.62000000005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54"/>
  <sheetViews>
    <sheetView tabSelected="1" zoomScale="70" zoomScaleNormal="70" workbookViewId="0">
      <pane xSplit="2" ySplit="11" topLeftCell="C12" activePane="bottomRight" state="frozen"/>
      <selection activeCell="C24" sqref="C24"/>
      <selection pane="topRight" activeCell="C24" sqref="C24"/>
      <selection pane="bottomLeft" activeCell="C24" sqref="C24"/>
      <selection pane="bottomRight" activeCell="E10" sqref="E10"/>
    </sheetView>
  </sheetViews>
  <sheetFormatPr defaultColWidth="9.140625" defaultRowHeight="15.75"/>
  <cols>
    <col min="1" max="1" width="7" style="64" customWidth="1"/>
    <col min="2" max="2" width="47.28515625" style="40" customWidth="1"/>
    <col min="3" max="3" width="14.42578125" style="58" customWidth="1"/>
    <col min="4" max="4" width="14.5703125" style="58" customWidth="1"/>
    <col min="5" max="7" width="20.28515625" style="40" customWidth="1"/>
    <col min="8" max="8" width="14.28515625" style="40" hidden="1" customWidth="1"/>
    <col min="9" max="9" width="12.7109375" style="40" hidden="1" customWidth="1"/>
    <col min="10" max="10" width="11.140625" style="40" hidden="1" customWidth="1"/>
    <col min="11" max="11" width="14.7109375" style="40" hidden="1" customWidth="1"/>
    <col min="12" max="12" width="10.42578125" style="40" hidden="1" customWidth="1"/>
    <col min="13" max="13" width="14.7109375" style="40" hidden="1" customWidth="1"/>
    <col min="14" max="16" width="20.42578125" style="40" customWidth="1"/>
    <col min="17" max="17" width="18.140625" style="40" customWidth="1"/>
    <col min="18" max="88" width="9.140625" style="40" customWidth="1"/>
    <col min="89" max="16384" width="9.140625" style="41"/>
  </cols>
  <sheetData>
    <row r="1" spans="1:16" s="4" customFormat="1">
      <c r="A1" s="1"/>
      <c r="B1" s="2"/>
      <c r="C1" s="3"/>
      <c r="D1" s="3"/>
    </row>
    <row r="2" spans="1:16" s="7" customFormat="1" ht="18" customHeight="1">
      <c r="A2" s="5"/>
      <c r="B2" s="5"/>
      <c r="C2" s="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9" customFormat="1" ht="54" customHeight="1">
      <c r="A3" s="8"/>
      <c r="B3" s="67" t="s">
        <v>29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9" customFormat="1" ht="20.25">
      <c r="A4" s="10" t="s">
        <v>0</v>
      </c>
      <c r="B4" s="11" t="s">
        <v>0</v>
      </c>
      <c r="C4" s="12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s="18" customFormat="1" ht="20.25">
      <c r="A5" s="15"/>
      <c r="B5" s="16"/>
      <c r="C5" s="65"/>
      <c r="D5" s="65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.75" customHeight="1">
      <c r="A6" s="69" t="s">
        <v>1</v>
      </c>
      <c r="B6" s="71" t="s">
        <v>2</v>
      </c>
      <c r="C6" s="74" t="s">
        <v>30</v>
      </c>
      <c r="D6" s="75"/>
      <c r="E6" s="78" t="s">
        <v>31</v>
      </c>
      <c r="F6" s="79"/>
      <c r="G6" s="80"/>
      <c r="H6" s="78"/>
      <c r="I6" s="87"/>
      <c r="J6" s="78"/>
      <c r="K6" s="80"/>
      <c r="L6" s="78"/>
      <c r="M6" s="80"/>
      <c r="N6" s="78" t="s">
        <v>3</v>
      </c>
      <c r="O6" s="79"/>
      <c r="P6" s="80"/>
    </row>
    <row r="7" spans="1:16" s="18" customFormat="1" ht="15.75" customHeight="1">
      <c r="A7" s="70"/>
      <c r="B7" s="72"/>
      <c r="C7" s="76"/>
      <c r="D7" s="77"/>
      <c r="E7" s="81"/>
      <c r="F7" s="82"/>
      <c r="G7" s="83"/>
      <c r="H7" s="88"/>
      <c r="I7" s="89"/>
      <c r="J7" s="81"/>
      <c r="K7" s="83"/>
      <c r="L7" s="81"/>
      <c r="M7" s="83"/>
      <c r="N7" s="81"/>
      <c r="O7" s="82"/>
      <c r="P7" s="83"/>
    </row>
    <row r="8" spans="1:16" s="18" customFormat="1" ht="25.5" customHeight="1">
      <c r="A8" s="70"/>
      <c r="B8" s="72"/>
      <c r="C8" s="76"/>
      <c r="D8" s="77"/>
      <c r="E8" s="81"/>
      <c r="F8" s="82"/>
      <c r="G8" s="83"/>
      <c r="H8" s="88"/>
      <c r="I8" s="89"/>
      <c r="J8" s="81"/>
      <c r="K8" s="83"/>
      <c r="L8" s="81"/>
      <c r="M8" s="83"/>
      <c r="N8" s="81"/>
      <c r="O8" s="82"/>
      <c r="P8" s="83"/>
    </row>
    <row r="9" spans="1:16" s="18" customFormat="1" ht="25.5" customHeight="1">
      <c r="A9" s="70"/>
      <c r="B9" s="73"/>
      <c r="C9" s="76"/>
      <c r="D9" s="77"/>
      <c r="E9" s="84"/>
      <c r="F9" s="85"/>
      <c r="G9" s="86"/>
      <c r="H9" s="90"/>
      <c r="I9" s="91"/>
      <c r="J9" s="81"/>
      <c r="K9" s="83"/>
      <c r="L9" s="81"/>
      <c r="M9" s="83"/>
      <c r="N9" s="84"/>
      <c r="O9" s="85"/>
      <c r="P9" s="86"/>
    </row>
    <row r="10" spans="1:16" s="18" customFormat="1" ht="72">
      <c r="A10" s="70"/>
      <c r="B10" s="73"/>
      <c r="C10" s="19" t="s">
        <v>4</v>
      </c>
      <c r="D10" s="20" t="s">
        <v>5</v>
      </c>
      <c r="E10" s="20" t="s">
        <v>4</v>
      </c>
      <c r="F10" s="20" t="s">
        <v>5</v>
      </c>
      <c r="G10" s="20" t="s">
        <v>6</v>
      </c>
      <c r="H10" s="20"/>
      <c r="I10" s="20"/>
      <c r="J10" s="20"/>
      <c r="K10" s="20"/>
      <c r="L10" s="20"/>
      <c r="M10" s="20"/>
      <c r="N10" s="20" t="s">
        <v>4</v>
      </c>
      <c r="O10" s="20" t="s">
        <v>7</v>
      </c>
      <c r="P10" s="20" t="s">
        <v>6</v>
      </c>
    </row>
    <row r="11" spans="1:16" s="23" customFormat="1" ht="21" customHeight="1">
      <c r="A11" s="21">
        <v>1</v>
      </c>
      <c r="B11" s="21">
        <v>2</v>
      </c>
      <c r="C11" s="22">
        <v>3</v>
      </c>
      <c r="D11" s="22">
        <v>4</v>
      </c>
      <c r="E11" s="21">
        <v>5</v>
      </c>
      <c r="F11" s="21">
        <v>6</v>
      </c>
      <c r="G11" s="21">
        <v>7</v>
      </c>
      <c r="H11" s="21"/>
      <c r="I11" s="21"/>
      <c r="J11" s="21"/>
      <c r="K11" s="21"/>
      <c r="L11" s="21">
        <v>12</v>
      </c>
      <c r="M11" s="21">
        <v>13</v>
      </c>
      <c r="N11" s="21">
        <v>8</v>
      </c>
      <c r="O11" s="21">
        <v>9</v>
      </c>
      <c r="P11" s="21">
        <v>10</v>
      </c>
    </row>
    <row r="12" spans="1:16" s="31" customFormat="1" ht="18">
      <c r="A12" s="24">
        <v>1</v>
      </c>
      <c r="B12" s="25" t="s">
        <v>8</v>
      </c>
      <c r="C12" s="26">
        <v>7</v>
      </c>
      <c r="D12" s="26">
        <v>33</v>
      </c>
      <c r="E12" s="27">
        <v>1078607.07</v>
      </c>
      <c r="F12" s="27">
        <v>3138083.37</v>
      </c>
      <c r="G12" s="28">
        <f>E12+F12</f>
        <v>4216690.4400000004</v>
      </c>
      <c r="H12" s="29"/>
      <c r="I12" s="29"/>
      <c r="J12" s="29"/>
      <c r="K12" s="29"/>
      <c r="L12" s="29"/>
      <c r="M12" s="29"/>
      <c r="N12" s="30">
        <f>'[1]007'!$O$25</f>
        <v>1078607.07</v>
      </c>
      <c r="O12" s="30">
        <f>'[1]007'!$P$25</f>
        <v>3138083.37</v>
      </c>
      <c r="P12" s="30">
        <f>N12+O12</f>
        <v>4216690.4400000004</v>
      </c>
    </row>
    <row r="13" spans="1:16" s="23" customFormat="1" ht="18">
      <c r="A13" s="32">
        <v>2</v>
      </c>
      <c r="B13" s="25" t="s">
        <v>9</v>
      </c>
      <c r="C13" s="33">
        <v>8</v>
      </c>
      <c r="D13" s="33">
        <v>18</v>
      </c>
      <c r="E13" s="28">
        <v>1737491.1</v>
      </c>
      <c r="F13" s="28">
        <v>2426579.25</v>
      </c>
      <c r="G13" s="28">
        <f t="shared" ref="G13:G31" si="0">E13+F13</f>
        <v>4164070.35</v>
      </c>
      <c r="H13" s="30"/>
      <c r="I13" s="30"/>
      <c r="J13" s="30"/>
      <c r="K13" s="30"/>
      <c r="L13" s="30"/>
      <c r="M13" s="30"/>
      <c r="N13" s="30">
        <f>'[1]045'!$O$25</f>
        <v>1737491.1</v>
      </c>
      <c r="O13" s="30">
        <f>'[1]045'!$P$25</f>
        <v>2426579.25</v>
      </c>
      <c r="P13" s="30">
        <f>N13+O13</f>
        <v>4164070.35</v>
      </c>
    </row>
    <row r="14" spans="1:16" s="23" customFormat="1" ht="18">
      <c r="A14" s="32">
        <v>3</v>
      </c>
      <c r="B14" s="25" t="s">
        <v>10</v>
      </c>
      <c r="C14" s="33">
        <v>15</v>
      </c>
      <c r="D14" s="33">
        <v>12</v>
      </c>
      <c r="E14" s="28">
        <v>8394675.9700000007</v>
      </c>
      <c r="F14" s="28">
        <v>2157111.2599999998</v>
      </c>
      <c r="G14" s="28">
        <f t="shared" si="0"/>
        <v>10551787.23</v>
      </c>
      <c r="H14" s="30"/>
      <c r="I14" s="30"/>
      <c r="J14" s="30"/>
      <c r="K14" s="30"/>
      <c r="L14" s="30"/>
      <c r="M14" s="30"/>
      <c r="N14" s="30">
        <f>'[1]009'!$O$25</f>
        <v>8394675.9699999988</v>
      </c>
      <c r="O14" s="30">
        <f>'[1]009'!$P$25</f>
        <v>2157111.2599999998</v>
      </c>
      <c r="P14" s="30">
        <f t="shared" ref="P14:P30" si="1">N14+O14</f>
        <v>10551787.229999999</v>
      </c>
    </row>
    <row r="15" spans="1:16" s="23" customFormat="1" ht="18">
      <c r="A15" s="32">
        <v>4</v>
      </c>
      <c r="B15" s="25" t="s">
        <v>11</v>
      </c>
      <c r="C15" s="33">
        <v>9</v>
      </c>
      <c r="D15" s="33">
        <v>24</v>
      </c>
      <c r="E15" s="28">
        <v>2851482.55</v>
      </c>
      <c r="F15" s="28">
        <v>6909124.1299999999</v>
      </c>
      <c r="G15" s="28">
        <f t="shared" si="0"/>
        <v>9760606.6799999997</v>
      </c>
      <c r="H15" s="30"/>
      <c r="I15" s="30"/>
      <c r="J15" s="30"/>
      <c r="K15" s="30"/>
      <c r="L15" s="30"/>
      <c r="M15" s="30"/>
      <c r="N15" s="30">
        <f>'[1]013'!$O$25</f>
        <v>2851482.5500000003</v>
      </c>
      <c r="O15" s="30">
        <f>'[1]013'!$P$25</f>
        <v>6909124.1300000008</v>
      </c>
      <c r="P15" s="30">
        <f t="shared" si="1"/>
        <v>9760606.6800000016</v>
      </c>
    </row>
    <row r="16" spans="1:16" s="23" customFormat="1" ht="18">
      <c r="A16" s="32">
        <v>5</v>
      </c>
      <c r="B16" s="25" t="s">
        <v>12</v>
      </c>
      <c r="C16" s="33">
        <v>0</v>
      </c>
      <c r="D16" s="33">
        <v>8</v>
      </c>
      <c r="E16" s="28">
        <v>0</v>
      </c>
      <c r="F16" s="28">
        <v>1680797.77</v>
      </c>
      <c r="G16" s="28">
        <f t="shared" si="0"/>
        <v>1680797.77</v>
      </c>
      <c r="H16" s="30"/>
      <c r="I16" s="30"/>
      <c r="J16" s="30"/>
      <c r="K16" s="30"/>
      <c r="L16" s="30"/>
      <c r="M16" s="30"/>
      <c r="N16" s="30">
        <f>'[1]014'!$O$25</f>
        <v>0</v>
      </c>
      <c r="O16" s="30">
        <f>'[1]014'!$P$25</f>
        <v>1680797.77</v>
      </c>
      <c r="P16" s="30">
        <f t="shared" si="1"/>
        <v>1680797.77</v>
      </c>
    </row>
    <row r="17" spans="1:88" s="35" customFormat="1" ht="18">
      <c r="A17" s="32">
        <v>6</v>
      </c>
      <c r="B17" s="25" t="s">
        <v>13</v>
      </c>
      <c r="C17" s="33">
        <v>4</v>
      </c>
      <c r="D17" s="33">
        <v>9</v>
      </c>
      <c r="E17" s="28">
        <v>2485087.87</v>
      </c>
      <c r="F17" s="28">
        <v>2019264.48</v>
      </c>
      <c r="G17" s="28">
        <f t="shared" si="0"/>
        <v>4504352.3499999996</v>
      </c>
      <c r="H17" s="30"/>
      <c r="I17" s="30"/>
      <c r="J17" s="30"/>
      <c r="K17" s="30"/>
      <c r="L17" s="30"/>
      <c r="M17" s="30"/>
      <c r="N17" s="30">
        <f>'[1]046'!$O$25</f>
        <v>2485087.8699999996</v>
      </c>
      <c r="O17" s="30">
        <f>'[1]046'!$P$25</f>
        <v>2019264.4800000002</v>
      </c>
      <c r="P17" s="30">
        <f t="shared" si="1"/>
        <v>4504352.3499999996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</row>
    <row r="18" spans="1:88" s="35" customFormat="1" ht="18">
      <c r="A18" s="32">
        <v>7</v>
      </c>
      <c r="B18" s="25" t="s">
        <v>14</v>
      </c>
      <c r="C18" s="33">
        <v>4</v>
      </c>
      <c r="D18" s="33">
        <v>3</v>
      </c>
      <c r="E18" s="28">
        <v>0</v>
      </c>
      <c r="F18" s="28">
        <v>0</v>
      </c>
      <c r="G18" s="28">
        <f t="shared" si="0"/>
        <v>0</v>
      </c>
      <c r="H18" s="30"/>
      <c r="I18" s="30"/>
      <c r="J18" s="30"/>
      <c r="K18" s="30"/>
      <c r="L18" s="30"/>
      <c r="M18" s="30"/>
      <c r="N18" s="30">
        <f>'[1]010'!$O$25</f>
        <v>0</v>
      </c>
      <c r="O18" s="30">
        <f>'[1]010'!$P$25</f>
        <v>0</v>
      </c>
      <c r="P18" s="30">
        <f t="shared" si="1"/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</row>
    <row r="19" spans="1:88" s="35" customFormat="1" ht="18">
      <c r="A19" s="32">
        <v>8</v>
      </c>
      <c r="B19" s="25" t="s">
        <v>15</v>
      </c>
      <c r="C19" s="33">
        <v>2</v>
      </c>
      <c r="D19" s="33">
        <v>7</v>
      </c>
      <c r="E19" s="28">
        <v>409758.58</v>
      </c>
      <c r="F19" s="28">
        <v>745870.66</v>
      </c>
      <c r="G19" s="28">
        <f t="shared" si="0"/>
        <v>1155629.24</v>
      </c>
      <c r="H19" s="30"/>
      <c r="I19" s="30"/>
      <c r="J19" s="30"/>
      <c r="K19" s="30"/>
      <c r="L19" s="30"/>
      <c r="M19" s="30"/>
      <c r="N19" s="30">
        <f>'[1]008'!$O$25</f>
        <v>409758.57999999996</v>
      </c>
      <c r="O19" s="30">
        <f>'[1]008'!$P$25</f>
        <v>745870.66</v>
      </c>
      <c r="P19" s="30">
        <f t="shared" si="1"/>
        <v>1155629.24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</row>
    <row r="20" spans="1:88" s="35" customFormat="1" ht="18">
      <c r="A20" s="32">
        <v>9</v>
      </c>
      <c r="B20" s="25" t="s">
        <v>16</v>
      </c>
      <c r="C20" s="33">
        <v>5</v>
      </c>
      <c r="D20" s="33">
        <v>2</v>
      </c>
      <c r="E20" s="36">
        <v>251435.25</v>
      </c>
      <c r="F20" s="28">
        <v>0</v>
      </c>
      <c r="G20" s="28">
        <f t="shared" si="0"/>
        <v>251435.25</v>
      </c>
      <c r="H20" s="30"/>
      <c r="I20" s="30"/>
      <c r="J20" s="30"/>
      <c r="K20" s="30"/>
      <c r="L20" s="30"/>
      <c r="M20" s="30"/>
      <c r="N20" s="30">
        <f>'[1]101'!$O$25</f>
        <v>251435.25</v>
      </c>
      <c r="O20" s="30">
        <f>'[1]101'!$P$25</f>
        <v>0</v>
      </c>
      <c r="P20" s="30">
        <f t="shared" si="1"/>
        <v>251435.25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</row>
    <row r="21" spans="1:88" s="35" customFormat="1" ht="18">
      <c r="A21" s="32">
        <v>10</v>
      </c>
      <c r="B21" s="25" t="s">
        <v>17</v>
      </c>
      <c r="C21" s="33">
        <v>10</v>
      </c>
      <c r="D21" s="33">
        <v>1</v>
      </c>
      <c r="E21" s="28">
        <v>4497686.92</v>
      </c>
      <c r="F21" s="28">
        <v>0</v>
      </c>
      <c r="G21" s="28">
        <f t="shared" si="0"/>
        <v>4497686.92</v>
      </c>
      <c r="H21" s="30"/>
      <c r="I21" s="30"/>
      <c r="J21" s="30"/>
      <c r="K21" s="30"/>
      <c r="L21" s="30"/>
      <c r="M21" s="30"/>
      <c r="N21" s="30">
        <f>'[1]102'!$O$25</f>
        <v>4497686.92</v>
      </c>
      <c r="O21" s="30">
        <f>'[1]102'!$P$25</f>
        <v>0</v>
      </c>
      <c r="P21" s="30">
        <f t="shared" si="1"/>
        <v>4497686.92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</row>
    <row r="22" spans="1:88" s="35" customFormat="1" ht="18">
      <c r="A22" s="32">
        <v>11</v>
      </c>
      <c r="B22" s="25" t="s">
        <v>18</v>
      </c>
      <c r="C22" s="33">
        <v>2</v>
      </c>
      <c r="D22" s="33">
        <v>2</v>
      </c>
      <c r="E22" s="28">
        <v>0</v>
      </c>
      <c r="F22" s="28">
        <v>88076.64</v>
      </c>
      <c r="G22" s="28">
        <f t="shared" si="0"/>
        <v>88076.64</v>
      </c>
      <c r="H22" s="30"/>
      <c r="I22" s="30"/>
      <c r="J22" s="30"/>
      <c r="K22" s="30"/>
      <c r="L22" s="30"/>
      <c r="M22" s="30"/>
      <c r="N22" s="30">
        <f>'[1]098'!$O$25</f>
        <v>0</v>
      </c>
      <c r="O22" s="30">
        <f>'[1]098'!$P$25</f>
        <v>88076.64</v>
      </c>
      <c r="P22" s="30">
        <f t="shared" si="1"/>
        <v>88076.64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</row>
    <row r="23" spans="1:88" s="35" customFormat="1" ht="18">
      <c r="A23" s="32">
        <v>12</v>
      </c>
      <c r="B23" s="25" t="s">
        <v>19</v>
      </c>
      <c r="C23" s="33">
        <v>2</v>
      </c>
      <c r="D23" s="33">
        <v>1</v>
      </c>
      <c r="E23" s="28">
        <v>264028.12</v>
      </c>
      <c r="F23" s="36">
        <v>192591.82</v>
      </c>
      <c r="G23" s="28">
        <f t="shared" si="0"/>
        <v>456619.94</v>
      </c>
      <c r="H23" s="30"/>
      <c r="I23" s="30"/>
      <c r="J23" s="30"/>
      <c r="K23" s="30"/>
      <c r="L23" s="30"/>
      <c r="M23" s="30"/>
      <c r="N23" s="30">
        <f>'[1]109'!$O$25</f>
        <v>264028.12</v>
      </c>
      <c r="O23" s="30">
        <f>'[1]109'!$P$25</f>
        <v>192591.82</v>
      </c>
      <c r="P23" s="30">
        <f t="shared" si="1"/>
        <v>456619.94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</row>
    <row r="24" spans="1:88" s="35" customFormat="1" ht="18">
      <c r="A24" s="32">
        <v>13</v>
      </c>
      <c r="B24" s="25" t="s">
        <v>20</v>
      </c>
      <c r="C24" s="33">
        <v>5</v>
      </c>
      <c r="D24" s="33">
        <v>1</v>
      </c>
      <c r="E24" s="28">
        <v>1551923.2</v>
      </c>
      <c r="F24" s="28">
        <v>146216.98000000001</v>
      </c>
      <c r="G24" s="28">
        <f t="shared" si="0"/>
        <v>1698140.18</v>
      </c>
      <c r="H24" s="30"/>
      <c r="I24" s="30"/>
      <c r="J24" s="30"/>
      <c r="K24" s="30"/>
      <c r="L24" s="30"/>
      <c r="M24" s="30"/>
      <c r="N24" s="30">
        <f>'[1]152'!$O$25</f>
        <v>1551923.2000000002</v>
      </c>
      <c r="O24" s="30">
        <f>'[1]152'!$P$25</f>
        <v>146216.98000000001</v>
      </c>
      <c r="P24" s="30">
        <f t="shared" si="1"/>
        <v>1698140.1800000002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</row>
    <row r="25" spans="1:88" s="35" customFormat="1" ht="18">
      <c r="A25" s="32">
        <v>14</v>
      </c>
      <c r="B25" s="25" t="s">
        <v>21</v>
      </c>
      <c r="C25" s="33">
        <v>1</v>
      </c>
      <c r="D25" s="33">
        <v>2</v>
      </c>
      <c r="E25" s="28">
        <v>0</v>
      </c>
      <c r="F25" s="28">
        <v>0</v>
      </c>
      <c r="G25" s="28">
        <f t="shared" si="0"/>
        <v>0</v>
      </c>
      <c r="H25" s="30"/>
      <c r="I25" s="30"/>
      <c r="J25" s="30"/>
      <c r="K25" s="30"/>
      <c r="L25" s="30"/>
      <c r="M25" s="30"/>
      <c r="N25" s="30">
        <f>'[1]419'!$O$25</f>
        <v>0</v>
      </c>
      <c r="O25" s="30">
        <f>'[1]419'!$P$25</f>
        <v>0</v>
      </c>
      <c r="P25" s="30">
        <f t="shared" si="1"/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</row>
    <row r="26" spans="1:88" s="35" customFormat="1" ht="18">
      <c r="A26" s="32">
        <v>15</v>
      </c>
      <c r="B26" s="37" t="s">
        <v>22</v>
      </c>
      <c r="C26" s="33">
        <v>7</v>
      </c>
      <c r="D26" s="33">
        <v>7</v>
      </c>
      <c r="E26" s="28">
        <v>139108.48000000001</v>
      </c>
      <c r="F26" s="28">
        <v>546082.63</v>
      </c>
      <c r="G26" s="28">
        <f t="shared" si="0"/>
        <v>685191.11</v>
      </c>
      <c r="H26" s="30"/>
      <c r="I26" s="30"/>
      <c r="J26" s="30"/>
      <c r="K26" s="30"/>
      <c r="L26" s="30"/>
      <c r="M26" s="30"/>
      <c r="N26" s="30">
        <f>'[1]041'!$O$25</f>
        <v>139108.48000000001</v>
      </c>
      <c r="O26" s="30">
        <f>'[1]041'!$P$25</f>
        <v>546082.63</v>
      </c>
      <c r="P26" s="30">
        <f t="shared" si="1"/>
        <v>685191.11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</row>
    <row r="27" spans="1:88" s="35" customFormat="1" ht="18">
      <c r="A27" s="32">
        <v>16</v>
      </c>
      <c r="B27" s="37" t="s">
        <v>23</v>
      </c>
      <c r="C27" s="33">
        <v>3</v>
      </c>
      <c r="D27" s="33">
        <v>5</v>
      </c>
      <c r="E27" s="28">
        <v>298177.01</v>
      </c>
      <c r="F27" s="28">
        <v>233488.11</v>
      </c>
      <c r="G27" s="28">
        <f t="shared" si="0"/>
        <v>531665.12</v>
      </c>
      <c r="H27" s="30"/>
      <c r="I27" s="30"/>
      <c r="J27" s="30"/>
      <c r="K27" s="30"/>
      <c r="L27" s="30"/>
      <c r="M27" s="30"/>
      <c r="N27" s="30">
        <f>'[1]033'!$O$25</f>
        <v>298177.01</v>
      </c>
      <c r="O27" s="30">
        <f>'[1]033'!$P$25</f>
        <v>233488.11000000002</v>
      </c>
      <c r="P27" s="30">
        <f t="shared" si="1"/>
        <v>531665.12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</row>
    <row r="28" spans="1:88" s="35" customFormat="1" ht="18">
      <c r="A28" s="32">
        <v>17</v>
      </c>
      <c r="B28" s="37" t="s">
        <v>24</v>
      </c>
      <c r="C28" s="33">
        <v>1</v>
      </c>
      <c r="D28" s="33">
        <v>2</v>
      </c>
      <c r="E28" s="28">
        <v>47709.77</v>
      </c>
      <c r="F28" s="28">
        <v>308310.17</v>
      </c>
      <c r="G28" s="28">
        <f t="shared" si="0"/>
        <v>356019.94</v>
      </c>
      <c r="H28" s="30"/>
      <c r="I28" s="30"/>
      <c r="J28" s="30"/>
      <c r="K28" s="30"/>
      <c r="L28" s="30"/>
      <c r="M28" s="30"/>
      <c r="N28" s="30">
        <f>'[1]035'!$O$25</f>
        <v>47709.77</v>
      </c>
      <c r="O28" s="30">
        <f>'[1]035'!$P$25</f>
        <v>308310.17</v>
      </c>
      <c r="P28" s="30">
        <f t="shared" si="1"/>
        <v>356019.94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</row>
    <row r="29" spans="1:88" s="35" customFormat="1" ht="18">
      <c r="A29" s="32">
        <v>18</v>
      </c>
      <c r="B29" s="37" t="s">
        <v>25</v>
      </c>
      <c r="C29" s="33">
        <v>4</v>
      </c>
      <c r="D29" s="33">
        <v>9</v>
      </c>
      <c r="E29" s="28">
        <v>126427.56</v>
      </c>
      <c r="F29" s="28">
        <v>2573649.6800000002</v>
      </c>
      <c r="G29" s="28">
        <f t="shared" si="0"/>
        <v>2700077.24</v>
      </c>
      <c r="H29" s="30"/>
      <c r="I29" s="30"/>
      <c r="J29" s="30"/>
      <c r="K29" s="30"/>
      <c r="L29" s="30"/>
      <c r="M29" s="30"/>
      <c r="N29" s="30">
        <f>'[1]038'!$O$25</f>
        <v>126427.56</v>
      </c>
      <c r="O29" s="30">
        <f>'[1]038'!$P$25</f>
        <v>2573649.6799999997</v>
      </c>
      <c r="P29" s="30">
        <f t="shared" si="1"/>
        <v>2700077.2399999998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</row>
    <row r="30" spans="1:88" s="35" customFormat="1" ht="18">
      <c r="A30" s="32">
        <v>19</v>
      </c>
      <c r="B30" s="37" t="s">
        <v>26</v>
      </c>
      <c r="C30" s="38">
        <v>4</v>
      </c>
      <c r="D30" s="38">
        <v>4</v>
      </c>
      <c r="E30" s="28">
        <v>4499936.24</v>
      </c>
      <c r="F30" s="28">
        <v>397607.62</v>
      </c>
      <c r="G30" s="28">
        <f t="shared" si="0"/>
        <v>4897543.8600000003</v>
      </c>
      <c r="H30" s="30"/>
      <c r="I30" s="30"/>
      <c r="J30" s="30"/>
      <c r="K30" s="30"/>
      <c r="L30" s="30"/>
      <c r="M30" s="30"/>
      <c r="N30" s="30">
        <f>'[1]037'!$O$25</f>
        <v>4499936.24</v>
      </c>
      <c r="O30" s="30">
        <f>'[1]037'!$P$25</f>
        <v>397607.62000000005</v>
      </c>
      <c r="P30" s="30">
        <f t="shared" si="1"/>
        <v>4897543.8600000003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</row>
    <row r="31" spans="1:88" ht="18">
      <c r="A31" s="32"/>
      <c r="B31" s="25" t="s">
        <v>27</v>
      </c>
      <c r="C31" s="38"/>
      <c r="D31" s="38"/>
      <c r="E31" s="28">
        <v>0</v>
      </c>
      <c r="F31" s="28">
        <v>0</v>
      </c>
      <c r="G31" s="28">
        <f t="shared" si="0"/>
        <v>0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88" s="47" customFormat="1" ht="18">
      <c r="A32" s="42"/>
      <c r="B32" s="43" t="s">
        <v>28</v>
      </c>
      <c r="C32" s="44">
        <f>SUM(C12:C31)</f>
        <v>93</v>
      </c>
      <c r="D32" s="44">
        <f>SUM(D12:D31)</f>
        <v>150</v>
      </c>
      <c r="E32" s="45">
        <f>SUM(E12:E31)</f>
        <v>28633535.690000005</v>
      </c>
      <c r="F32" s="45">
        <f>SUM(F12:F31)</f>
        <v>23562854.57</v>
      </c>
      <c r="G32" s="45">
        <f>SUM(G12:G31)</f>
        <v>52196390.259999998</v>
      </c>
      <c r="H32" s="45">
        <f t="shared" ref="H32:P32" si="2">SUM(H12:H31)</f>
        <v>0</v>
      </c>
      <c r="I32" s="45">
        <f t="shared" si="2"/>
        <v>0</v>
      </c>
      <c r="J32" s="45">
        <f t="shared" si="2"/>
        <v>0</v>
      </c>
      <c r="K32" s="45">
        <f t="shared" si="2"/>
        <v>0</v>
      </c>
      <c r="L32" s="45">
        <f t="shared" si="2"/>
        <v>0</v>
      </c>
      <c r="M32" s="45">
        <f t="shared" si="2"/>
        <v>0</v>
      </c>
      <c r="N32" s="45">
        <f t="shared" si="2"/>
        <v>28633535.689999998</v>
      </c>
      <c r="O32" s="45">
        <f t="shared" si="2"/>
        <v>23562854.570000004</v>
      </c>
      <c r="P32" s="45">
        <f t="shared" si="2"/>
        <v>52196390.259999998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</row>
    <row r="33" spans="1:16" ht="18">
      <c r="A33" s="48"/>
      <c r="B33" s="49"/>
      <c r="C33" s="50"/>
      <c r="D33" s="50"/>
      <c r="E33" s="51"/>
      <c r="F33" s="51"/>
      <c r="G33" s="52"/>
      <c r="H33" s="51"/>
      <c r="I33" s="51"/>
      <c r="J33" s="51"/>
      <c r="K33" s="51"/>
      <c r="L33" s="51"/>
      <c r="M33" s="51"/>
      <c r="N33" s="51"/>
      <c r="O33" s="51"/>
      <c r="P33" s="51"/>
    </row>
    <row r="34" spans="1:16" ht="18">
      <c r="A34" s="48"/>
      <c r="B34" s="49"/>
      <c r="C34" s="53"/>
      <c r="D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18">
      <c r="A35" s="48"/>
      <c r="B35" s="49"/>
      <c r="C35" s="50"/>
      <c r="D35" s="50"/>
      <c r="E35" s="51"/>
      <c r="F35" s="51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ht="18">
      <c r="A36" s="56"/>
      <c r="B36" s="57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ht="75" customHeight="1">
      <c r="A37" s="56"/>
      <c r="B37" s="59"/>
      <c r="N37" s="55"/>
      <c r="O37" s="55"/>
      <c r="P37" s="55"/>
    </row>
    <row r="38" spans="1:16" ht="27" customHeight="1">
      <c r="A38" s="56"/>
      <c r="B38" s="59"/>
    </row>
    <row r="39" spans="1:16" ht="27" customHeight="1">
      <c r="A39" s="56"/>
      <c r="B39" s="59"/>
      <c r="C39" s="60"/>
      <c r="D39" s="60"/>
    </row>
    <row r="40" spans="1:16">
      <c r="A40" s="56"/>
      <c r="B40" s="59"/>
    </row>
    <row r="41" spans="1:16">
      <c r="A41" s="56"/>
      <c r="B41" s="59"/>
    </row>
    <row r="42" spans="1:16">
      <c r="A42" s="56"/>
      <c r="B42" s="59"/>
    </row>
    <row r="43" spans="1:16">
      <c r="A43" s="56"/>
      <c r="B43" s="59"/>
    </row>
    <row r="44" spans="1:16">
      <c r="A44" s="56"/>
      <c r="B44" s="59"/>
    </row>
    <row r="45" spans="1:16">
      <c r="A45" s="56"/>
      <c r="B45" s="59"/>
    </row>
    <row r="46" spans="1:16">
      <c r="A46" s="56"/>
      <c r="B46" s="59"/>
    </row>
    <row r="47" spans="1:16">
      <c r="A47" s="56"/>
      <c r="B47" s="59"/>
    </row>
    <row r="48" spans="1:16">
      <c r="A48" s="61"/>
      <c r="B48" s="59"/>
    </row>
    <row r="49" spans="1:2">
      <c r="A49" s="61"/>
      <c r="B49" s="59"/>
    </row>
    <row r="50" spans="1:2">
      <c r="A50" s="62"/>
      <c r="B50" s="59"/>
    </row>
    <row r="51" spans="1:2">
      <c r="A51" s="63"/>
      <c r="B51" s="59"/>
    </row>
    <row r="52" spans="1:2">
      <c r="A52" s="63"/>
    </row>
    <row r="53" spans="1:2">
      <c r="A53" s="63"/>
    </row>
    <row r="54" spans="1:2">
      <c r="A54" s="63"/>
    </row>
  </sheetData>
  <mergeCells count="10">
    <mergeCell ref="D2:P2"/>
    <mergeCell ref="B3:P3"/>
    <mergeCell ref="A6:A10"/>
    <mergeCell ref="B6:B10"/>
    <mergeCell ref="C6:D9"/>
    <mergeCell ref="E6:G9"/>
    <mergeCell ref="H6:I9"/>
    <mergeCell ref="J6:K9"/>
    <mergeCell ref="L6:M9"/>
    <mergeCell ref="N6:P9"/>
  </mergeCells>
  <pageMargins left="0.45" right="0.18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Krivoshey.IA</dc:creator>
  <cp:lastModifiedBy>Krivoshey.IA</cp:lastModifiedBy>
  <dcterms:created xsi:type="dcterms:W3CDTF">2025-03-06T14:05:27Z</dcterms:created>
  <dcterms:modified xsi:type="dcterms:W3CDTF">2025-03-06T14:10:43Z</dcterms:modified>
</cp:coreProperties>
</file>