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5080" windowHeight="120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2" i="1"/>
  <c r="L13"/>
  <c r="L14"/>
  <c r="L15"/>
  <c r="L16"/>
  <c r="L17"/>
  <c r="L18"/>
  <c r="L19"/>
  <c r="L20"/>
  <c r="L21"/>
  <c r="L22"/>
  <c r="L23"/>
  <c r="L24"/>
  <c r="L25"/>
  <c r="L26"/>
  <c r="L27"/>
  <c r="L28"/>
  <c r="G28" l="1"/>
  <c r="G27"/>
  <c r="G26"/>
  <c r="G25"/>
  <c r="G24"/>
  <c r="G23"/>
  <c r="G22"/>
  <c r="G21"/>
  <c r="G20"/>
  <c r="G19"/>
  <c r="G18"/>
  <c r="G17"/>
  <c r="G16"/>
  <c r="G15"/>
  <c r="G14"/>
  <c r="G13"/>
  <c r="G12"/>
  <c r="I30"/>
  <c r="H30"/>
  <c r="G30"/>
  <c r="J30"/>
  <c r="K30"/>
  <c r="O29"/>
  <c r="D30"/>
  <c r="C30"/>
  <c r="F30"/>
  <c r="E30"/>
  <c r="M17"/>
  <c r="N17"/>
  <c r="M13"/>
  <c r="N13"/>
  <c r="M14"/>
  <c r="N14"/>
  <c r="M15"/>
  <c r="N15"/>
  <c r="M16"/>
  <c r="N16"/>
  <c r="O16" s="1"/>
  <c r="M18"/>
  <c r="N18"/>
  <c r="O18" s="1"/>
  <c r="M19"/>
  <c r="N19"/>
  <c r="O19" s="1"/>
  <c r="M20"/>
  <c r="N20"/>
  <c r="M21"/>
  <c r="N21"/>
  <c r="O21" s="1"/>
  <c r="M22"/>
  <c r="N22"/>
  <c r="O22" s="1"/>
  <c r="M23"/>
  <c r="N23"/>
  <c r="M24"/>
  <c r="N24"/>
  <c r="O24" s="1"/>
  <c r="M25"/>
  <c r="N25"/>
  <c r="O25" s="1"/>
  <c r="M26"/>
  <c r="N26"/>
  <c r="O26" s="1"/>
  <c r="M27"/>
  <c r="N27"/>
  <c r="M28"/>
  <c r="N28"/>
  <c r="O28" s="1"/>
  <c r="N12"/>
  <c r="M12"/>
  <c r="L30"/>
  <c r="O20"/>
  <c r="O15"/>
  <c r="O13"/>
  <c r="O23" l="1"/>
  <c r="M30"/>
  <c r="O27"/>
  <c r="O12"/>
  <c r="O14"/>
  <c r="N30"/>
  <c r="O17"/>
  <c r="O30" l="1"/>
</calcChain>
</file>

<file path=xl/sharedStrings.xml><?xml version="1.0" encoding="utf-8"?>
<sst xmlns="http://schemas.openxmlformats.org/spreadsheetml/2006/main" count="41" uniqueCount="31">
  <si>
    <t xml:space="preserve">                                                                                                                                                                                                                                   </t>
  </si>
  <si>
    <t>№ п/п</t>
  </si>
  <si>
    <t>Наименование медицинской организации</t>
  </si>
  <si>
    <t>Направлено средств НСЗ ТФОМС в медицинские организации (руб.)</t>
  </si>
  <si>
    <t>Отклонение план - факт руб</t>
  </si>
  <si>
    <t>Врачи</t>
  </si>
  <si>
    <t>Средний медицинский персонал</t>
  </si>
  <si>
    <t>Всего</t>
  </si>
  <si>
    <t>Ср. мед. персонал</t>
  </si>
  <si>
    <t>ГОБУЗ "Кандалакшская ЦРБ"</t>
  </si>
  <si>
    <t>ГОБУЗ "Кольская ЦРБ"</t>
  </si>
  <si>
    <t>ГОБУЗ "Ловозерская ЦРБ"</t>
  </si>
  <si>
    <t>ГОБУЗ "Оленегорская ЦГБ"</t>
  </si>
  <si>
    <t>ГОБУЗ "Печенгская ЦРБ"</t>
  </si>
  <si>
    <t>ГОБУЗ "ЦРБ ЗАТО г.Североморск"</t>
  </si>
  <si>
    <t>ГОБУЗ "МГП № 1"</t>
  </si>
  <si>
    <t>ГОБУЗ "МГП № 2"</t>
  </si>
  <si>
    <t>ГОБУЗ "ДП № 1"</t>
  </si>
  <si>
    <t>ГОБУЗ "ДП № 4"</t>
  </si>
  <si>
    <t>ГОБУЗ "ДП № 5"</t>
  </si>
  <si>
    <t>ГОБУЗ "МОССП"</t>
  </si>
  <si>
    <t xml:space="preserve">ГОБУЗ "МОКБ имени Баяндина" </t>
  </si>
  <si>
    <t xml:space="preserve">ГОБУЗ "МОДКБ" </t>
  </si>
  <si>
    <t>ГОБУЗ "МООД"</t>
  </si>
  <si>
    <t>ФГБУЗ "ЦМСЧ № 120" ФМБА</t>
  </si>
  <si>
    <t>Итого</t>
  </si>
  <si>
    <t xml:space="preserve">Утверждено МЗ МО </t>
  </si>
  <si>
    <t xml:space="preserve">План (руб.) с изменениями </t>
  </si>
  <si>
    <t>ГОАУЗ "Мончегорская ЦРБ"</t>
  </si>
  <si>
    <t>Прирост численности на 01.04.2023г. чел</t>
  </si>
  <si>
    <t xml:space="preserve">              Анализ выполнения  средств нормированного страхового запаса из бюджета территориального фонда обязательного медицинского страхования медицинской организации на оплату труда врачей и среднего медицинского персонала за 9 месяцев 2023 года.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</si>
</sst>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7" formatCode="#,##0.00\ _₽"/>
  </numFmts>
  <fonts count="23">
    <font>
      <sz val="14"/>
      <color theme="1"/>
      <name val="Times New Roman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name val="Verdana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b/>
      <u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7"/>
      <color theme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b/>
      <vertAlign val="superscript"/>
      <sz val="12"/>
      <color theme="1"/>
      <name val="Calibri"/>
      <family val="2"/>
      <charset val="204"/>
    </font>
    <font>
      <vertAlign val="superscript"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u/>
      <sz val="12"/>
      <color theme="1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2"/>
      <color rgb="FFFF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2" fillId="0" borderId="0"/>
    <xf numFmtId="0" fontId="3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3" fillId="0" borderId="0"/>
    <xf numFmtId="0" fontId="1" fillId="0" borderId="0">
      <alignment vertical="top"/>
    </xf>
    <xf numFmtId="0" fontId="1" fillId="0" borderId="0"/>
    <xf numFmtId="0" fontId="13" fillId="0" borderId="0"/>
    <xf numFmtId="0" fontId="1" fillId="0" borderId="0"/>
    <xf numFmtId="0" fontId="9" fillId="0" borderId="0"/>
    <xf numFmtId="0" fontId="3" fillId="0" borderId="0">
      <alignment vertical="top"/>
    </xf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5"/>
    <xf numFmtId="4" fontId="5" fillId="0" borderId="0" xfId="11" applyNumberFormat="1" applyFont="1" applyFill="1" applyBorder="1" applyAlignment="1" applyProtection="1">
      <alignment horizontal="center" vertical="center"/>
      <protection locked="0"/>
    </xf>
    <xf numFmtId="1" fontId="5" fillId="0" borderId="0" xfId="11" applyNumberFormat="1" applyFont="1" applyFill="1" applyBorder="1" applyAlignment="1" applyProtection="1">
      <alignment horizontal="left" vertical="center"/>
      <protection locked="0"/>
    </xf>
    <xf numFmtId="0" fontId="14" fillId="0" borderId="0" xfId="5" applyFont="1" applyAlignment="1"/>
    <xf numFmtId="0" fontId="15" fillId="0" borderId="0" xfId="11" applyFont="1" applyAlignment="1">
      <alignment horizontal="center"/>
    </xf>
    <xf numFmtId="0" fontId="15" fillId="0" borderId="0" xfId="11" applyFont="1" applyAlignment="1"/>
    <xf numFmtId="1" fontId="14" fillId="0" borderId="0" xfId="11" applyNumberFormat="1" applyFont="1" applyAlignment="1"/>
    <xf numFmtId="1" fontId="14" fillId="0" borderId="0" xfId="5" applyNumberFormat="1" applyFont="1" applyAlignment="1"/>
    <xf numFmtId="0" fontId="16" fillId="0" borderId="0" xfId="11" applyFont="1" applyAlignment="1">
      <alignment horizontal="center"/>
    </xf>
    <xf numFmtId="0" fontId="17" fillId="0" borderId="0" xfId="11" applyFont="1" applyAlignment="1"/>
    <xf numFmtId="0" fontId="7" fillId="0" borderId="0" xfId="3" applyFont="1" applyFill="1" applyBorder="1" applyAlignment="1" applyProtection="1">
      <alignment horizontal="center"/>
    </xf>
    <xf numFmtId="0" fontId="18" fillId="0" borderId="0" xfId="3" applyFont="1" applyFill="1" applyBorder="1" applyAlignment="1" applyProtection="1">
      <alignment horizontal="center"/>
    </xf>
    <xf numFmtId="0" fontId="6" fillId="0" borderId="0" xfId="5" applyFont="1" applyAlignment="1">
      <alignment horizontal="center"/>
    </xf>
    <xf numFmtId="0" fontId="6" fillId="0" borderId="0" xfId="5" applyFont="1"/>
    <xf numFmtId="1" fontId="6" fillId="0" borderId="0" xfId="5" applyNumberFormat="1" applyFont="1"/>
    <xf numFmtId="0" fontId="6" fillId="0" borderId="0" xfId="6" applyFont="1" applyFill="1" applyBorder="1" applyAlignment="1" applyProtection="1">
      <alignment horizontal="center" vertical="center"/>
    </xf>
    <xf numFmtId="0" fontId="5" fillId="0" borderId="0" xfId="5" applyFont="1" applyFill="1" applyBorder="1" applyAlignment="1">
      <alignment horizontal="center"/>
    </xf>
    <xf numFmtId="0" fontId="6" fillId="0" borderId="0" xfId="5" applyFont="1" applyFill="1" applyBorder="1"/>
    <xf numFmtId="0" fontId="5" fillId="0" borderId="0" xfId="6" applyFont="1" applyFill="1" applyProtection="1"/>
    <xf numFmtId="0" fontId="17" fillId="0" borderId="0" xfId="5" applyFont="1" applyFill="1" applyBorder="1" applyAlignment="1">
      <alignment horizontal="center" wrapText="1"/>
    </xf>
    <xf numFmtId="0" fontId="5" fillId="0" borderId="0" xfId="6" applyFont="1" applyFill="1" applyBorder="1" applyProtection="1"/>
    <xf numFmtId="1" fontId="5" fillId="0" borderId="0" xfId="6" applyNumberFormat="1" applyFont="1" applyFill="1" applyBorder="1" applyProtection="1"/>
    <xf numFmtId="0" fontId="6" fillId="0" borderId="0" xfId="6" applyFont="1" applyFill="1" applyBorder="1" applyAlignment="1" applyProtection="1">
      <alignment wrapText="1"/>
    </xf>
    <xf numFmtId="0" fontId="6" fillId="0" borderId="0" xfId="6" applyFont="1" applyFill="1" applyBorder="1" applyProtection="1"/>
    <xf numFmtId="1" fontId="6" fillId="0" borderId="0" xfId="6" applyNumberFormat="1" applyFont="1" applyFill="1" applyAlignment="1" applyProtection="1">
      <alignment vertical="center"/>
    </xf>
    <xf numFmtId="0" fontId="6" fillId="0" borderId="0" xfId="6" applyFont="1" applyFill="1" applyBorder="1" applyAlignment="1" applyProtection="1">
      <alignment horizontal="center"/>
    </xf>
    <xf numFmtId="0" fontId="19" fillId="0" borderId="1" xfId="5" applyFont="1" applyBorder="1" applyAlignment="1">
      <alignment horizontal="center" wrapText="1"/>
    </xf>
    <xf numFmtId="1" fontId="20" fillId="0" borderId="0" xfId="6" applyNumberFormat="1" applyFont="1" applyFill="1" applyBorder="1" applyProtection="1"/>
    <xf numFmtId="0" fontId="19" fillId="0" borderId="1" xfId="5" applyFont="1" applyBorder="1" applyAlignment="1">
      <alignment horizontal="center" wrapText="1"/>
    </xf>
    <xf numFmtId="1" fontId="19" fillId="2" borderId="1" xfId="5" applyNumberFormat="1" applyFont="1" applyFill="1" applyBorder="1" applyAlignment="1">
      <alignment horizontal="center" vertical="center" wrapText="1"/>
    </xf>
    <xf numFmtId="0" fontId="19" fillId="2" borderId="1" xfId="5" applyFont="1" applyFill="1" applyBorder="1" applyAlignment="1">
      <alignment horizontal="center" vertical="center" wrapText="1"/>
    </xf>
    <xf numFmtId="1" fontId="17" fillId="0" borderId="0" xfId="5" applyNumberFormat="1" applyFont="1" applyFill="1" applyAlignment="1"/>
    <xf numFmtId="0" fontId="19" fillId="2" borderId="1" xfId="5" applyFont="1" applyFill="1" applyBorder="1" applyAlignment="1">
      <alignment horizontal="center" vertical="center" wrapText="1"/>
    </xf>
    <xf numFmtId="0" fontId="10" fillId="0" borderId="2" xfId="14" applyNumberFormat="1" applyFont="1" applyFill="1" applyBorder="1" applyAlignment="1">
      <alignment horizontal="left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21" fillId="0" borderId="1" xfId="5" applyFont="1" applyFill="1" applyBorder="1" applyAlignment="1">
      <alignment vertical="center" wrapText="1"/>
    </xf>
    <xf numFmtId="167" fontId="21" fillId="0" borderId="3" xfId="5" applyNumberFormat="1" applyFont="1" applyFill="1" applyBorder="1" applyAlignment="1">
      <alignment vertical="center"/>
    </xf>
    <xf numFmtId="4" fontId="10" fillId="0" borderId="1" xfId="5" applyNumberFormat="1" applyFont="1" applyFill="1" applyBorder="1"/>
    <xf numFmtId="0" fontId="21" fillId="0" borderId="1" xfId="5" applyFont="1" applyFill="1" applyBorder="1" applyAlignment="1">
      <alignment horizontal="center" wrapText="1"/>
    </xf>
    <xf numFmtId="0" fontId="22" fillId="0" borderId="1" xfId="5" applyFont="1" applyFill="1" applyBorder="1" applyAlignment="1">
      <alignment vertical="center" wrapText="1"/>
    </xf>
    <xf numFmtId="4" fontId="11" fillId="0" borderId="1" xfId="3" applyNumberFormat="1" applyFont="1" applyFill="1" applyBorder="1" applyAlignment="1" applyProtection="1">
      <alignment vertical="center"/>
    </xf>
    <xf numFmtId="1" fontId="10" fillId="0" borderId="3" xfId="5" applyNumberFormat="1" applyFont="1" applyFill="1" applyBorder="1" applyAlignment="1">
      <alignment horizontal="center" vertical="top"/>
    </xf>
    <xf numFmtId="1" fontId="11" fillId="0" borderId="1" xfId="3" applyNumberFormat="1" applyFont="1" applyFill="1" applyBorder="1" applyAlignment="1" applyProtection="1">
      <alignment horizontal="center" vertical="center"/>
    </xf>
    <xf numFmtId="0" fontId="19" fillId="2" borderId="1" xfId="5" applyFont="1" applyFill="1" applyBorder="1" applyAlignment="1">
      <alignment horizontal="center" vertical="center" wrapText="1"/>
    </xf>
    <xf numFmtId="0" fontId="8" fillId="2" borderId="1" xfId="5" applyFont="1" applyFill="1" applyBorder="1" applyAlignment="1">
      <alignment horizontal="center" vertical="center" wrapText="1"/>
    </xf>
    <xf numFmtId="0" fontId="19" fillId="2" borderId="4" xfId="5" applyFont="1" applyFill="1" applyBorder="1" applyAlignment="1">
      <alignment horizontal="center" vertical="center" wrapText="1"/>
    </xf>
    <xf numFmtId="0" fontId="8" fillId="2" borderId="5" xfId="5" applyFont="1" applyFill="1" applyBorder="1" applyAlignment="1">
      <alignment horizontal="center" wrapText="1"/>
    </xf>
    <xf numFmtId="0" fontId="8" fillId="2" borderId="3" xfId="5" applyFont="1" applyFill="1" applyBorder="1" applyAlignment="1">
      <alignment horizontal="center" wrapText="1"/>
    </xf>
    <xf numFmtId="0" fontId="19" fillId="2" borderId="6" xfId="5" applyFont="1" applyFill="1" applyBorder="1" applyAlignment="1">
      <alignment horizontal="center" vertical="center" wrapText="1"/>
    </xf>
    <xf numFmtId="0" fontId="8" fillId="2" borderId="7" xfId="5" applyFont="1" applyFill="1" applyBorder="1" applyAlignment="1">
      <alignment wrapText="1"/>
    </xf>
    <xf numFmtId="0" fontId="8" fillId="2" borderId="8" xfId="5" applyFont="1" applyFill="1" applyBorder="1" applyAlignment="1">
      <alignment wrapText="1"/>
    </xf>
    <xf numFmtId="0" fontId="8" fillId="2" borderId="9" xfId="5" applyFont="1" applyFill="1" applyBorder="1" applyAlignment="1">
      <alignment wrapText="1"/>
    </xf>
    <xf numFmtId="0" fontId="8" fillId="2" borderId="0" xfId="5" applyFont="1" applyFill="1" applyBorder="1" applyAlignment="1">
      <alignment wrapText="1"/>
    </xf>
    <xf numFmtId="0" fontId="8" fillId="2" borderId="10" xfId="5" applyFont="1" applyFill="1" applyBorder="1" applyAlignment="1">
      <alignment wrapText="1"/>
    </xf>
    <xf numFmtId="0" fontId="8" fillId="2" borderId="11" xfId="5" applyFont="1" applyFill="1" applyBorder="1" applyAlignment="1">
      <alignment wrapText="1"/>
    </xf>
    <xf numFmtId="0" fontId="8" fillId="2" borderId="12" xfId="5" applyFont="1" applyFill="1" applyBorder="1" applyAlignment="1">
      <alignment wrapText="1"/>
    </xf>
    <xf numFmtId="0" fontId="8" fillId="2" borderId="13" xfId="5" applyFont="1" applyFill="1" applyBorder="1" applyAlignment="1">
      <alignment wrapText="1"/>
    </xf>
    <xf numFmtId="0" fontId="14" fillId="0" borderId="0" xfId="5" applyFont="1" applyAlignment="1">
      <alignment horizontal="left" wrapText="1"/>
    </xf>
    <xf numFmtId="1" fontId="19" fillId="2" borderId="6" xfId="5" applyNumberFormat="1" applyFont="1" applyFill="1" applyBorder="1" applyAlignment="1">
      <alignment horizontal="center" vertical="center" wrapText="1"/>
    </xf>
    <xf numFmtId="1" fontId="8" fillId="2" borderId="8" xfId="5" applyNumberFormat="1" applyFont="1" applyFill="1" applyBorder="1" applyAlignment="1">
      <alignment wrapText="1"/>
    </xf>
    <xf numFmtId="1" fontId="8" fillId="2" borderId="9" xfId="5" applyNumberFormat="1" applyFont="1" applyFill="1" applyBorder="1" applyAlignment="1">
      <alignment wrapText="1"/>
    </xf>
    <xf numFmtId="1" fontId="8" fillId="2" borderId="10" xfId="5" applyNumberFormat="1" applyFont="1" applyFill="1" applyBorder="1" applyAlignment="1">
      <alignment wrapText="1"/>
    </xf>
    <xf numFmtId="1" fontId="14" fillId="0" borderId="0" xfId="5" applyNumberFormat="1" applyFont="1" applyAlignment="1">
      <alignment horizontal="center" wrapText="1"/>
    </xf>
    <xf numFmtId="0" fontId="6" fillId="0" borderId="0" xfId="5" applyFont="1" applyAlignment="1">
      <alignment horizontal="center" wrapText="1"/>
    </xf>
  </cellXfs>
  <cellStyles count="18">
    <cellStyle name="Normal 2" xfId="1"/>
    <cellStyle name="Normal_ICD10" xfId="2"/>
    <cellStyle name="Гиперссылка" xfId="3" builtinId="8"/>
    <cellStyle name="Обычный" xfId="0" builtinId="0"/>
    <cellStyle name="Обычный 10" xfId="4"/>
    <cellStyle name="Обычный 11" xfId="5"/>
    <cellStyle name="Обычный 2" xfId="6"/>
    <cellStyle name="Обычный 3" xfId="7"/>
    <cellStyle name="Обычный 4" xfId="8"/>
    <cellStyle name="Обычный 5" xfId="9"/>
    <cellStyle name="Обычный 6" xfId="10"/>
    <cellStyle name="Обычный 7" xfId="11"/>
    <cellStyle name="Обычный 8" xfId="12"/>
    <cellStyle name="Обычный 9" xfId="13"/>
    <cellStyle name="Обычный_Приложение 6 к Порядку 2014" xfId="14"/>
    <cellStyle name="Стиль 1" xfId="15"/>
    <cellStyle name="Финансовый 2" xfId="16"/>
    <cellStyle name="Финансовый 3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L52"/>
  <sheetViews>
    <sheetView tabSelected="1" zoomScale="55" zoomScaleNormal="55" workbookViewId="0">
      <selection activeCell="B3" sqref="B3:O3"/>
    </sheetView>
  </sheetViews>
  <sheetFormatPr defaultRowHeight="21" customHeight="1"/>
  <cols>
    <col min="2" max="2" width="25.5546875" customWidth="1"/>
    <col min="3" max="3" width="9.109375" customWidth="1"/>
    <col min="4" max="4" width="10.88671875" customWidth="1"/>
    <col min="5" max="5" width="14.21875" customWidth="1"/>
    <col min="6" max="6" width="13.5546875" customWidth="1"/>
    <col min="7" max="7" width="16" customWidth="1"/>
    <col min="8" max="8" width="9.109375" customWidth="1"/>
    <col min="9" max="9" width="10.88671875" customWidth="1"/>
    <col min="10" max="10" width="18.109375" customWidth="1"/>
    <col min="11" max="11" width="14.88671875" customWidth="1"/>
    <col min="12" max="12" width="14.44140625" customWidth="1"/>
    <col min="13" max="13" width="13.77734375" customWidth="1"/>
    <col min="14" max="14" width="15.5546875" customWidth="1"/>
    <col min="15" max="15" width="13.5546875" customWidth="1"/>
  </cols>
  <sheetData>
    <row r="1" spans="1:90" ht="21" customHeight="1">
      <c r="A1" s="13"/>
      <c r="B1" s="14"/>
      <c r="C1" s="15"/>
      <c r="D1" s="15"/>
      <c r="E1" s="16"/>
      <c r="F1" s="16"/>
      <c r="G1" s="16"/>
      <c r="H1" s="15"/>
      <c r="I1" s="15"/>
      <c r="J1" s="16"/>
      <c r="K1" s="16"/>
      <c r="L1" s="16"/>
      <c r="M1" s="16"/>
      <c r="N1" s="16"/>
      <c r="O1" s="16"/>
    </row>
    <row r="2" spans="1:90" ht="22.5" customHeight="1">
      <c r="A2" s="2"/>
      <c r="B2" s="2"/>
      <c r="C2" s="3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90" ht="37.5" customHeight="1">
      <c r="A3" s="17"/>
      <c r="B3" s="63" t="s">
        <v>30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90" ht="21" customHeight="1">
      <c r="A4" s="5" t="s">
        <v>0</v>
      </c>
      <c r="B4" s="6" t="s">
        <v>0</v>
      </c>
      <c r="C4" s="7"/>
      <c r="D4" s="8"/>
      <c r="E4" s="4"/>
      <c r="F4" s="4"/>
      <c r="G4" s="4"/>
      <c r="H4" s="7"/>
      <c r="I4" s="8"/>
      <c r="J4" s="4"/>
      <c r="K4" s="4"/>
      <c r="L4" s="4"/>
      <c r="M4" s="4"/>
      <c r="N4" s="4"/>
      <c r="O4" s="4"/>
    </row>
    <row r="5" spans="1:90" ht="21" customHeight="1">
      <c r="A5" s="9"/>
      <c r="B5" s="10"/>
      <c r="C5" s="32"/>
      <c r="D5" s="32"/>
      <c r="E5" s="18"/>
      <c r="F5" s="18"/>
      <c r="G5" s="18"/>
      <c r="H5" s="32"/>
      <c r="I5" s="32"/>
      <c r="J5" s="18"/>
      <c r="K5" s="18"/>
      <c r="L5" s="18"/>
      <c r="M5" s="18"/>
      <c r="N5" s="18"/>
      <c r="O5" s="18"/>
    </row>
    <row r="6" spans="1:90" ht="21" customHeight="1">
      <c r="A6" s="44" t="s">
        <v>1</v>
      </c>
      <c r="B6" s="46" t="s">
        <v>2</v>
      </c>
      <c r="C6" s="59" t="s">
        <v>26</v>
      </c>
      <c r="D6" s="60"/>
      <c r="E6" s="49" t="s">
        <v>27</v>
      </c>
      <c r="F6" s="50"/>
      <c r="G6" s="51"/>
      <c r="H6" s="59" t="s">
        <v>29</v>
      </c>
      <c r="I6" s="60"/>
      <c r="J6" s="49" t="s">
        <v>3</v>
      </c>
      <c r="K6" s="50"/>
      <c r="L6" s="51"/>
      <c r="M6" s="49" t="s">
        <v>4</v>
      </c>
      <c r="N6" s="50"/>
      <c r="O6" s="51"/>
    </row>
    <row r="7" spans="1:90" ht="21" customHeight="1">
      <c r="A7" s="45"/>
      <c r="B7" s="47"/>
      <c r="C7" s="61"/>
      <c r="D7" s="62"/>
      <c r="E7" s="52"/>
      <c r="F7" s="53"/>
      <c r="G7" s="54"/>
      <c r="H7" s="61"/>
      <c r="I7" s="62"/>
      <c r="J7" s="52"/>
      <c r="K7" s="53"/>
      <c r="L7" s="54"/>
      <c r="M7" s="52"/>
      <c r="N7" s="53"/>
      <c r="O7" s="54"/>
    </row>
    <row r="8" spans="1:90" ht="21" customHeight="1">
      <c r="A8" s="45"/>
      <c r="B8" s="47"/>
      <c r="C8" s="61"/>
      <c r="D8" s="62"/>
      <c r="E8" s="52"/>
      <c r="F8" s="53"/>
      <c r="G8" s="54"/>
      <c r="H8" s="61"/>
      <c r="I8" s="62"/>
      <c r="J8" s="52"/>
      <c r="K8" s="53"/>
      <c r="L8" s="54"/>
      <c r="M8" s="52"/>
      <c r="N8" s="53"/>
      <c r="O8" s="54"/>
    </row>
    <row r="9" spans="1:90" ht="21" customHeight="1">
      <c r="A9" s="45"/>
      <c r="B9" s="47"/>
      <c r="C9" s="61"/>
      <c r="D9" s="62"/>
      <c r="E9" s="55"/>
      <c r="F9" s="56"/>
      <c r="G9" s="57"/>
      <c r="H9" s="61"/>
      <c r="I9" s="62"/>
      <c r="J9" s="55"/>
      <c r="K9" s="56"/>
      <c r="L9" s="57"/>
      <c r="M9" s="55"/>
      <c r="N9" s="56"/>
      <c r="O9" s="57"/>
    </row>
    <row r="10" spans="1:90" ht="55.5" customHeight="1">
      <c r="A10" s="45"/>
      <c r="B10" s="48"/>
      <c r="C10" s="30" t="s">
        <v>5</v>
      </c>
      <c r="D10" s="31" t="s">
        <v>6</v>
      </c>
      <c r="E10" s="31" t="s">
        <v>5</v>
      </c>
      <c r="F10" s="31" t="s">
        <v>6</v>
      </c>
      <c r="G10" s="31" t="s">
        <v>7</v>
      </c>
      <c r="H10" s="30" t="s">
        <v>5</v>
      </c>
      <c r="I10" s="33" t="s">
        <v>6</v>
      </c>
      <c r="J10" s="31" t="s">
        <v>5</v>
      </c>
      <c r="K10" s="31" t="s">
        <v>8</v>
      </c>
      <c r="L10" s="31" t="s">
        <v>7</v>
      </c>
      <c r="M10" s="31" t="s">
        <v>5</v>
      </c>
      <c r="N10" s="31" t="s">
        <v>8</v>
      </c>
      <c r="O10" s="31" t="s">
        <v>7</v>
      </c>
    </row>
    <row r="11" spans="1:90" ht="21" customHeight="1">
      <c r="A11" s="27">
        <v>1</v>
      </c>
      <c r="B11" s="29">
        <v>2</v>
      </c>
      <c r="C11" s="29">
        <v>3</v>
      </c>
      <c r="D11" s="29">
        <v>4</v>
      </c>
      <c r="E11" s="29">
        <v>5</v>
      </c>
      <c r="F11" s="29">
        <v>6</v>
      </c>
      <c r="G11" s="29">
        <v>7</v>
      </c>
      <c r="H11" s="29">
        <v>3</v>
      </c>
      <c r="I11" s="29">
        <v>4</v>
      </c>
      <c r="J11" s="29">
        <v>8</v>
      </c>
      <c r="K11" s="29">
        <v>9</v>
      </c>
      <c r="L11" s="29">
        <v>10</v>
      </c>
      <c r="M11" s="29">
        <v>11</v>
      </c>
      <c r="N11" s="29">
        <v>12</v>
      </c>
      <c r="O11" s="29">
        <v>13</v>
      </c>
    </row>
    <row r="12" spans="1:90" ht="21" customHeight="1">
      <c r="A12" s="35">
        <v>1</v>
      </c>
      <c r="B12" s="36" t="s">
        <v>9</v>
      </c>
      <c r="C12" s="42">
        <v>18</v>
      </c>
      <c r="D12" s="42">
        <v>4</v>
      </c>
      <c r="E12" s="37">
        <v>7165360.6699999999</v>
      </c>
      <c r="F12" s="37">
        <v>200058.04</v>
      </c>
      <c r="G12" s="37">
        <f>SUM(E12+F12)</f>
        <v>7365418.71</v>
      </c>
      <c r="H12" s="42">
        <v>18</v>
      </c>
      <c r="I12" s="42">
        <v>-10</v>
      </c>
      <c r="J12" s="38">
        <v>6101045.9500000002</v>
      </c>
      <c r="K12" s="38">
        <v>200058.04</v>
      </c>
      <c r="L12" s="38">
        <f>SUM(J12+K12)</f>
        <v>6301103.9900000002</v>
      </c>
      <c r="M12" s="38">
        <f>SUM(E12-J12)</f>
        <v>1064314.7199999997</v>
      </c>
      <c r="N12" s="38">
        <f>SUM(F12-K12)</f>
        <v>0</v>
      </c>
      <c r="O12" s="38">
        <f>SUM(M12+N12)</f>
        <v>1064314.7199999997</v>
      </c>
    </row>
    <row r="13" spans="1:90" ht="21" customHeight="1">
      <c r="A13" s="35">
        <v>2</v>
      </c>
      <c r="B13" s="36" t="s">
        <v>10</v>
      </c>
      <c r="C13" s="42">
        <v>8</v>
      </c>
      <c r="D13" s="42">
        <v>2</v>
      </c>
      <c r="E13" s="37">
        <v>5473058.25</v>
      </c>
      <c r="F13" s="37">
        <v>363299.38</v>
      </c>
      <c r="G13" s="37">
        <f t="shared" ref="G13:G28" si="0">SUM(E13+F13)</f>
        <v>5836357.6299999999</v>
      </c>
      <c r="H13" s="42">
        <v>8</v>
      </c>
      <c r="I13" s="42">
        <v>-3</v>
      </c>
      <c r="J13" s="38">
        <v>4749745.55</v>
      </c>
      <c r="K13" s="38">
        <v>363299.38</v>
      </c>
      <c r="L13" s="38">
        <f t="shared" ref="L13:L28" si="1">SUM(J13+K13)</f>
        <v>5113044.93</v>
      </c>
      <c r="M13" s="38">
        <f t="shared" ref="M13:M28" si="2">SUM(E13-J13)</f>
        <v>723312.70000000019</v>
      </c>
      <c r="N13" s="38">
        <f t="shared" ref="N13:N28" si="3">SUM(F13-K13)</f>
        <v>0</v>
      </c>
      <c r="O13" s="38">
        <f t="shared" ref="O13:O29" si="4">SUM(M13+N13)</f>
        <v>723312.70000000019</v>
      </c>
    </row>
    <row r="14" spans="1:90" ht="21" customHeight="1">
      <c r="A14" s="35">
        <v>3</v>
      </c>
      <c r="B14" s="36" t="s">
        <v>11</v>
      </c>
      <c r="C14" s="42">
        <v>2</v>
      </c>
      <c r="D14" s="42">
        <v>2</v>
      </c>
      <c r="E14" s="37">
        <v>332899.31</v>
      </c>
      <c r="F14" s="37">
        <v>380716.18</v>
      </c>
      <c r="G14" s="37">
        <f t="shared" si="0"/>
        <v>713615.49</v>
      </c>
      <c r="H14" s="42">
        <v>-2</v>
      </c>
      <c r="I14" s="42">
        <v>2</v>
      </c>
      <c r="J14" s="38">
        <v>332899.31</v>
      </c>
      <c r="K14" s="38">
        <v>286197.11</v>
      </c>
      <c r="L14" s="38">
        <f t="shared" si="1"/>
        <v>619096.41999999993</v>
      </c>
      <c r="M14" s="38">
        <f t="shared" si="2"/>
        <v>0</v>
      </c>
      <c r="N14" s="38">
        <f t="shared" si="3"/>
        <v>94519.07</v>
      </c>
      <c r="O14" s="38">
        <f t="shared" si="4"/>
        <v>94519.07</v>
      </c>
    </row>
    <row r="15" spans="1:90" ht="21" customHeight="1">
      <c r="A15" s="35">
        <v>4</v>
      </c>
      <c r="B15" s="36" t="s">
        <v>12</v>
      </c>
      <c r="C15" s="42">
        <v>2</v>
      </c>
      <c r="D15" s="42">
        <v>2</v>
      </c>
      <c r="E15" s="37">
        <v>308107.44</v>
      </c>
      <c r="F15" s="37">
        <v>0</v>
      </c>
      <c r="G15" s="37">
        <f t="shared" si="0"/>
        <v>308107.44</v>
      </c>
      <c r="H15" s="42">
        <v>-3</v>
      </c>
      <c r="I15" s="42">
        <v>-11</v>
      </c>
      <c r="J15" s="38">
        <v>308107.44</v>
      </c>
      <c r="K15" s="38">
        <v>0</v>
      </c>
      <c r="L15" s="38">
        <f t="shared" si="1"/>
        <v>308107.44</v>
      </c>
      <c r="M15" s="38">
        <f t="shared" si="2"/>
        <v>0</v>
      </c>
      <c r="N15" s="38">
        <f t="shared" si="3"/>
        <v>0</v>
      </c>
      <c r="O15" s="38">
        <f t="shared" si="4"/>
        <v>0</v>
      </c>
    </row>
    <row r="16" spans="1:90" ht="21" customHeight="1">
      <c r="A16" s="35">
        <v>5</v>
      </c>
      <c r="B16" s="36" t="s">
        <v>13</v>
      </c>
      <c r="C16" s="42">
        <v>3</v>
      </c>
      <c r="D16" s="42">
        <v>1</v>
      </c>
      <c r="E16" s="37">
        <v>667519.92000000004</v>
      </c>
      <c r="F16" s="37">
        <v>0</v>
      </c>
      <c r="G16" s="37">
        <f t="shared" si="0"/>
        <v>667519.92000000004</v>
      </c>
      <c r="H16" s="42">
        <v>1</v>
      </c>
      <c r="I16" s="42">
        <v>-27</v>
      </c>
      <c r="J16" s="38">
        <v>593729.6</v>
      </c>
      <c r="K16" s="38">
        <v>0</v>
      </c>
      <c r="L16" s="38">
        <f t="shared" si="1"/>
        <v>593729.6</v>
      </c>
      <c r="M16" s="38">
        <f t="shared" si="2"/>
        <v>73790.320000000065</v>
      </c>
      <c r="N16" s="38">
        <f t="shared" si="3"/>
        <v>0</v>
      </c>
      <c r="O16" s="38">
        <f t="shared" si="4"/>
        <v>73790.320000000065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</row>
    <row r="17" spans="1:90" ht="21" customHeight="1">
      <c r="A17" s="35">
        <v>6</v>
      </c>
      <c r="B17" s="36" t="s">
        <v>28</v>
      </c>
      <c r="C17" s="42">
        <v>7</v>
      </c>
      <c r="D17" s="42">
        <v>3</v>
      </c>
      <c r="E17" s="37">
        <v>1516692.48</v>
      </c>
      <c r="F17" s="37">
        <v>374489</v>
      </c>
      <c r="G17" s="37">
        <f>SUM(E17+F17)</f>
        <v>1891181.48</v>
      </c>
      <c r="H17" s="42">
        <v>0</v>
      </c>
      <c r="I17" s="42">
        <v>-4</v>
      </c>
      <c r="J17" s="38">
        <v>1516692.48</v>
      </c>
      <c r="K17" s="38">
        <v>374489</v>
      </c>
      <c r="L17" s="38">
        <f>SUM(J17+K17)</f>
        <v>1891181.48</v>
      </c>
      <c r="M17" s="38">
        <f>SUM(E17-J17)</f>
        <v>0</v>
      </c>
      <c r="N17" s="38">
        <f>SUM(F17-K17)</f>
        <v>0</v>
      </c>
      <c r="O17" s="38">
        <f>SUM(M17+N17)</f>
        <v>0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</row>
    <row r="18" spans="1:90" ht="42" customHeight="1">
      <c r="A18" s="35">
        <v>7</v>
      </c>
      <c r="B18" s="36" t="s">
        <v>14</v>
      </c>
      <c r="C18" s="42">
        <v>2</v>
      </c>
      <c r="D18" s="42">
        <v>6</v>
      </c>
      <c r="E18" s="37">
        <v>0</v>
      </c>
      <c r="F18" s="37">
        <v>809809.26</v>
      </c>
      <c r="G18" s="37">
        <f t="shared" si="0"/>
        <v>809809.26</v>
      </c>
      <c r="H18" s="42">
        <v>0</v>
      </c>
      <c r="I18" s="42">
        <v>-6</v>
      </c>
      <c r="J18" s="38"/>
      <c r="K18" s="38">
        <v>809809.26</v>
      </c>
      <c r="L18" s="38">
        <f t="shared" si="1"/>
        <v>809809.26</v>
      </c>
      <c r="M18" s="38">
        <f t="shared" si="2"/>
        <v>0</v>
      </c>
      <c r="N18" s="38">
        <f t="shared" si="3"/>
        <v>0</v>
      </c>
      <c r="O18" s="38">
        <f t="shared" si="4"/>
        <v>0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</row>
    <row r="19" spans="1:90" ht="21" customHeight="1">
      <c r="A19" s="35">
        <v>8</v>
      </c>
      <c r="B19" s="36" t="s">
        <v>15</v>
      </c>
      <c r="C19" s="42">
        <v>5</v>
      </c>
      <c r="D19" s="42">
        <v>11</v>
      </c>
      <c r="E19" s="37">
        <v>1730517.97</v>
      </c>
      <c r="F19" s="37">
        <v>4687425.26</v>
      </c>
      <c r="G19" s="37">
        <f t="shared" si="0"/>
        <v>6417943.2299999995</v>
      </c>
      <c r="H19" s="42">
        <v>4</v>
      </c>
      <c r="I19" s="42">
        <v>10</v>
      </c>
      <c r="J19" s="38">
        <v>1569998.18</v>
      </c>
      <c r="K19" s="38">
        <v>4245719.57</v>
      </c>
      <c r="L19" s="38">
        <f t="shared" si="1"/>
        <v>5815717.75</v>
      </c>
      <c r="M19" s="38">
        <f t="shared" si="2"/>
        <v>160519.79000000004</v>
      </c>
      <c r="N19" s="38">
        <f t="shared" si="3"/>
        <v>441705.68999999948</v>
      </c>
      <c r="O19" s="38">
        <f t="shared" si="4"/>
        <v>602225.47999999952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</row>
    <row r="20" spans="1:90" ht="21" customHeight="1">
      <c r="A20" s="35">
        <v>9</v>
      </c>
      <c r="B20" s="36" t="s">
        <v>16</v>
      </c>
      <c r="C20" s="42">
        <v>11</v>
      </c>
      <c r="D20" s="42">
        <v>2</v>
      </c>
      <c r="E20" s="37">
        <v>1637552.89</v>
      </c>
      <c r="F20" s="37">
        <v>0</v>
      </c>
      <c r="G20" s="37">
        <f t="shared" si="0"/>
        <v>1637552.89</v>
      </c>
      <c r="H20" s="42">
        <v>11</v>
      </c>
      <c r="I20" s="42">
        <v>-4</v>
      </c>
      <c r="J20" s="38">
        <v>1035651.25</v>
      </c>
      <c r="K20" s="38">
        <v>0</v>
      </c>
      <c r="L20" s="38">
        <f t="shared" si="1"/>
        <v>1035651.25</v>
      </c>
      <c r="M20" s="38">
        <f t="shared" si="2"/>
        <v>601901.6399999999</v>
      </c>
      <c r="N20" s="38">
        <f t="shared" si="3"/>
        <v>0</v>
      </c>
      <c r="O20" s="38">
        <f t="shared" si="4"/>
        <v>601901.6399999999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</row>
    <row r="21" spans="1:90" ht="21" customHeight="1">
      <c r="A21" s="35">
        <v>10</v>
      </c>
      <c r="B21" s="36" t="s">
        <v>17</v>
      </c>
      <c r="C21" s="42">
        <v>2</v>
      </c>
      <c r="D21" s="42">
        <v>2</v>
      </c>
      <c r="E21" s="37">
        <v>0</v>
      </c>
      <c r="F21" s="37">
        <v>86564.79</v>
      </c>
      <c r="G21" s="37">
        <f t="shared" si="0"/>
        <v>86564.79</v>
      </c>
      <c r="H21" s="42">
        <v>-2</v>
      </c>
      <c r="I21" s="42">
        <v>1</v>
      </c>
      <c r="J21" s="38"/>
      <c r="K21" s="38">
        <v>66618.33</v>
      </c>
      <c r="L21" s="38">
        <f t="shared" si="1"/>
        <v>66618.33</v>
      </c>
      <c r="M21" s="38">
        <f t="shared" si="2"/>
        <v>0</v>
      </c>
      <c r="N21" s="38">
        <f t="shared" si="3"/>
        <v>19946.459999999992</v>
      </c>
      <c r="O21" s="38">
        <f t="shared" si="4"/>
        <v>19946.459999999992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</row>
    <row r="22" spans="1:90" ht="21" customHeight="1">
      <c r="A22" s="35">
        <v>11</v>
      </c>
      <c r="B22" s="36" t="s">
        <v>18</v>
      </c>
      <c r="C22" s="42">
        <v>4</v>
      </c>
      <c r="D22" s="42">
        <v>2</v>
      </c>
      <c r="E22" s="37">
        <v>1103094.8500000001</v>
      </c>
      <c r="F22" s="37">
        <v>85312.68</v>
      </c>
      <c r="G22" s="37">
        <f t="shared" si="0"/>
        <v>1188407.53</v>
      </c>
      <c r="H22" s="42">
        <v>4</v>
      </c>
      <c r="I22" s="42">
        <v>0</v>
      </c>
      <c r="J22" s="38">
        <v>827860.27</v>
      </c>
      <c r="K22" s="38">
        <v>85312.68</v>
      </c>
      <c r="L22" s="38">
        <f t="shared" si="1"/>
        <v>913172.95</v>
      </c>
      <c r="M22" s="38">
        <f t="shared" si="2"/>
        <v>275234.58000000007</v>
      </c>
      <c r="N22" s="38">
        <f t="shared" si="3"/>
        <v>0</v>
      </c>
      <c r="O22" s="38">
        <f t="shared" si="4"/>
        <v>275234.58000000007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</row>
    <row r="23" spans="1:90" ht="21" customHeight="1">
      <c r="A23" s="35">
        <v>12</v>
      </c>
      <c r="B23" s="36" t="s">
        <v>19</v>
      </c>
      <c r="C23" s="42">
        <v>2</v>
      </c>
      <c r="D23" s="42">
        <v>2</v>
      </c>
      <c r="E23" s="37">
        <v>89754.4</v>
      </c>
      <c r="F23" s="37">
        <v>974278.63</v>
      </c>
      <c r="G23" s="37">
        <f t="shared" si="0"/>
        <v>1064033.03</v>
      </c>
      <c r="H23" s="42">
        <v>-3</v>
      </c>
      <c r="I23" s="42">
        <v>0</v>
      </c>
      <c r="J23" s="38">
        <v>89754.4</v>
      </c>
      <c r="K23" s="38">
        <v>974278.63</v>
      </c>
      <c r="L23" s="38">
        <f t="shared" si="1"/>
        <v>1064033.03</v>
      </c>
      <c r="M23" s="38">
        <f t="shared" si="2"/>
        <v>0</v>
      </c>
      <c r="N23" s="38">
        <f t="shared" si="3"/>
        <v>0</v>
      </c>
      <c r="O23" s="38">
        <f t="shared" si="4"/>
        <v>0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</row>
    <row r="24" spans="1:90" ht="21" customHeight="1">
      <c r="A24" s="35">
        <v>13</v>
      </c>
      <c r="B24" s="36" t="s">
        <v>20</v>
      </c>
      <c r="C24" s="42">
        <v>0</v>
      </c>
      <c r="D24" s="42">
        <v>18</v>
      </c>
      <c r="E24" s="37">
        <v>0</v>
      </c>
      <c r="F24" s="37">
        <v>2856631.11</v>
      </c>
      <c r="G24" s="37">
        <f t="shared" si="0"/>
        <v>2856631.11</v>
      </c>
      <c r="H24" s="42">
        <v>-3</v>
      </c>
      <c r="I24" s="42">
        <v>15</v>
      </c>
      <c r="J24" s="38"/>
      <c r="K24" s="38">
        <v>2078401.64</v>
      </c>
      <c r="L24" s="38">
        <f t="shared" si="1"/>
        <v>2078401.64</v>
      </c>
      <c r="M24" s="38">
        <f t="shared" si="2"/>
        <v>0</v>
      </c>
      <c r="N24" s="38">
        <f t="shared" si="3"/>
        <v>778229.47</v>
      </c>
      <c r="O24" s="38">
        <f t="shared" si="4"/>
        <v>778229.47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</row>
    <row r="25" spans="1:90" ht="38.25" customHeight="1">
      <c r="A25" s="35">
        <v>14</v>
      </c>
      <c r="B25" s="34" t="s">
        <v>21</v>
      </c>
      <c r="C25" s="42">
        <v>5</v>
      </c>
      <c r="D25" s="42">
        <v>4</v>
      </c>
      <c r="E25" s="37">
        <v>252838.86</v>
      </c>
      <c r="F25" s="37">
        <v>328408.58</v>
      </c>
      <c r="G25" s="37">
        <f t="shared" si="0"/>
        <v>581247.43999999994</v>
      </c>
      <c r="H25" s="42">
        <v>5</v>
      </c>
      <c r="I25" s="42">
        <v>-13</v>
      </c>
      <c r="J25" s="38"/>
      <c r="K25" s="38">
        <v>328408.58</v>
      </c>
      <c r="L25" s="38">
        <f t="shared" si="1"/>
        <v>328408.58</v>
      </c>
      <c r="M25" s="38">
        <f t="shared" si="2"/>
        <v>252838.86</v>
      </c>
      <c r="N25" s="38">
        <f t="shared" si="3"/>
        <v>0</v>
      </c>
      <c r="O25" s="38">
        <f t="shared" si="4"/>
        <v>252838.86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</row>
    <row r="26" spans="1:90" ht="21" customHeight="1">
      <c r="A26" s="35">
        <v>15</v>
      </c>
      <c r="B26" s="34" t="s">
        <v>22</v>
      </c>
      <c r="C26" s="42">
        <v>6</v>
      </c>
      <c r="D26" s="42">
        <v>4</v>
      </c>
      <c r="E26" s="37">
        <v>1181714.3600000001</v>
      </c>
      <c r="F26" s="37">
        <v>1614334.39</v>
      </c>
      <c r="G26" s="37">
        <f t="shared" si="0"/>
        <v>2796048.75</v>
      </c>
      <c r="H26" s="42">
        <v>6</v>
      </c>
      <c r="I26" s="42">
        <v>1</v>
      </c>
      <c r="J26" s="38">
        <v>1024456.52</v>
      </c>
      <c r="K26" s="38">
        <v>1551242.12</v>
      </c>
      <c r="L26" s="38">
        <f t="shared" si="1"/>
        <v>2575698.64</v>
      </c>
      <c r="M26" s="38">
        <f t="shared" si="2"/>
        <v>157257.84000000008</v>
      </c>
      <c r="N26" s="38">
        <f t="shared" si="3"/>
        <v>63092.269999999786</v>
      </c>
      <c r="O26" s="38">
        <f t="shared" si="4"/>
        <v>220350.10999999987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</row>
    <row r="27" spans="1:90" ht="21" customHeight="1">
      <c r="A27" s="35">
        <v>16</v>
      </c>
      <c r="B27" s="34" t="s">
        <v>23</v>
      </c>
      <c r="C27" s="42">
        <v>5</v>
      </c>
      <c r="D27" s="42">
        <v>2</v>
      </c>
      <c r="E27" s="37">
        <v>4140459.5</v>
      </c>
      <c r="F27" s="37">
        <v>411936.01</v>
      </c>
      <c r="G27" s="37">
        <f t="shared" si="0"/>
        <v>4552395.51</v>
      </c>
      <c r="H27" s="42">
        <v>5</v>
      </c>
      <c r="I27" s="42">
        <v>-1</v>
      </c>
      <c r="J27" s="38">
        <v>3060519.45</v>
      </c>
      <c r="K27" s="38">
        <v>411936.01</v>
      </c>
      <c r="L27" s="38">
        <f t="shared" si="1"/>
        <v>3472455.46</v>
      </c>
      <c r="M27" s="38">
        <f t="shared" si="2"/>
        <v>1079940.0499999998</v>
      </c>
      <c r="N27" s="38">
        <f t="shared" si="3"/>
        <v>0</v>
      </c>
      <c r="O27" s="38">
        <f t="shared" si="4"/>
        <v>1079940.0499999998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</row>
    <row r="28" spans="1:90" ht="26.25" customHeight="1">
      <c r="A28" s="35">
        <v>17</v>
      </c>
      <c r="B28" s="34" t="s">
        <v>24</v>
      </c>
      <c r="C28" s="42">
        <v>2</v>
      </c>
      <c r="D28" s="42">
        <v>3</v>
      </c>
      <c r="E28" s="37">
        <v>528876.06999999995</v>
      </c>
      <c r="F28" s="37">
        <v>501858.45</v>
      </c>
      <c r="G28" s="37">
        <f t="shared" si="0"/>
        <v>1030734.52</v>
      </c>
      <c r="H28" s="42">
        <v>-6</v>
      </c>
      <c r="I28" s="42">
        <v>-9</v>
      </c>
      <c r="J28" s="38">
        <v>528876.06999999995</v>
      </c>
      <c r="K28" s="38">
        <v>501858.45</v>
      </c>
      <c r="L28" s="38">
        <f t="shared" si="1"/>
        <v>1030734.52</v>
      </c>
      <c r="M28" s="38">
        <f t="shared" si="2"/>
        <v>0</v>
      </c>
      <c r="N28" s="38">
        <f t="shared" si="3"/>
        <v>0</v>
      </c>
      <c r="O28" s="38">
        <f t="shared" si="4"/>
        <v>0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</row>
    <row r="29" spans="1:90" ht="21" customHeight="1">
      <c r="A29" s="35"/>
      <c r="B29" s="36"/>
      <c r="C29" s="42"/>
      <c r="D29" s="42"/>
      <c r="E29" s="37"/>
      <c r="F29" s="37"/>
      <c r="G29" s="37">
        <v>0</v>
      </c>
      <c r="H29" s="42"/>
      <c r="I29" s="42"/>
      <c r="J29" s="38"/>
      <c r="K29" s="38"/>
      <c r="L29" s="38"/>
      <c r="M29" s="38">
        <v>0</v>
      </c>
      <c r="N29" s="38">
        <v>0</v>
      </c>
      <c r="O29" s="38">
        <f t="shared" si="4"/>
        <v>0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</row>
    <row r="30" spans="1:90" ht="21" customHeight="1">
      <c r="A30" s="39"/>
      <c r="B30" s="40" t="s">
        <v>25</v>
      </c>
      <c r="C30" s="43">
        <f>SUM(C12:C29)</f>
        <v>84</v>
      </c>
      <c r="D30" s="43">
        <f>SUM(D12:D29)</f>
        <v>70</v>
      </c>
      <c r="E30" s="41">
        <f>SUM(E12:E29)</f>
        <v>26128446.969999999</v>
      </c>
      <c r="F30" s="41">
        <f t="shared" ref="F30:O30" si="5">SUM(F12:F29)</f>
        <v>13675121.76</v>
      </c>
      <c r="G30" s="41">
        <f t="shared" si="5"/>
        <v>39803568.730000004</v>
      </c>
      <c r="H30" s="43">
        <f>SUM(H12:H29)</f>
        <v>43</v>
      </c>
      <c r="I30" s="43">
        <f>SUM(I12:I29)</f>
        <v>-59</v>
      </c>
      <c r="J30" s="41">
        <f t="shared" si="5"/>
        <v>21739336.469999999</v>
      </c>
      <c r="K30" s="41">
        <f t="shared" si="5"/>
        <v>12277628.799999999</v>
      </c>
      <c r="L30" s="41">
        <f t="shared" si="5"/>
        <v>34016965.269999996</v>
      </c>
      <c r="M30" s="41">
        <f t="shared" si="5"/>
        <v>4389110.5</v>
      </c>
      <c r="N30" s="41">
        <f t="shared" si="5"/>
        <v>1397492.9599999993</v>
      </c>
      <c r="O30" s="41">
        <f t="shared" si="5"/>
        <v>5786603.46</v>
      </c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</row>
    <row r="31" spans="1:90" ht="21" customHeight="1">
      <c r="A31" s="20"/>
      <c r="B31" s="21"/>
      <c r="C31" s="22"/>
      <c r="D31" s="22"/>
      <c r="E31" s="1"/>
      <c r="F31" s="1"/>
      <c r="G31" s="1"/>
      <c r="H31" s="22"/>
      <c r="I31" s="2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</row>
    <row r="32" spans="1:90" ht="21" customHeight="1">
      <c r="A32" s="20"/>
      <c r="B32" s="21"/>
      <c r="C32" s="28"/>
      <c r="D32" s="28"/>
      <c r="H32" s="28"/>
      <c r="I32" s="28"/>
    </row>
    <row r="33" spans="1:9" ht="21" customHeight="1">
      <c r="A33" s="20"/>
      <c r="B33" s="21"/>
      <c r="C33" s="22"/>
      <c r="D33" s="22"/>
      <c r="H33" s="22"/>
      <c r="I33" s="22"/>
    </row>
    <row r="34" spans="1:9" ht="21" customHeight="1">
      <c r="A34" s="20"/>
      <c r="B34" s="23"/>
      <c r="C34" s="1"/>
      <c r="D34" s="1"/>
      <c r="H34" s="1"/>
      <c r="I34" s="1"/>
    </row>
    <row r="35" spans="1:9" ht="21" customHeight="1">
      <c r="A35" s="20"/>
      <c r="B35" s="24"/>
      <c r="C35" s="1"/>
      <c r="D35" s="1"/>
      <c r="H35" s="1"/>
      <c r="I35" s="1"/>
    </row>
    <row r="36" spans="1:9" ht="21" customHeight="1">
      <c r="A36" s="20"/>
      <c r="B36" s="24"/>
      <c r="C36" s="1"/>
      <c r="D36" s="1"/>
      <c r="H36" s="1"/>
      <c r="I36" s="1"/>
    </row>
    <row r="37" spans="1:9" ht="21" customHeight="1">
      <c r="A37" s="20"/>
      <c r="B37" s="24"/>
      <c r="C37" s="25"/>
      <c r="D37" s="25"/>
      <c r="H37" s="25"/>
      <c r="I37" s="25"/>
    </row>
    <row r="38" spans="1:9" ht="21" customHeight="1">
      <c r="A38" s="20"/>
      <c r="B38" s="24"/>
      <c r="C38" s="1"/>
      <c r="D38" s="1"/>
      <c r="H38" s="1"/>
      <c r="I38" s="1"/>
    </row>
    <row r="39" spans="1:9" ht="21" customHeight="1">
      <c r="A39" s="20"/>
      <c r="B39" s="24"/>
      <c r="C39" s="1"/>
      <c r="D39" s="1"/>
      <c r="H39" s="1"/>
      <c r="I39" s="1"/>
    </row>
    <row r="40" spans="1:9" ht="21" customHeight="1">
      <c r="A40" s="20"/>
      <c r="B40" s="24"/>
      <c r="C40" s="1"/>
      <c r="D40" s="1"/>
      <c r="H40" s="1"/>
      <c r="I40" s="1"/>
    </row>
    <row r="41" spans="1:9" ht="21" customHeight="1">
      <c r="A41" s="20"/>
      <c r="B41" s="24"/>
      <c r="C41" s="1"/>
      <c r="D41" s="1"/>
      <c r="H41" s="1"/>
      <c r="I41" s="1"/>
    </row>
    <row r="42" spans="1:9" ht="21" customHeight="1">
      <c r="A42" s="20"/>
      <c r="B42" s="24"/>
      <c r="C42" s="1"/>
      <c r="D42" s="1"/>
      <c r="H42" s="1"/>
      <c r="I42" s="1"/>
    </row>
    <row r="43" spans="1:9" ht="21" customHeight="1">
      <c r="A43" s="20"/>
      <c r="B43" s="24"/>
      <c r="C43" s="1"/>
      <c r="D43" s="1"/>
      <c r="H43" s="1"/>
      <c r="I43" s="1"/>
    </row>
    <row r="44" spans="1:9" ht="21" customHeight="1">
      <c r="A44" s="20"/>
      <c r="B44" s="24"/>
      <c r="C44" s="1"/>
      <c r="D44" s="1"/>
      <c r="H44" s="1"/>
      <c r="I44" s="1"/>
    </row>
    <row r="45" spans="1:9" ht="21" customHeight="1">
      <c r="A45" s="20"/>
      <c r="B45" s="24"/>
      <c r="C45" s="1"/>
      <c r="D45" s="1"/>
      <c r="H45" s="1"/>
      <c r="I45" s="1"/>
    </row>
    <row r="46" spans="1:9" ht="21" customHeight="1">
      <c r="A46" s="11"/>
      <c r="B46" s="24"/>
      <c r="C46" s="1"/>
      <c r="D46" s="1"/>
      <c r="H46" s="1"/>
      <c r="I46" s="1"/>
    </row>
    <row r="47" spans="1:9" ht="21" customHeight="1">
      <c r="A47" s="11"/>
      <c r="B47" s="24"/>
      <c r="C47" s="1"/>
      <c r="D47" s="1"/>
      <c r="H47" s="1"/>
      <c r="I47" s="1"/>
    </row>
    <row r="48" spans="1:9" ht="21" customHeight="1">
      <c r="A48" s="12"/>
      <c r="B48" s="24"/>
    </row>
    <row r="49" spans="1:2" ht="21" customHeight="1">
      <c r="A49" s="26"/>
      <c r="B49" s="24"/>
    </row>
    <row r="50" spans="1:2" ht="21" customHeight="1">
      <c r="A50" s="26"/>
      <c r="B50" s="1"/>
    </row>
    <row r="51" spans="1:2" ht="21" customHeight="1">
      <c r="A51" s="26"/>
      <c r="B51" s="1"/>
    </row>
    <row r="52" spans="1:2" ht="21" customHeight="1">
      <c r="A52" s="26"/>
      <c r="B52" s="1"/>
    </row>
  </sheetData>
  <mergeCells count="9">
    <mergeCell ref="A6:A10"/>
    <mergeCell ref="B6:B10"/>
    <mergeCell ref="M6:O9"/>
    <mergeCell ref="D2:O2"/>
    <mergeCell ref="C6:D9"/>
    <mergeCell ref="E6:G9"/>
    <mergeCell ref="J6:L9"/>
    <mergeCell ref="B3:O3"/>
    <mergeCell ref="H6:I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Rumyantseva.NA</dc:creator>
  <cp:lastModifiedBy>Rumyantseva.NA</cp:lastModifiedBy>
  <dcterms:created xsi:type="dcterms:W3CDTF">2023-02-13T11:43:04Z</dcterms:created>
  <dcterms:modified xsi:type="dcterms:W3CDTF">2025-07-21T14:00:19Z</dcterms:modified>
</cp:coreProperties>
</file>