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tabRatio="702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</sheets>
  <definedNames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<sst xmlns="http://schemas.openxmlformats.org/spreadsheetml/2006/main" count="863" uniqueCount="186">
  <si>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</si>
  <si>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</si>
  <si>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</si>
  <si>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</si>
  <si>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</si>
  <si>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</si>
  <si>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</si>
  <si>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</si>
  <si>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</si>
  <si>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</si>
  <si>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</si>
  <si>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</si>
  <si>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</si>
  <si>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</si>
  <si>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</si>
  <si>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</si>
  <si>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</si>
  <si>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</si>
  <si>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</si>
  <si>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</si>
  <si>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</si>
  <si>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</si>
  <si>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</si>
  <si>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</si>
  <si>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</si>
  <si>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</si>
  <si>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</si>
  <si>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</si>
  <si>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</si>
  <si>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</si>
  <si>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</si>
  <si>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</si>
  <si>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</si>
  <si>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</si>
  <si>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</si>
  <si>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</si>
  <si>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</si>
  <si>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</si>
  <si>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</si>
  <si>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</si>
  <si>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</si>
  <si>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</si>
  <si>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</si>
  <si>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</si>
  <si>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</si>
  <si>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</si>
  <si>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</si>
  <si>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</si>
  <si>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</si>
  <si>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</si>
  <si>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</si>
  <si>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</si>
  <si>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</si>
  <si>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</si>
  <si>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</si>
  <si>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</si>
  <si>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</si>
  <si>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</si>
  <si>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</si>
  <si>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</si>
  <si>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</si>
  <si>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</si>
  <si>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</si>
  <si>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</si>
  <si>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</si>
  <si>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</si>
  <si>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</si>
  <si>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</si>
  <si>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</si>
  <si>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</si>
  <si>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</si>
  <si>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</si>
  <si>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</si>
  <si>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</si>
  <si>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</si>
  <si>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</si>
  <si>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</si>
  <si>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</si>
  <si>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</si>
  <si>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</si>
  <si>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</si>
  <si>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</si>
  <si>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</si>
  <si>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</si>
  <si>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</si>
  <si>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</si>
  <si>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</si>
  <si>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</si>
  <si>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</si>
  <si>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</si>
  <si>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</si>
  <si>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</si>
  <si>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</si>
  <si>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</si>
  <si>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</si>
  <si>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</si>
  <si>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</si>
  <si>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</si>
  <si>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</si>
  <si>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</si>
  <si>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</si>
  <si>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</si>
  <si>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</si>
  <si>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</si>
  <si>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</si>
  <si>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</si>
  <si>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</si>
  <si>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</si>
  <si>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</si>
  <si>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</si>
  <si>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</si>
  <si>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</si>
  <si>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</si>
  <si>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</si>
  <si>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</si>
  <si>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</si>
  <si>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</si>
  <si>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</si>
  <si>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</si>
  <si>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</si>
  <si>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</si>
  <si>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</si>
  <si>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</si>
  <si>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</si>
  <si>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</si>
  <si>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</si>
  <si>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</si>
  <si>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</si>
  <si>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</si>
  <si>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</si>
  <si>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</si>
  <si>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</si>
  <si>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</si>
  <si>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</si>
  <si>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</si>
  <si>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</si>
  <si>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</si>
  <si>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</si>
  <si>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</si>
  <si>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</si>
  <si>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</si>
  <si>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</si>
  <si>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</si>
  <si>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</si>
  <si>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</si>
  <si>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</si>
  <si>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</si>
  <si>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</si>
  <si>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</si>
  <si>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</si>
  <si>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</si>
  <si>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</si>
  <si>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</si>
  <si>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</si>
  <si>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</si>
  <si>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</si>
  <si>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</si>
  <si>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</si>
  <si>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</si>
  <si>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</si>
  <si>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</si>
  <si>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</si>
  <si>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</si>
  <si>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</si>
  <si>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</si>
  <si>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</si>
  <si>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</si>
  <si>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</si>
  <si>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</si>
  <si>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</si>
  <si>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</si>
  <si>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</si>
  <si>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</si>
  <si>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</si>
  <si>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</si>
  <si>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</si>
  <si>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</si>
  <si>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t>ГОБУЗ "МОССМП"</t>
  </si>
  <si>
    <t>419</t>
  </si>
  <si>
    <t>ГОБУЗ "ГП № 2"</t>
  </si>
  <si>
    <t>102</t>
  </si>
  <si>
    <t xml:space="preserve"> 2019  года</t>
  </si>
  <si>
    <r>
      <t>от "21"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19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9</t>
    </r>
  </si>
  <si>
    <t>01 сентября 2019 года</t>
  </si>
  <si>
    <t>01 сентября</t>
  </si>
  <si>
    <t>на 01 сентября 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</si>
</sst>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0_ ;[Red]\-#,##0.00\ "/>
    <numFmt numFmtId="175" formatCode="#,##0_ ;\-#,##0\ "/>
    <numFmt numFmtId="176" formatCode="#,##0.0"/>
    <numFmt numFmtId="177" formatCode="#,##0_ ;[Red]\-#,##0\ "/>
    <numFmt numFmtId="178" formatCode="0.000"/>
    <numFmt numFmtId="179" formatCode="#,##0.00_ ;\-#,##0.00\ "/>
    <numFmt numFmtId="180" formatCode="[$-FC19]d\ mmmm\ yyyy\ &quot;г.&quot;"/>
    <numFmt numFmtId="181" formatCode="[$-F800]dddd\,\ mmmm\ dd\,\ yyyy"/>
    <numFmt numFmtId="182" formatCode="[$-FC19]dd\ mmmm\ yyyy\ &quot;г.&quot;"/>
    <numFmt numFmtId="183" formatCode="0.0000"/>
    <numFmt numFmtId="184" formatCode="000000"/>
    <numFmt numFmtId="185" formatCode="[$-FC19]dd\ mmmm\ yyyy\ \г\.;@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85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3" fontId="26" fillId="26" borderId="10" xfId="0" applyNumberFormat="1" applyFont="1" applyFill="1" applyBorder="1" applyAlignment="1">
      <alignment vertical="center"/>
    </xf>
    <xf numFmtId="3" fontId="27" fillId="26" borderId="10" xfId="0" applyNumberFormat="1" applyFont="1" applyFill="1" applyBorder="1" applyAlignment="1">
      <alignment vertical="center"/>
    </xf>
    <xf numFmtId="3" fontId="26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14" fontId="23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2" fontId="20" fillId="24" borderId="12" xfId="0" applyNumberFormat="1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74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C88" sqref="C88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s="9" customFormat="1" ht="39" customHeight="1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6:13" s="9" customFormat="1" ht="20.25">
      <c r="F10" s="10" t="s">
        <v>7</v>
      </c>
      <c r="G10" s="89" t="s">
        <v>183</v>
      </c>
      <c r="H10" s="89"/>
      <c r="I10" s="89"/>
      <c r="J10" s="8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0" t="s">
        <v>91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4:14" s="13" customFormat="1" ht="15.75">
      <c r="D13" s="111" t="s">
        <v>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2" t="s">
        <v>9</v>
      </c>
      <c r="B15" s="105" t="s">
        <v>64</v>
      </c>
      <c r="C15" s="112" t="s">
        <v>10</v>
      </c>
      <c r="D15" s="112" t="s">
        <v>11</v>
      </c>
      <c r="E15" s="93" t="s">
        <v>12</v>
      </c>
      <c r="F15" s="94"/>
      <c r="G15" s="115" t="s">
        <v>13</v>
      </c>
      <c r="H15" s="116"/>
      <c r="I15" s="116"/>
      <c r="J15" s="116"/>
      <c r="K15" s="116"/>
      <c r="L15" s="116"/>
      <c r="M15" s="116"/>
      <c r="N15" s="116"/>
      <c r="O15" s="116"/>
      <c r="P15" s="117"/>
    </row>
    <row r="16" spans="1:16" s="14" customFormat="1" ht="35.25" customHeight="1">
      <c r="A16" s="113"/>
      <c r="B16" s="106"/>
      <c r="C16" s="113"/>
      <c r="D16" s="113"/>
      <c r="E16" s="95"/>
      <c r="F16" s="96"/>
      <c r="G16" s="100" t="s">
        <v>14</v>
      </c>
      <c r="H16" s="101"/>
      <c r="I16" s="101"/>
      <c r="J16" s="101"/>
      <c r="K16" s="101"/>
      <c r="L16" s="102"/>
      <c r="M16" s="100" t="s">
        <v>15</v>
      </c>
      <c r="N16" s="102"/>
      <c r="O16" s="103" t="s">
        <v>16</v>
      </c>
      <c r="P16" s="104"/>
    </row>
    <row r="17" spans="1:16" s="14" customFormat="1" ht="31.5" customHeight="1">
      <c r="A17" s="113"/>
      <c r="B17" s="106"/>
      <c r="C17" s="113"/>
      <c r="D17" s="113"/>
      <c r="E17" s="97"/>
      <c r="F17" s="98"/>
      <c r="G17" s="103" t="s">
        <v>17</v>
      </c>
      <c r="H17" s="104"/>
      <c r="I17" s="103" t="s">
        <v>18</v>
      </c>
      <c r="J17" s="104"/>
      <c r="K17" s="103" t="s">
        <v>19</v>
      </c>
      <c r="L17" s="104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4"/>
      <c r="B18" s="107"/>
      <c r="C18" s="114"/>
      <c r="D18" s="114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722902</v>
      </c>
      <c r="E20" s="21">
        <f>G20+I20+K20+M20+O20</f>
        <v>330340</v>
      </c>
      <c r="F20" s="21">
        <f aca="true" t="shared" si="1" ref="F20:F45">H20+J20+L20+N20+P20</f>
        <v>392562</v>
      </c>
      <c r="G20" s="21">
        <f aca="true" t="shared" si="2" ref="G20:P20">SUM(G21:G43)</f>
        <v>3272</v>
      </c>
      <c r="H20" s="21">
        <f t="shared" si="2"/>
        <v>3155</v>
      </c>
      <c r="I20" s="21">
        <f t="shared" si="2"/>
        <v>17297</v>
      </c>
      <c r="J20" s="21">
        <f t="shared" si="2"/>
        <v>16399</v>
      </c>
      <c r="K20" s="21">
        <f t="shared" si="2"/>
        <v>56805</v>
      </c>
      <c r="L20" s="21">
        <f t="shared" si="2"/>
        <v>53613</v>
      </c>
      <c r="M20" s="21">
        <f t="shared" si="2"/>
        <v>202914</v>
      </c>
      <c r="N20" s="21">
        <f t="shared" si="2"/>
        <v>189766</v>
      </c>
      <c r="O20" s="21">
        <f t="shared" si="2"/>
        <v>50052</v>
      </c>
      <c r="P20" s="21">
        <f t="shared" si="2"/>
        <v>129629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1177</v>
      </c>
      <c r="E21" s="27">
        <f aca="true" t="shared" si="3" ref="E21:E45">G21+I21+K21+M21+O21</f>
        <v>313</v>
      </c>
      <c r="F21" s="27">
        <f t="shared" si="1"/>
        <v>864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244</v>
      </c>
      <c r="N21" s="27">
        <f>'Прил.12 согаз'!N21+'Прил.12 альфа'!N21</f>
        <v>662</v>
      </c>
      <c r="O21" s="27">
        <f>'Прил.12 согаз'!O21+'Прил.12 альфа'!O21</f>
        <v>69</v>
      </c>
      <c r="P21" s="27">
        <f>'Прил.12 согаз'!P21+'Прил.12 альфа'!P21</f>
        <v>202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79970</v>
      </c>
      <c r="E22" s="27">
        <f t="shared" si="3"/>
        <v>37382</v>
      </c>
      <c r="F22" s="27">
        <f t="shared" si="1"/>
        <v>42588</v>
      </c>
      <c r="G22" s="27">
        <f>'Прил.12 согаз'!G22+'Прил.12 альфа'!G22</f>
        <v>364</v>
      </c>
      <c r="H22" s="27">
        <f>'Прил.12 согаз'!H22+'Прил.12 альфа'!H22</f>
        <v>337</v>
      </c>
      <c r="I22" s="27">
        <f>'Прил.12 согаз'!I22+'Прил.12 альфа'!I22</f>
        <v>1794</v>
      </c>
      <c r="J22" s="27">
        <f>'Прил.12 согаз'!J22+'Прил.12 альфа'!J22</f>
        <v>1690</v>
      </c>
      <c r="K22" s="27">
        <f>'Прил.12 согаз'!K22+'Прил.12 альфа'!K22</f>
        <v>6372</v>
      </c>
      <c r="L22" s="27">
        <f>'Прил.12 согаз'!L22+'Прил.12 альфа'!L22</f>
        <v>6045</v>
      </c>
      <c r="M22" s="27">
        <f>'Прил.12 согаз'!M22+'Прил.12 альфа'!M22</f>
        <v>23280</v>
      </c>
      <c r="N22" s="27">
        <f>'Прил.12 согаз'!N22+'Прил.12 альфа'!N22</f>
        <v>19537</v>
      </c>
      <c r="O22" s="27">
        <f>'Прил.12 согаз'!O22+'Прил.12 альфа'!O22</f>
        <v>5572</v>
      </c>
      <c r="P22" s="27">
        <f>'Прил.12 согаз'!P22+'Прил.12 альфа'!P22</f>
        <v>14979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44890</v>
      </c>
      <c r="E23" s="27">
        <f t="shared" si="3"/>
        <v>19961</v>
      </c>
      <c r="F23" s="27">
        <f t="shared" si="1"/>
        <v>24929</v>
      </c>
      <c r="G23" s="27">
        <f>'Прил.12 согаз'!G23+'Прил.12 альфа'!G23</f>
        <v>209</v>
      </c>
      <c r="H23" s="27">
        <f>'Прил.12 согаз'!H23+'Прил.12 альфа'!H23</f>
        <v>200</v>
      </c>
      <c r="I23" s="27">
        <f>'Прил.12 согаз'!I23+'Прил.12 альфа'!I23</f>
        <v>1023</v>
      </c>
      <c r="J23" s="27">
        <f>'Прил.12 согаз'!J23+'Прил.12 альфа'!J23</f>
        <v>994</v>
      </c>
      <c r="K23" s="27">
        <f>'Прил.12 согаз'!K23+'Прил.12 альфа'!K23</f>
        <v>3810</v>
      </c>
      <c r="L23" s="27">
        <f>'Прил.12 согаз'!L23+'Прил.12 альфа'!L23</f>
        <v>3559</v>
      </c>
      <c r="M23" s="27">
        <f>'Прил.12 согаз'!M23+'Прил.12 альфа'!M23</f>
        <v>11224</v>
      </c>
      <c r="N23" s="27">
        <f>'Прил.12 согаз'!N23+'Прил.12 альфа'!N23</f>
        <v>10542</v>
      </c>
      <c r="O23" s="27">
        <f>'Прил.12 согаз'!O23+'Прил.12 альфа'!O23</f>
        <v>3695</v>
      </c>
      <c r="P23" s="27">
        <f>'Прил.12 согаз'!P23+'Прил.12 альфа'!P23</f>
        <v>9634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43699</v>
      </c>
      <c r="E24" s="27">
        <f t="shared" si="3"/>
        <v>20301</v>
      </c>
      <c r="F24" s="27">
        <f t="shared" si="1"/>
        <v>23398</v>
      </c>
      <c r="G24" s="27">
        <f>'Прил.12 согаз'!G24+'Прил.12 альфа'!G24</f>
        <v>174</v>
      </c>
      <c r="H24" s="27">
        <f>'Прил.12 согаз'!H24+'Прил.12 альфа'!H24</f>
        <v>164</v>
      </c>
      <c r="I24" s="27">
        <f>'Прил.12 согаз'!I24+'Прил.12 альфа'!I24</f>
        <v>1000</v>
      </c>
      <c r="J24" s="27">
        <f>'Прил.12 согаз'!J24+'Прил.12 альфа'!J24</f>
        <v>961</v>
      </c>
      <c r="K24" s="27">
        <f>'Прил.12 согаз'!K24+'Прил.12 альфа'!K24</f>
        <v>3408</v>
      </c>
      <c r="L24" s="27">
        <f>'Прил.12 согаз'!L24+'Прил.12 альфа'!L24</f>
        <v>3298</v>
      </c>
      <c r="M24" s="27">
        <f>'Прил.12 согаз'!M24+'Прил.12 альфа'!M24</f>
        <v>12701</v>
      </c>
      <c r="N24" s="27">
        <f>'Прил.12 согаз'!N24+'Прил.12 альфа'!N24</f>
        <v>11250</v>
      </c>
      <c r="O24" s="27">
        <f>'Прил.12 согаз'!O24+'Прил.12 альфа'!O24</f>
        <v>3018</v>
      </c>
      <c r="P24" s="27">
        <f>'Прил.12 согаз'!P24+'Прил.12 альфа'!P24</f>
        <v>7725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10039</v>
      </c>
      <c r="E25" s="27">
        <f t="shared" si="3"/>
        <v>4794</v>
      </c>
      <c r="F25" s="27">
        <f t="shared" si="1"/>
        <v>5245</v>
      </c>
      <c r="G25" s="27">
        <f>'Прил.12 согаз'!G25+'Прил.12 альфа'!G25</f>
        <v>37</v>
      </c>
      <c r="H25" s="27">
        <f>'Прил.12 согаз'!H25+'Прил.12 альфа'!H25</f>
        <v>36</v>
      </c>
      <c r="I25" s="27">
        <f>'Прил.12 согаз'!I25+'Прил.12 альфа'!I25</f>
        <v>211</v>
      </c>
      <c r="J25" s="27">
        <f>'Прил.12 согаз'!J25+'Прил.12 альфа'!J25</f>
        <v>186</v>
      </c>
      <c r="K25" s="27">
        <f>'Прил.12 согаз'!K25+'Прил.12 альфа'!K25</f>
        <v>766</v>
      </c>
      <c r="L25" s="27">
        <f>'Прил.12 согаз'!L25+'Прил.12 альфа'!L25</f>
        <v>740</v>
      </c>
      <c r="M25" s="27">
        <f>'Прил.12 согаз'!M25+'Прил.12 альфа'!M25</f>
        <v>2974</v>
      </c>
      <c r="N25" s="27">
        <f>'Прил.12 согаз'!N25+'Прил.12 альфа'!N25</f>
        <v>2271</v>
      </c>
      <c r="O25" s="27">
        <f>'Прил.12 согаз'!O25+'Прил.12 альфа'!O25</f>
        <v>806</v>
      </c>
      <c r="P25" s="27">
        <f>'Прил.12 согаз'!P25+'Прил.12 альфа'!P25</f>
        <v>2012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63784</v>
      </c>
      <c r="E26" s="27">
        <f t="shared" si="3"/>
        <v>29266</v>
      </c>
      <c r="F26" s="27">
        <f t="shared" si="1"/>
        <v>34518</v>
      </c>
      <c r="G26" s="27">
        <f>'Прил.12 согаз'!G26+'Прил.12 альфа'!G26</f>
        <v>272</v>
      </c>
      <c r="H26" s="27">
        <f>'Прил.12 согаз'!H26+'Прил.12 альфа'!H26</f>
        <v>228</v>
      </c>
      <c r="I26" s="27">
        <f>'Прил.12 согаз'!I26+'Прил.12 альфа'!I26</f>
        <v>1376</v>
      </c>
      <c r="J26" s="27">
        <f>'Прил.12 согаз'!J26+'Прил.12 альфа'!J26</f>
        <v>1296</v>
      </c>
      <c r="K26" s="27">
        <f>'Прил.12 согаз'!K26+'Прил.12 альфа'!K26</f>
        <v>5008</v>
      </c>
      <c r="L26" s="27">
        <f>'Прил.12 согаз'!L26+'Прил.12 альфа'!L26</f>
        <v>4638</v>
      </c>
      <c r="M26" s="27">
        <f>'Прил.12 согаз'!M26+'Прил.12 альфа'!M26</f>
        <v>17902</v>
      </c>
      <c r="N26" s="27">
        <f>'Прил.12 согаз'!N26+'Прил.12 альфа'!N26</f>
        <v>15660</v>
      </c>
      <c r="O26" s="27">
        <f>'Прил.12 согаз'!O26+'Прил.12 альфа'!O26</f>
        <v>4708</v>
      </c>
      <c r="P26" s="27">
        <f>'Прил.12 согаз'!P26+'Прил.12 альфа'!P26</f>
        <v>12696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27155</v>
      </c>
      <c r="E27" s="27">
        <f t="shared" si="3"/>
        <v>12245</v>
      </c>
      <c r="F27" s="27">
        <f t="shared" si="1"/>
        <v>14910</v>
      </c>
      <c r="G27" s="27">
        <f>'Прил.12 согаз'!G27+'Прил.12 альфа'!G27</f>
        <v>141</v>
      </c>
      <c r="H27" s="27">
        <f>'Прил.12 согаз'!H27+'Прил.12 альфа'!H27</f>
        <v>122</v>
      </c>
      <c r="I27" s="27">
        <f>'Прил.12 согаз'!I27+'Прил.12 альфа'!I27</f>
        <v>651</v>
      </c>
      <c r="J27" s="27">
        <f>'Прил.12 согаз'!J27+'Прил.12 альфа'!J27</f>
        <v>566</v>
      </c>
      <c r="K27" s="27">
        <f>'Прил.12 согаз'!K27+'Прил.12 альфа'!K27</f>
        <v>2334</v>
      </c>
      <c r="L27" s="27">
        <f>'Прил.12 согаз'!L27+'Прил.12 альфа'!L27</f>
        <v>2257</v>
      </c>
      <c r="M27" s="27">
        <f>'Прил.12 согаз'!M27+'Прил.12 альфа'!M27</f>
        <v>7391</v>
      </c>
      <c r="N27" s="27">
        <f>'Прил.12 согаз'!N27+'Прил.12 альфа'!N27</f>
        <v>7120</v>
      </c>
      <c r="O27" s="27">
        <f>'Прил.12 согаз'!O27+'Прил.12 альфа'!O27</f>
        <v>1728</v>
      </c>
      <c r="P27" s="27">
        <f>'Прил.12 согаз'!P27+'Прил.12 альфа'!P27</f>
        <v>4845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31778</v>
      </c>
      <c r="E28" s="27">
        <f t="shared" si="3"/>
        <v>14584</v>
      </c>
      <c r="F28" s="27">
        <f t="shared" si="1"/>
        <v>17194</v>
      </c>
      <c r="G28" s="27">
        <f>'Прил.12 согаз'!G28+'Прил.12 альфа'!G28</f>
        <v>153</v>
      </c>
      <c r="H28" s="27">
        <f>'Прил.12 согаз'!H28+'Прил.12 альфа'!H28</f>
        <v>202</v>
      </c>
      <c r="I28" s="27">
        <f>'Прил.12 согаз'!I28+'Прил.12 альфа'!I28</f>
        <v>926</v>
      </c>
      <c r="J28" s="27">
        <f>'Прил.12 согаз'!J28+'Прил.12 альфа'!J28</f>
        <v>902</v>
      </c>
      <c r="K28" s="27">
        <f>'Прил.12 согаз'!K28+'Прил.12 альфа'!K28</f>
        <v>2840</v>
      </c>
      <c r="L28" s="27">
        <f>'Прил.12 согаз'!L28+'Прил.12 альфа'!L28</f>
        <v>2703</v>
      </c>
      <c r="M28" s="27">
        <f>'Прил.12 согаз'!M28+'Прил.12 альфа'!M28</f>
        <v>8980</v>
      </c>
      <c r="N28" s="27">
        <f>'Прил.12 согаз'!N28+'Прил.12 альфа'!N28</f>
        <v>8665</v>
      </c>
      <c r="O28" s="27">
        <f>'Прил.12 согаз'!O28+'Прил.12 альфа'!O28</f>
        <v>1685</v>
      </c>
      <c r="P28" s="27">
        <f>'Прил.12 согаз'!P28+'Прил.12 альфа'!P28</f>
        <v>4722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47672</v>
      </c>
      <c r="E29" s="27">
        <f t="shared" si="3"/>
        <v>20453</v>
      </c>
      <c r="F29" s="27">
        <f t="shared" si="1"/>
        <v>27219</v>
      </c>
      <c r="G29" s="27">
        <f>'Прил.12 согаз'!G29+'Прил.12 альфа'!G29</f>
        <v>310</v>
      </c>
      <c r="H29" s="27">
        <f>'Прил.12 согаз'!H29+'Прил.12 альфа'!H29</f>
        <v>322</v>
      </c>
      <c r="I29" s="27">
        <f>'Прил.12 согаз'!I29+'Прил.12 альфа'!I29</f>
        <v>1559</v>
      </c>
      <c r="J29" s="27">
        <f>'Прил.12 согаз'!J29+'Прил.12 альфа'!J29</f>
        <v>1588</v>
      </c>
      <c r="K29" s="27">
        <f>'Прил.12 согаз'!K29+'Прил.12 альфа'!K29</f>
        <v>4724</v>
      </c>
      <c r="L29" s="27">
        <f>'Прил.12 согаз'!L29+'Прил.12 альфа'!L29</f>
        <v>4592</v>
      </c>
      <c r="M29" s="27">
        <f>'Прил.12 согаз'!M29+'Прил.12 альфа'!M29</f>
        <v>11517</v>
      </c>
      <c r="N29" s="27">
        <f>'Прил.12 согаз'!N29+'Прил.12 альфа'!N29</f>
        <v>14722</v>
      </c>
      <c r="O29" s="27">
        <f>'Прил.12 согаз'!O29+'Прил.12 альфа'!O29</f>
        <v>2343</v>
      </c>
      <c r="P29" s="27">
        <f>'Прил.12 согаз'!P29+'Прил.12 альфа'!P29</f>
        <v>5995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120362</v>
      </c>
      <c r="E30" s="27">
        <f t="shared" si="3"/>
        <v>53619</v>
      </c>
      <c r="F30" s="27">
        <f t="shared" si="1"/>
        <v>66743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42777</v>
      </c>
      <c r="N30" s="27">
        <f>'Прил.12 согаз'!N30+'Прил.12 альфа'!N30</f>
        <v>38787</v>
      </c>
      <c r="O30" s="27">
        <f>'Прил.12 согаз'!O30+'Прил.12 альфа'!O30</f>
        <v>10842</v>
      </c>
      <c r="P30" s="27">
        <f>'Прил.12 согаз'!P30+'Прил.12 альфа'!P30</f>
        <v>27956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98148</v>
      </c>
      <c r="E31" s="27">
        <f t="shared" si="3"/>
        <v>42790</v>
      </c>
      <c r="F31" s="27">
        <f t="shared" si="1"/>
        <v>55358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34334</v>
      </c>
      <c r="N31" s="27">
        <f>'Прил.12 согаз'!N31+'Прил.12 альфа'!N31</f>
        <v>32195</v>
      </c>
      <c r="O31" s="27">
        <f>'Прил.12 согаз'!O31+'Прил.12 альфа'!O31</f>
        <v>8456</v>
      </c>
      <c r="P31" s="27">
        <f>'Прил.12 согаз'!P31+'Прил.12 альфа'!P31</f>
        <v>23163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23624</v>
      </c>
      <c r="E32" s="27">
        <f t="shared" si="3"/>
        <v>12065</v>
      </c>
      <c r="F32" s="27">
        <f t="shared" si="1"/>
        <v>11559</v>
      </c>
      <c r="G32" s="27">
        <f>'Прил.12 согаз'!G32+'Прил.12 альфа'!G32</f>
        <v>507</v>
      </c>
      <c r="H32" s="27">
        <f>'Прил.12 согаз'!H32+'Прил.12 альфа'!H32</f>
        <v>535</v>
      </c>
      <c r="I32" s="27">
        <f>'Прил.12 согаз'!I32+'Прил.12 альфа'!I32</f>
        <v>2907</v>
      </c>
      <c r="J32" s="27">
        <f>'Прил.12 согаз'!J32+'Прил.12 альфа'!J32</f>
        <v>2725</v>
      </c>
      <c r="K32" s="27">
        <f>'Прил.12 согаз'!K32+'Прил.12 альфа'!K32</f>
        <v>8651</v>
      </c>
      <c r="L32" s="27">
        <f>'Прил.12 согаз'!L32+'Прил.12 альфа'!L32</f>
        <v>8299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17352</v>
      </c>
      <c r="E33" s="27">
        <f t="shared" si="3"/>
        <v>9039</v>
      </c>
      <c r="F33" s="27">
        <f t="shared" si="1"/>
        <v>8313</v>
      </c>
      <c r="G33" s="27">
        <f>'Прил.12 согаз'!G33+'Прил.12 альфа'!G33</f>
        <v>372</v>
      </c>
      <c r="H33" s="27">
        <f>'Прил.12 согаз'!H33+'Прил.12 альфа'!H33</f>
        <v>351</v>
      </c>
      <c r="I33" s="27">
        <f>'Прил.12 согаз'!I33+'Прил.12 альфа'!I33</f>
        <v>1973</v>
      </c>
      <c r="J33" s="27">
        <f>'Прил.12 согаз'!J33+'Прил.12 альфа'!J33</f>
        <v>1908</v>
      </c>
      <c r="K33" s="27">
        <f>'Прил.12 согаз'!K33+'Прил.12 альфа'!K33</f>
        <v>6694</v>
      </c>
      <c r="L33" s="27">
        <f>'Прил.12 согаз'!L33+'Прил.12 альфа'!L33</f>
        <v>6054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16075</v>
      </c>
      <c r="E34" s="27">
        <f t="shared" si="3"/>
        <v>8287</v>
      </c>
      <c r="F34" s="27">
        <f t="shared" si="1"/>
        <v>7788</v>
      </c>
      <c r="G34" s="27">
        <f>'Прил.12 согаз'!G34+'Прил.12 альфа'!G34</f>
        <v>373</v>
      </c>
      <c r="H34" s="27">
        <f>'Прил.12 согаз'!H34+'Прил.12 альфа'!H34</f>
        <v>352</v>
      </c>
      <c r="I34" s="27">
        <f>'Прил.12 согаз'!I34+'Прил.12 альфа'!I34</f>
        <v>1856</v>
      </c>
      <c r="J34" s="27">
        <f>'Прил.12 согаз'!J34+'Прил.12 альфа'!J34</f>
        <v>1767</v>
      </c>
      <c r="K34" s="27">
        <f>'Прил.12 согаз'!K34+'Прил.12 альфа'!K34</f>
        <v>6058</v>
      </c>
      <c r="L34" s="27">
        <f>'Прил.12 согаз'!L34+'Прил.12 альфа'!L34</f>
        <v>5669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11601</v>
      </c>
      <c r="E35" s="27">
        <f t="shared" si="3"/>
        <v>5841</v>
      </c>
      <c r="F35" s="27">
        <f t="shared" si="1"/>
        <v>5760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4284</v>
      </c>
      <c r="N35" s="27">
        <f>'Прил.12 согаз'!N35+'Прил.12 альфа'!N35</f>
        <v>3443</v>
      </c>
      <c r="O35" s="27">
        <f>'Прил.12 согаз'!O35+'Прил.12 альфа'!O35</f>
        <v>1557</v>
      </c>
      <c r="P35" s="27">
        <f>'Прил.12 согаз'!P35+'Прил.12 альфа'!P35</f>
        <v>2317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17122</v>
      </c>
      <c r="E36" s="27">
        <f t="shared" si="3"/>
        <v>8081</v>
      </c>
      <c r="F36" s="27">
        <f t="shared" si="1"/>
        <v>9041</v>
      </c>
      <c r="G36" s="27">
        <f>'Прил.12 согаз'!G36+'Прил.12 альфа'!G36</f>
        <v>57</v>
      </c>
      <c r="H36" s="27">
        <f>'Прил.12 согаз'!H36+'Прил.12 альфа'!H36</f>
        <v>60</v>
      </c>
      <c r="I36" s="27">
        <f>'Прил.12 согаз'!I36+'Прил.12 альфа'!I36</f>
        <v>429</v>
      </c>
      <c r="J36" s="27">
        <f>'Прил.12 согаз'!J36+'Прил.12 альфа'!J36</f>
        <v>353</v>
      </c>
      <c r="K36" s="27">
        <f>'Прил.12 согаз'!K36+'Прил.12 альфа'!K36</f>
        <v>1371</v>
      </c>
      <c r="L36" s="27">
        <f>'Прил.12 согаз'!L36+'Прил.12 альфа'!L36</f>
        <v>1268</v>
      </c>
      <c r="M36" s="27">
        <f>'Прил.12 согаз'!M36+'Прил.12 альфа'!M36</f>
        <v>4983</v>
      </c>
      <c r="N36" s="27">
        <f>'Прил.12 согаз'!N36+'Прил.12 альфа'!N36</f>
        <v>4262</v>
      </c>
      <c r="O36" s="27">
        <f>'Прил.12 согаз'!O36+'Прил.12 альфа'!O36</f>
        <v>1241</v>
      </c>
      <c r="P36" s="27">
        <f>'Прил.12 согаз'!P36+'Прил.12 альфа'!P36</f>
        <v>3098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43617</v>
      </c>
      <c r="E37" s="27">
        <f t="shared" si="3"/>
        <v>19377</v>
      </c>
      <c r="F37" s="27">
        <f t="shared" si="1"/>
        <v>24240</v>
      </c>
      <c r="G37" s="27">
        <f>'Прил.12 согаз'!G37+'Прил.12 альфа'!G37</f>
        <v>303</v>
      </c>
      <c r="H37" s="27">
        <f>'Прил.12 согаз'!H37+'Прил.12 альфа'!H37</f>
        <v>246</v>
      </c>
      <c r="I37" s="27">
        <f>'Прил.12 согаз'!I37+'Прил.12 альфа'!I37</f>
        <v>1592</v>
      </c>
      <c r="J37" s="27">
        <f>'Прил.12 согаз'!J37+'Прил.12 альфа'!J37</f>
        <v>1463</v>
      </c>
      <c r="K37" s="27">
        <f>'Прил.12 согаз'!K37+'Прил.12 альфа'!K37</f>
        <v>4769</v>
      </c>
      <c r="L37" s="27">
        <f>'Прил.12 согаз'!L37+'Прил.12 альфа'!L37</f>
        <v>4491</v>
      </c>
      <c r="M37" s="27">
        <f>'Прил.12 согаз'!M37+'Прил.12 альфа'!M37</f>
        <v>10896</v>
      </c>
      <c r="N37" s="27">
        <f>'Прил.12 согаз'!N37+'Прил.12 альфа'!N37</f>
        <v>13324</v>
      </c>
      <c r="O37" s="27">
        <f>'Прил.12 согаз'!O37+'Прил.12 альфа'!O37</f>
        <v>1817</v>
      </c>
      <c r="P37" s="27">
        <f>'Прил.12 согаз'!P37+'Прил.12 альфа'!P37</f>
        <v>4716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6393</v>
      </c>
      <c r="E38" s="27">
        <f t="shared" si="3"/>
        <v>2366</v>
      </c>
      <c r="F38" s="27">
        <f t="shared" si="1"/>
        <v>4027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1699</v>
      </c>
      <c r="N38" s="27">
        <f>'Прил.12 согаз'!N38+'Прил.12 альфа'!N38</f>
        <v>2129</v>
      </c>
      <c r="O38" s="27">
        <f>'Прил.12 согаз'!O38+'Прил.12 альфа'!O38</f>
        <v>667</v>
      </c>
      <c r="P38" s="27">
        <f>'Прил.12 согаз'!P38+'Прил.12 альфа'!P38</f>
        <v>1898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4116</v>
      </c>
      <c r="E39" s="27">
        <f t="shared" si="3"/>
        <v>2259</v>
      </c>
      <c r="F39" s="27">
        <f t="shared" si="1"/>
        <v>1857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1718</v>
      </c>
      <c r="N39" s="27">
        <f>'Прил.12 согаз'!N39+'Прил.12 альфа'!N39</f>
        <v>1279</v>
      </c>
      <c r="O39" s="27">
        <f>'Прил.12 согаз'!O39+'Прил.12 альфа'!O39</f>
        <v>541</v>
      </c>
      <c r="P39" s="27">
        <f>'Прил.12 согаз'!P39+'Прил.12 альфа'!P39</f>
        <v>578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5976</v>
      </c>
      <c r="E40" s="27">
        <f t="shared" si="3"/>
        <v>2743</v>
      </c>
      <c r="F40" s="27">
        <f t="shared" si="1"/>
        <v>3233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2232</v>
      </c>
      <c r="N40" s="27">
        <f>'Прил.12 согаз'!N40+'Прил.12 альфа'!N40</f>
        <v>1724</v>
      </c>
      <c r="O40" s="27">
        <f>'Прил.12 согаз'!O40+'Прил.12 альфа'!O40</f>
        <v>511</v>
      </c>
      <c r="P40" s="27">
        <f>'Прил.12 согаз'!P40+'Прил.12 альфа'!P40</f>
        <v>1509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6178</v>
      </c>
      <c r="E41" s="27">
        <f t="shared" si="3"/>
        <v>3563</v>
      </c>
      <c r="F41" s="27">
        <f t="shared" si="1"/>
        <v>2615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2935</v>
      </c>
      <c r="N41" s="27">
        <f>'Прил.12 согаз'!N41+'Прил.12 альфа'!N41</f>
        <v>1520</v>
      </c>
      <c r="O41" s="27">
        <f>'Прил.12 согаз'!O41+'Прил.12 альфа'!O41</f>
        <v>628</v>
      </c>
      <c r="P41" s="27">
        <f>'Прил.12 согаз'!P41+'Прил.12 альфа'!P41</f>
        <v>1095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2174</v>
      </c>
      <c r="E42" s="27">
        <f t="shared" si="3"/>
        <v>1011</v>
      </c>
      <c r="F42" s="27">
        <f t="shared" si="1"/>
        <v>1163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843</v>
      </c>
      <c r="N42" s="27">
        <f>'Прил.12 согаз'!N42+'Прил.12 альфа'!N42</f>
        <v>674</v>
      </c>
      <c r="O42" s="27">
        <f>'Прил.12 согаз'!O42+'Прил.12 альфа'!O42</f>
        <v>168</v>
      </c>
      <c r="P42" s="27">
        <f>'Прил.12 согаз'!P42+'Прил.12 альфа'!P42</f>
        <v>489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318911</v>
      </c>
      <c r="E44" s="21">
        <f t="shared" si="3"/>
        <v>0</v>
      </c>
      <c r="F44" s="21">
        <f t="shared" si="1"/>
        <v>318911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189397</v>
      </c>
      <c r="O44" s="21">
        <f t="shared" si="4"/>
        <v>0</v>
      </c>
      <c r="P44" s="21">
        <f t="shared" si="4"/>
        <v>129514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123324</v>
      </c>
      <c r="E45" s="27">
        <f t="shared" si="3"/>
        <v>0</v>
      </c>
      <c r="F45" s="27">
        <f t="shared" si="1"/>
        <v>123324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71427</v>
      </c>
      <c r="O45" s="27"/>
      <c r="P45" s="27">
        <f>'Прил.12 согаз'!P45+'Прил.12 альфа'!P45</f>
        <v>51897</v>
      </c>
      <c r="S45" s="29"/>
      <c r="T45" s="29"/>
    </row>
    <row r="46" spans="1:20" s="28" customFormat="1" ht="16.5" customHeight="1">
      <c r="A46" s="24">
        <v>2</v>
      </c>
      <c r="B46" s="41" t="s">
        <v>66</v>
      </c>
      <c r="C46" s="25" t="s">
        <v>29</v>
      </c>
      <c r="D46" s="26">
        <f aca="true" t="shared" si="5" ref="D46:D73">E46+F46</f>
        <v>34798</v>
      </c>
      <c r="E46" s="27">
        <f aca="true" t="shared" si="6" ref="E46:E73">G46+I46+K46+M46+O46</f>
        <v>0</v>
      </c>
      <c r="F46" s="27">
        <f aca="true" t="shared" si="7" ref="F46:F73">H46+J46+L46+N46+P46</f>
        <v>34798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19762</v>
      </c>
      <c r="O46" s="27"/>
      <c r="P46" s="27">
        <f>'Прил.12 согаз'!P46+'Прил.12 альфа'!P46</f>
        <v>15036</v>
      </c>
      <c r="S46" s="29"/>
      <c r="T46" s="29"/>
    </row>
    <row r="47" spans="1:20" s="28" customFormat="1" ht="16.5" customHeight="1">
      <c r="A47" s="24">
        <v>3</v>
      </c>
      <c r="B47" s="41" t="s">
        <v>67</v>
      </c>
      <c r="C47" s="25" t="s">
        <v>30</v>
      </c>
      <c r="D47" s="26">
        <f t="shared" si="5"/>
        <v>20567</v>
      </c>
      <c r="E47" s="27">
        <f t="shared" si="6"/>
        <v>0</v>
      </c>
      <c r="F47" s="27">
        <f t="shared" si="7"/>
        <v>20567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10882</v>
      </c>
      <c r="O47" s="27"/>
      <c r="P47" s="27">
        <f>'Прил.12 согаз'!P47+'Прил.12 альфа'!P47</f>
        <v>9685</v>
      </c>
      <c r="S47" s="29"/>
      <c r="T47" s="29"/>
    </row>
    <row r="48" spans="1:20" s="28" customFormat="1" ht="16.5" customHeight="1">
      <c r="A48" s="24">
        <v>4</v>
      </c>
      <c r="B48" s="41" t="s">
        <v>68</v>
      </c>
      <c r="C48" s="30" t="s">
        <v>31</v>
      </c>
      <c r="D48" s="26">
        <f t="shared" si="5"/>
        <v>19581</v>
      </c>
      <c r="E48" s="27">
        <f t="shared" si="6"/>
        <v>0</v>
      </c>
      <c r="F48" s="27">
        <f t="shared" si="7"/>
        <v>19581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11718</v>
      </c>
      <c r="O48" s="27"/>
      <c r="P48" s="27">
        <f>'Прил.12 согаз'!P48+'Прил.12 альфа'!P48</f>
        <v>7863</v>
      </c>
      <c r="S48" s="29"/>
      <c r="T48" s="29"/>
    </row>
    <row r="49" spans="1:20" s="22" customFormat="1" ht="16.5" customHeight="1">
      <c r="A49" s="24">
        <v>5</v>
      </c>
      <c r="B49" s="41" t="s">
        <v>69</v>
      </c>
      <c r="C49" s="25" t="s">
        <v>32</v>
      </c>
      <c r="D49" s="26">
        <f t="shared" si="5"/>
        <v>4388</v>
      </c>
      <c r="E49" s="27">
        <f t="shared" si="6"/>
        <v>0</v>
      </c>
      <c r="F49" s="27">
        <f t="shared" si="7"/>
        <v>4388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2359</v>
      </c>
      <c r="O49" s="26"/>
      <c r="P49" s="27">
        <f>'Прил.12 согаз'!P49+'Прил.12 альфа'!P49</f>
        <v>2029</v>
      </c>
      <c r="S49" s="23"/>
      <c r="T49" s="23"/>
    </row>
    <row r="50" spans="1:20" s="22" customFormat="1" ht="16.5" customHeight="1">
      <c r="A50" s="24">
        <v>6</v>
      </c>
      <c r="B50" s="41" t="s">
        <v>70</v>
      </c>
      <c r="C50" s="25" t="s">
        <v>33</v>
      </c>
      <c r="D50" s="26">
        <f t="shared" si="5"/>
        <v>28661</v>
      </c>
      <c r="E50" s="27">
        <f t="shared" si="6"/>
        <v>0</v>
      </c>
      <c r="F50" s="27">
        <f t="shared" si="7"/>
        <v>28661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15936</v>
      </c>
      <c r="O50" s="26"/>
      <c r="P50" s="27">
        <f>'Прил.12 согаз'!P50+'Прил.12 альфа'!P50</f>
        <v>12725</v>
      </c>
      <c r="S50" s="23"/>
      <c r="T50" s="23"/>
    </row>
    <row r="51" spans="1:20" s="22" customFormat="1" ht="16.5" customHeight="1">
      <c r="A51" s="24">
        <v>7</v>
      </c>
      <c r="B51" s="41" t="s">
        <v>71</v>
      </c>
      <c r="C51" s="25" t="s">
        <v>34</v>
      </c>
      <c r="D51" s="26">
        <f t="shared" si="5"/>
        <v>12134</v>
      </c>
      <c r="E51" s="27">
        <f t="shared" si="6"/>
        <v>0</v>
      </c>
      <c r="F51" s="27">
        <f t="shared" si="7"/>
        <v>12134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7265</v>
      </c>
      <c r="O51" s="26"/>
      <c r="P51" s="27">
        <f>'Прил.12 согаз'!P51+'Прил.12 альфа'!P51</f>
        <v>4869</v>
      </c>
      <c r="S51" s="23"/>
      <c r="T51" s="23"/>
    </row>
    <row r="52" spans="1:20" s="22" customFormat="1" ht="16.5" customHeight="1">
      <c r="A52" s="24">
        <v>8</v>
      </c>
      <c r="B52" s="41" t="s">
        <v>72</v>
      </c>
      <c r="C52" s="25" t="s">
        <v>35</v>
      </c>
      <c r="D52" s="26">
        <f t="shared" si="5"/>
        <v>13698</v>
      </c>
      <c r="E52" s="27">
        <f t="shared" si="6"/>
        <v>0</v>
      </c>
      <c r="F52" s="27">
        <f t="shared" si="7"/>
        <v>13698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8903</v>
      </c>
      <c r="O52" s="26"/>
      <c r="P52" s="27">
        <f>'Прил.12 согаз'!P52+'Прил.12 альфа'!P52</f>
        <v>4795</v>
      </c>
      <c r="S52" s="23"/>
      <c r="T52" s="23"/>
    </row>
    <row r="53" spans="1:20" s="22" customFormat="1" ht="16.5" customHeight="1">
      <c r="A53" s="24">
        <v>9</v>
      </c>
      <c r="B53" s="41" t="s">
        <v>73</v>
      </c>
      <c r="C53" s="25" t="s">
        <v>36</v>
      </c>
      <c r="D53" s="26">
        <f t="shared" si="5"/>
        <v>21054</v>
      </c>
      <c r="E53" s="27">
        <f t="shared" si="6"/>
        <v>0</v>
      </c>
      <c r="F53" s="27">
        <f t="shared" si="7"/>
        <v>21054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14989</v>
      </c>
      <c r="O53" s="26"/>
      <c r="P53" s="27">
        <f>'Прил.12 согаз'!P53+'Прил.12 альфа'!P53</f>
        <v>6065</v>
      </c>
      <c r="S53" s="23"/>
      <c r="T53" s="23"/>
    </row>
    <row r="54" spans="1:20" s="28" customFormat="1" ht="16.5" customHeight="1">
      <c r="A54" s="24">
        <v>10</v>
      </c>
      <c r="B54" s="41" t="s">
        <v>78</v>
      </c>
      <c r="C54" s="25" t="s">
        <v>41</v>
      </c>
      <c r="D54" s="26">
        <f t="shared" si="5"/>
        <v>5366</v>
      </c>
      <c r="E54" s="27">
        <f t="shared" si="6"/>
        <v>0</v>
      </c>
      <c r="F54" s="27">
        <f t="shared" si="7"/>
        <v>5366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3129</v>
      </c>
      <c r="O54" s="27"/>
      <c r="P54" s="27">
        <f>'Прил.12 согаз'!P54+'Прил.12 альфа'!P54</f>
        <v>2237</v>
      </c>
      <c r="S54" s="29"/>
      <c r="T54" s="29"/>
    </row>
    <row r="55" spans="1:20" s="28" customFormat="1" ht="16.5" customHeight="1">
      <c r="A55" s="24">
        <v>11</v>
      </c>
      <c r="B55" s="41" t="s">
        <v>79</v>
      </c>
      <c r="C55" s="25" t="s">
        <v>42</v>
      </c>
      <c r="D55" s="26">
        <f t="shared" si="5"/>
        <v>7412</v>
      </c>
      <c r="E55" s="27">
        <f t="shared" si="6"/>
        <v>0</v>
      </c>
      <c r="F55" s="27">
        <f t="shared" si="7"/>
        <v>7412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4306</v>
      </c>
      <c r="O55" s="27"/>
      <c r="P55" s="27">
        <f>'Прил.12 согаз'!P55+'Прил.12 альфа'!P55</f>
        <v>3106</v>
      </c>
      <c r="S55" s="29"/>
      <c r="T55" s="29"/>
    </row>
    <row r="56" spans="1:20" s="28" customFormat="1" ht="16.5" customHeight="1">
      <c r="A56" s="24">
        <v>12</v>
      </c>
      <c r="B56" s="41" t="s">
        <v>80</v>
      </c>
      <c r="C56" s="25" t="s">
        <v>43</v>
      </c>
      <c r="D56" s="26">
        <f t="shared" si="5"/>
        <v>18519</v>
      </c>
      <c r="E56" s="27">
        <f t="shared" si="6"/>
        <v>0</v>
      </c>
      <c r="F56" s="27">
        <f t="shared" si="7"/>
        <v>18519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13721</v>
      </c>
      <c r="O56" s="27"/>
      <c r="P56" s="27">
        <f>'Прил.12 согаз'!P56+'Прил.12 альфа'!P56</f>
        <v>4798</v>
      </c>
      <c r="S56" s="29"/>
      <c r="T56" s="29"/>
    </row>
    <row r="57" spans="1:20" s="22" customFormat="1" ht="16.5" customHeight="1">
      <c r="A57" s="24">
        <v>13</v>
      </c>
      <c r="B57" s="41" t="s">
        <v>81</v>
      </c>
      <c r="C57" s="25" t="s">
        <v>44</v>
      </c>
      <c r="D57" s="26">
        <f t="shared" si="5"/>
        <v>4004</v>
      </c>
      <c r="E57" s="27">
        <f t="shared" si="6"/>
        <v>0</v>
      </c>
      <c r="F57" s="27">
        <f t="shared" si="7"/>
        <v>4004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2126</v>
      </c>
      <c r="O57" s="26"/>
      <c r="P57" s="27">
        <f>'Прил.12 согаз'!P57+'Прил.12 альфа'!P57</f>
        <v>1878</v>
      </c>
      <c r="S57" s="23"/>
      <c r="T57" s="23"/>
    </row>
    <row r="58" spans="1:20" s="22" customFormat="1" ht="16.5" customHeight="1">
      <c r="A58" s="24">
        <v>14</v>
      </c>
      <c r="B58" s="41" t="s">
        <v>83</v>
      </c>
      <c r="C58" s="25" t="s">
        <v>52</v>
      </c>
      <c r="D58" s="26">
        <f t="shared" si="5"/>
        <v>2857</v>
      </c>
      <c r="E58" s="27">
        <f t="shared" si="6"/>
        <v>0</v>
      </c>
      <c r="F58" s="27">
        <f t="shared" si="7"/>
        <v>2857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1405</v>
      </c>
      <c r="O58" s="26"/>
      <c r="P58" s="27">
        <f>'Прил.12 согаз'!P58+'Прил.12 альфа'!P58</f>
        <v>1452</v>
      </c>
      <c r="S58" s="23"/>
      <c r="T58" s="23"/>
    </row>
    <row r="59" spans="1:20" s="22" customFormat="1" ht="16.5" customHeight="1">
      <c r="A59" s="24">
        <v>15</v>
      </c>
      <c r="B59" s="41" t="s">
        <v>84</v>
      </c>
      <c r="C59" s="25" t="s">
        <v>47</v>
      </c>
      <c r="D59" s="26">
        <f t="shared" si="5"/>
        <v>2548</v>
      </c>
      <c r="E59" s="27">
        <f t="shared" si="6"/>
        <v>0</v>
      </c>
      <c r="F59" s="27">
        <f t="shared" si="7"/>
        <v>2548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1469</v>
      </c>
      <c r="O59" s="26"/>
      <c r="P59" s="27">
        <f>'Прил.12 согаз'!P59+'Прил.12 альфа'!P59</f>
        <v>1079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721098</v>
      </c>
      <c r="E60" s="21">
        <f t="shared" si="6"/>
        <v>329511</v>
      </c>
      <c r="F60" s="21">
        <f t="shared" si="7"/>
        <v>391587</v>
      </c>
      <c r="G60" s="21">
        <f aca="true" t="shared" si="8" ref="G60:P60">SUM(G61:G80)</f>
        <v>3263</v>
      </c>
      <c r="H60" s="21">
        <f t="shared" si="8"/>
        <v>3149</v>
      </c>
      <c r="I60" s="21">
        <f t="shared" si="8"/>
        <v>17237</v>
      </c>
      <c r="J60" s="21">
        <f t="shared" si="8"/>
        <v>16336</v>
      </c>
      <c r="K60" s="21">
        <f t="shared" si="8"/>
        <v>56613</v>
      </c>
      <c r="L60" s="21">
        <f t="shared" si="8"/>
        <v>53430</v>
      </c>
      <c r="M60" s="21">
        <f t="shared" si="8"/>
        <v>202411</v>
      </c>
      <c r="N60" s="21">
        <f t="shared" si="8"/>
        <v>189159</v>
      </c>
      <c r="O60" s="21">
        <f t="shared" si="8"/>
        <v>49987</v>
      </c>
      <c r="P60" s="21">
        <f t="shared" si="8"/>
        <v>129513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533</v>
      </c>
      <c r="E61" s="27">
        <f t="shared" si="6"/>
        <v>170</v>
      </c>
      <c r="F61" s="27">
        <f t="shared" si="7"/>
        <v>363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131</v>
      </c>
      <c r="N61" s="26">
        <f>'Прил.12 согаз'!N61+'Прил.12 альфа'!N61</f>
        <v>279</v>
      </c>
      <c r="O61" s="26">
        <f>'Прил.12 согаз'!O61+'Прил.12 альфа'!O61</f>
        <v>39</v>
      </c>
      <c r="P61" s="26">
        <f>'Прил.12 согаз'!P61+'Прил.12 альфа'!P61</f>
        <v>84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30407</v>
      </c>
      <c r="E62" s="27">
        <f t="shared" si="6"/>
        <v>14115</v>
      </c>
      <c r="F62" s="27">
        <f t="shared" si="7"/>
        <v>16292</v>
      </c>
      <c r="G62" s="26">
        <f>'Прил.12 согаз'!G62+'Прил.12 альфа'!G62</f>
        <v>131</v>
      </c>
      <c r="H62" s="26">
        <f>'Прил.12 согаз'!H62+'Прил.12 альфа'!H62</f>
        <v>128</v>
      </c>
      <c r="I62" s="26">
        <f>'Прил.12 согаз'!I62+'Прил.12 альфа'!I62</f>
        <v>633</v>
      </c>
      <c r="J62" s="26">
        <f>'Прил.12 согаз'!J62+'Прил.12 альфа'!J62</f>
        <v>626</v>
      </c>
      <c r="K62" s="26">
        <f>'Прил.12 согаз'!K62+'Прил.12 альфа'!K62</f>
        <v>2277</v>
      </c>
      <c r="L62" s="26">
        <f>'Прил.12 согаз'!L62+'Прил.12 альфа'!L62</f>
        <v>2139</v>
      </c>
      <c r="M62" s="26">
        <f>'Прил.12 согаз'!M62+'Прил.12 альфа'!M62</f>
        <v>8975</v>
      </c>
      <c r="N62" s="26">
        <f>'Прил.12 согаз'!N62+'Прил.12 альфа'!N62</f>
        <v>7630</v>
      </c>
      <c r="O62" s="26">
        <f>'Прил.12 согаз'!O62+'Прил.12 альфа'!O62</f>
        <v>2099</v>
      </c>
      <c r="P62" s="26">
        <f>'Прил.12 согаз'!P62+'Прил.12 альфа'!P62</f>
        <v>5769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45733</v>
      </c>
      <c r="E63" s="27">
        <f t="shared" si="6"/>
        <v>20307</v>
      </c>
      <c r="F63" s="27">
        <f t="shared" si="7"/>
        <v>25426</v>
      </c>
      <c r="G63" s="26">
        <f>'Прил.12 согаз'!G63+'Прил.12 альфа'!G63</f>
        <v>208</v>
      </c>
      <c r="H63" s="26">
        <f>'Прил.12 согаз'!H63+'Прил.12 альфа'!H63</f>
        <v>202</v>
      </c>
      <c r="I63" s="26">
        <f>'Прил.12 согаз'!I63+'Прил.12 альфа'!I63</f>
        <v>1041</v>
      </c>
      <c r="J63" s="26">
        <f>'Прил.12 согаз'!J63+'Прил.12 альфа'!J63</f>
        <v>1013</v>
      </c>
      <c r="K63" s="26">
        <f>'Прил.12 согаз'!K63+'Прил.12 альфа'!K63</f>
        <v>3850</v>
      </c>
      <c r="L63" s="26">
        <f>'Прил.12 согаз'!L63+'Прил.12 альфа'!L63</f>
        <v>3619</v>
      </c>
      <c r="M63" s="26">
        <f>'Прил.12 согаз'!M63+'Прил.12 альфа'!M63</f>
        <v>11496</v>
      </c>
      <c r="N63" s="26">
        <f>'Прил.12 согаз'!N63+'Прил.12 альфа'!N63</f>
        <v>10920</v>
      </c>
      <c r="O63" s="26">
        <f>'Прил.12 согаз'!O63+'Прил.12 альфа'!O63</f>
        <v>3712</v>
      </c>
      <c r="P63" s="26">
        <f>'Прил.12 согаз'!P63+'Прил.12 альфа'!P63</f>
        <v>9672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45268</v>
      </c>
      <c r="E64" s="27">
        <f t="shared" si="6"/>
        <v>21036</v>
      </c>
      <c r="F64" s="27">
        <f t="shared" si="7"/>
        <v>24232</v>
      </c>
      <c r="G64" s="26">
        <f>'Прил.12 согаз'!G64+'Прил.12 альфа'!G64</f>
        <v>182</v>
      </c>
      <c r="H64" s="26">
        <f>'Прил.12 согаз'!H64+'Прил.12 альфа'!H64</f>
        <v>170</v>
      </c>
      <c r="I64" s="26">
        <f>'Прил.12 согаз'!I64+'Прил.12 альфа'!I64</f>
        <v>1043</v>
      </c>
      <c r="J64" s="26">
        <f>'Прил.12 согаз'!J64+'Прил.12 альфа'!J64</f>
        <v>1005</v>
      </c>
      <c r="K64" s="26">
        <f>'Прил.12 согаз'!K64+'Прил.12 альфа'!K64</f>
        <v>3486</v>
      </c>
      <c r="L64" s="26">
        <f>'Прил.12 согаз'!L64+'Прил.12 альфа'!L64</f>
        <v>3364</v>
      </c>
      <c r="M64" s="26">
        <f>'Прил.12 согаз'!M64+'Прил.12 альфа'!M64</f>
        <v>13239</v>
      </c>
      <c r="N64" s="26">
        <f>'Прил.12 согаз'!N64+'Прил.12 альфа'!N64</f>
        <v>11849</v>
      </c>
      <c r="O64" s="26">
        <f>'Прил.12 согаз'!O64+'Прил.12 альфа'!O64</f>
        <v>3086</v>
      </c>
      <c r="P64" s="26">
        <f>'Прил.12 согаз'!P64+'Прил.12 альфа'!P64</f>
        <v>7844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10320</v>
      </c>
      <c r="E65" s="27">
        <f t="shared" si="6"/>
        <v>4929</v>
      </c>
      <c r="F65" s="27">
        <f t="shared" si="7"/>
        <v>5391</v>
      </c>
      <c r="G65" s="26">
        <f>'Прил.12 согаз'!G65+'Прил.12 альфа'!G65</f>
        <v>37</v>
      </c>
      <c r="H65" s="26">
        <f>'Прил.12 согаз'!H65+'Прил.12 альфа'!H65</f>
        <v>38</v>
      </c>
      <c r="I65" s="26">
        <f>'Прил.12 согаз'!I65+'Прил.12 альфа'!I65</f>
        <v>219</v>
      </c>
      <c r="J65" s="26">
        <f>'Прил.12 согаз'!J65+'Прил.12 альфа'!J65</f>
        <v>192</v>
      </c>
      <c r="K65" s="26">
        <f>'Прил.12 согаз'!K65+'Прил.12 альфа'!K65</f>
        <v>781</v>
      </c>
      <c r="L65" s="26">
        <f>'Прил.12 согаз'!L65+'Прил.12 альфа'!L65</f>
        <v>752</v>
      </c>
      <c r="M65" s="26">
        <f>'Прил.12 согаз'!M65+'Прил.12 альфа'!M65</f>
        <v>3079</v>
      </c>
      <c r="N65" s="26">
        <f>'Прил.12 согаз'!N65+'Прил.12 альфа'!N65</f>
        <v>2380</v>
      </c>
      <c r="O65" s="26">
        <f>'Прил.12 согаз'!O65+'Прил.12 альфа'!O65</f>
        <v>813</v>
      </c>
      <c r="P65" s="26">
        <f>'Прил.12 согаз'!P65+'Прил.12 альфа'!P65</f>
        <v>2029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19044</v>
      </c>
      <c r="E66" s="27">
        <f t="shared" si="6"/>
        <v>8877</v>
      </c>
      <c r="F66" s="27">
        <f t="shared" si="7"/>
        <v>10167</v>
      </c>
      <c r="G66" s="26">
        <f>'Прил.12 согаз'!G66+'Прил.12 альфа'!G66</f>
        <v>81</v>
      </c>
      <c r="H66" s="26">
        <f>'Прил.12 согаз'!H66+'Прил.12 альфа'!H66</f>
        <v>63</v>
      </c>
      <c r="I66" s="26">
        <f>'Прил.12 согаз'!I66+'Прил.12 альфа'!I66</f>
        <v>408</v>
      </c>
      <c r="J66" s="26">
        <f>'Прил.12 согаз'!J66+'Прил.12 альфа'!J66</f>
        <v>380</v>
      </c>
      <c r="K66" s="26">
        <f>'Прил.12 согаз'!K66+'Прил.12 альфа'!K66</f>
        <v>1417</v>
      </c>
      <c r="L66" s="26">
        <f>'Прил.12 согаз'!L66+'Прил.12 альфа'!L66</f>
        <v>1339</v>
      </c>
      <c r="M66" s="26">
        <f>'Прил.12 согаз'!M66+'Прил.12 альфа'!M66</f>
        <v>5457</v>
      </c>
      <c r="N66" s="26">
        <f>'Прил.12 согаз'!N66+'Прил.12 альфа'!N66</f>
        <v>4553</v>
      </c>
      <c r="O66" s="26">
        <f>'Прил.12 согаз'!O66+'Прил.12 альфа'!O66</f>
        <v>1514</v>
      </c>
      <c r="P66" s="26">
        <f>'Прил.12 согаз'!P66+'Прил.12 альфа'!P66</f>
        <v>3832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32433</v>
      </c>
      <c r="E67" s="27">
        <f t="shared" si="6"/>
        <v>14856</v>
      </c>
      <c r="F67" s="27">
        <f t="shared" si="7"/>
        <v>17577</v>
      </c>
      <c r="G67" s="26">
        <f>'Прил.12 согаз'!G67+'Прил.12 альфа'!G67</f>
        <v>157</v>
      </c>
      <c r="H67" s="26">
        <f>'Прил.12 согаз'!H67+'Прил.12 альфа'!H67</f>
        <v>202</v>
      </c>
      <c r="I67" s="26">
        <f>'Прил.12 согаз'!I67+'Прил.12 альфа'!I67</f>
        <v>939</v>
      </c>
      <c r="J67" s="26">
        <f>'Прил.12 согаз'!J67+'Прил.12 альфа'!J67</f>
        <v>915</v>
      </c>
      <c r="K67" s="26">
        <f>'Прил.12 согаз'!K67+'Прил.12 альфа'!K67</f>
        <v>2875</v>
      </c>
      <c r="L67" s="26">
        <f>'Прил.12 согаз'!L67+'Прил.12 альфа'!L67</f>
        <v>2732</v>
      </c>
      <c r="M67" s="26">
        <f>'Прил.12 согаз'!M67+'Прил.12 альфа'!M67</f>
        <v>9191</v>
      </c>
      <c r="N67" s="26">
        <f>'Прил.12 согаз'!N67+'Прил.12 альфа'!N67</f>
        <v>8944</v>
      </c>
      <c r="O67" s="26">
        <f>'Прил.12 согаз'!O67+'Прил.12 альфа'!O67</f>
        <v>1694</v>
      </c>
      <c r="P67" s="26">
        <f>'Прил.12 согаз'!P67+'Прил.12 альфа'!P67</f>
        <v>4784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5"/>
        <v>40218</v>
      </c>
      <c r="E68" s="27">
        <f t="shared" si="6"/>
        <v>17319</v>
      </c>
      <c r="F68" s="27">
        <f t="shared" si="7"/>
        <v>22899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13930</v>
      </c>
      <c r="N68" s="26">
        <f>'Прил.12 согаз'!N68+'Прил.12 альфа'!N68</f>
        <v>13471</v>
      </c>
      <c r="O68" s="26">
        <f>'Прил.12 согаз'!O68+'Прил.12 альфа'!O68</f>
        <v>3389</v>
      </c>
      <c r="P68" s="26">
        <f>'Прил.12 согаз'!P68+'Прил.12 альфа'!P68</f>
        <v>9428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286228</v>
      </c>
      <c r="E69" s="27">
        <f t="shared" si="6"/>
        <v>130671</v>
      </c>
      <c r="F69" s="27">
        <f t="shared" si="7"/>
        <v>155557</v>
      </c>
      <c r="G69" s="26">
        <f>'Прил.12 согаз'!G69+'Прил.12 альфа'!G69</f>
        <v>1531</v>
      </c>
      <c r="H69" s="26">
        <f>'Прил.12 согаз'!H69+'Прил.12 альфа'!H69</f>
        <v>1536</v>
      </c>
      <c r="I69" s="26">
        <f>'Прил.12 согаз'!I69+'Прил.12 альфа'!I69</f>
        <v>8110</v>
      </c>
      <c r="J69" s="26">
        <f>'Прил.12 согаз'!J69+'Прил.12 альфа'!J69</f>
        <v>7805</v>
      </c>
      <c r="K69" s="26">
        <f>'Прил.12 согаз'!K69+'Прил.12 альфа'!K69</f>
        <v>25638</v>
      </c>
      <c r="L69" s="26">
        <f>'Прил.12 согаз'!L69+'Прил.12 альфа'!L69</f>
        <v>24098</v>
      </c>
      <c r="M69" s="26">
        <f>'Прил.12 согаз'!M69+'Прил.12 альфа'!M69</f>
        <v>76295</v>
      </c>
      <c r="N69" s="26">
        <f>'Прил.12 согаз'!N69+'Прил.12 альфа'!N69</f>
        <v>73036</v>
      </c>
      <c r="O69" s="26">
        <f>'Прил.12 согаз'!O69+'Прил.12 альфа'!O69</f>
        <v>19097</v>
      </c>
      <c r="P69" s="26">
        <f>'Прил.12 согаз'!P69+'Прил.12 альфа'!P69</f>
        <v>49082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49956</v>
      </c>
      <c r="E70" s="27">
        <f t="shared" si="6"/>
        <v>23418</v>
      </c>
      <c r="F70" s="27">
        <f t="shared" si="7"/>
        <v>26538</v>
      </c>
      <c r="G70" s="26">
        <f>'Прил.12 согаз'!G70+'Прил.12 альфа'!G70</f>
        <v>236</v>
      </c>
      <c r="H70" s="26">
        <f>'Прил.12 согаз'!H70+'Прил.12 альфа'!H70</f>
        <v>210</v>
      </c>
      <c r="I70" s="26">
        <f>'Прил.12 согаз'!I70+'Прил.12 альфа'!I70</f>
        <v>1169</v>
      </c>
      <c r="J70" s="26">
        <f>'Прил.12 согаз'!J70+'Прил.12 альфа'!J70</f>
        <v>1068</v>
      </c>
      <c r="K70" s="26">
        <f>'Прил.12 согаз'!K70+'Прил.12 альфа'!K70</f>
        <v>4119</v>
      </c>
      <c r="L70" s="26">
        <f>'Прил.12 согаз'!L70+'Прил.12 альфа'!L70</f>
        <v>3926</v>
      </c>
      <c r="M70" s="26">
        <f>'Прил.12 согаз'!M70+'Прил.12 альфа'!M70</f>
        <v>14419</v>
      </c>
      <c r="N70" s="26">
        <f>'Прил.12 согаз'!N70+'Прил.12 альфа'!N70</f>
        <v>12106</v>
      </c>
      <c r="O70" s="26">
        <f>'Прил.12 согаз'!O70+'Прил.12 альфа'!O70</f>
        <v>3475</v>
      </c>
      <c r="P70" s="26">
        <f>'Прил.12 согаз'!P70+'Прил.12 альфа'!P70</f>
        <v>9228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45412</v>
      </c>
      <c r="E71" s="27">
        <f t="shared" si="6"/>
        <v>20647</v>
      </c>
      <c r="F71" s="27">
        <f t="shared" si="7"/>
        <v>24765</v>
      </c>
      <c r="G71" s="26">
        <f>'Прил.12 согаз'!G71+'Прил.12 альфа'!G71</f>
        <v>192</v>
      </c>
      <c r="H71" s="26">
        <f>'Прил.12 согаз'!H71+'Прил.12 альфа'!H71</f>
        <v>168</v>
      </c>
      <c r="I71" s="26">
        <f>'Прил.12 согаз'!I71+'Прил.12 альфа'!I71</f>
        <v>975</v>
      </c>
      <c r="J71" s="26">
        <f>'Прил.12 согаз'!J71+'Прил.12 альфа'!J71</f>
        <v>924</v>
      </c>
      <c r="K71" s="26">
        <f>'Прил.12 согаз'!K71+'Прил.12 альфа'!K71</f>
        <v>3626</v>
      </c>
      <c r="L71" s="26">
        <f>'Прил.12 согаз'!L71+'Прил.12 альфа'!L71</f>
        <v>3341</v>
      </c>
      <c r="M71" s="26">
        <f>'Прил.12 согаз'!M71+'Прил.12 альфа'!M71</f>
        <v>12647</v>
      </c>
      <c r="N71" s="26">
        <f>'Прил.12 согаз'!N71+'Прил.12 альфа'!N71</f>
        <v>11430</v>
      </c>
      <c r="O71" s="26">
        <f>'Прил.12 согаз'!O71+'Прил.12 альфа'!O71</f>
        <v>3207</v>
      </c>
      <c r="P71" s="26">
        <f>'Прил.12 согаз'!P71+'Прил.12 альфа'!P71</f>
        <v>8902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27539</v>
      </c>
      <c r="E72" s="27">
        <f t="shared" si="6"/>
        <v>12393</v>
      </c>
      <c r="F72" s="27">
        <f t="shared" si="7"/>
        <v>15146</v>
      </c>
      <c r="G72" s="26">
        <f>'Прил.12 согаз'!G72+'Прил.12 альфа'!G72</f>
        <v>141</v>
      </c>
      <c r="H72" s="26">
        <f>'Прил.12 согаз'!H72+'Прил.12 альфа'!H72</f>
        <v>123</v>
      </c>
      <c r="I72" s="26">
        <f>'Прил.12 согаз'!I72+'Прил.12 альфа'!I72</f>
        <v>656</v>
      </c>
      <c r="J72" s="26">
        <f>'Прил.12 согаз'!J72+'Прил.12 альфа'!J72</f>
        <v>565</v>
      </c>
      <c r="K72" s="26">
        <f>'Прил.12 согаз'!K72+'Прил.12 альфа'!K72</f>
        <v>2339</v>
      </c>
      <c r="L72" s="26">
        <f>'Прил.12 согаз'!L72+'Прил.12 альфа'!L72</f>
        <v>2272</v>
      </c>
      <c r="M72" s="26">
        <f>'Прил.12 согаз'!M72+'Прил.12 альфа'!M72</f>
        <v>7525</v>
      </c>
      <c r="N72" s="26">
        <f>'Прил.12 согаз'!N72+'Прил.12 альфа'!N72</f>
        <v>7323</v>
      </c>
      <c r="O72" s="26">
        <f>'Прил.12 согаз'!O72+'Прил.12 альфа'!O72</f>
        <v>1732</v>
      </c>
      <c r="P72" s="26">
        <f>'Прил.12 согаз'!P72+'Прил.12 альфа'!P72</f>
        <v>4863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7082</v>
      </c>
      <c r="E73" s="27">
        <f t="shared" si="6"/>
        <v>3745</v>
      </c>
      <c r="F73" s="27">
        <f t="shared" si="7"/>
        <v>3337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2603</v>
      </c>
      <c r="N73" s="26">
        <f>'Прил.12 согаз'!N73+'Прил.12 альфа'!N73</f>
        <v>1698</v>
      </c>
      <c r="O73" s="26">
        <f>'Прил.12 согаз'!O73+'Прил.12 альфа'!O73</f>
        <v>1142</v>
      </c>
      <c r="P73" s="26">
        <f>'Прил.12 согаз'!P73+'Прил.12 альфа'!P73</f>
        <v>1639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aca="true" t="shared" si="9" ref="D74:D92">E74+F74</f>
        <v>17225</v>
      </c>
      <c r="E74" s="27">
        <f aca="true" t="shared" si="10" ref="E74:E92">G74+I74+K74+M74+O74</f>
        <v>8119</v>
      </c>
      <c r="F74" s="27">
        <f aca="true" t="shared" si="11" ref="F74:F92">H74+J74+L74+N74+P74</f>
        <v>9106</v>
      </c>
      <c r="G74" s="26">
        <f>'Прил.12 согаз'!G74+'Прил.12 альфа'!G74</f>
        <v>57</v>
      </c>
      <c r="H74" s="26">
        <f>'Прил.12 согаз'!H74+'Прил.12 альфа'!H74</f>
        <v>60</v>
      </c>
      <c r="I74" s="26">
        <f>'Прил.12 согаз'!I74+'Прил.12 альфа'!I74</f>
        <v>430</v>
      </c>
      <c r="J74" s="26">
        <f>'Прил.12 согаз'!J74+'Прил.12 альфа'!J74</f>
        <v>355</v>
      </c>
      <c r="K74" s="26">
        <f>'Прил.12 согаз'!K74+'Прил.12 альфа'!K74</f>
        <v>1376</v>
      </c>
      <c r="L74" s="26">
        <f>'Прил.12 согаз'!L74+'Прил.12 альфа'!L74</f>
        <v>1277</v>
      </c>
      <c r="M74" s="26">
        <f>'Прил.12 согаз'!M74+'Прил.12 альфа'!M74</f>
        <v>5014</v>
      </c>
      <c r="N74" s="26">
        <f>'Прил.12 согаз'!N74+'Прил.12 альфа'!N74</f>
        <v>4306</v>
      </c>
      <c r="O74" s="26">
        <f>'Прил.12 согаз'!O74+'Прил.12 альфа'!O74</f>
        <v>1242</v>
      </c>
      <c r="P74" s="26">
        <f>'Прил.12 согаз'!P74+'Прил.12 альфа'!P74</f>
        <v>3108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44734</v>
      </c>
      <c r="E75" s="27">
        <f t="shared" si="10"/>
        <v>19851</v>
      </c>
      <c r="F75" s="27">
        <f t="shared" si="11"/>
        <v>24883</v>
      </c>
      <c r="G75" s="26">
        <f>'Прил.12 согаз'!G75+'Прил.12 альфа'!G75</f>
        <v>310</v>
      </c>
      <c r="H75" s="26">
        <f>'Прил.12 согаз'!H75+'Прил.12 альфа'!H75</f>
        <v>249</v>
      </c>
      <c r="I75" s="26">
        <f>'Прил.12 согаз'!I75+'Прил.12 альфа'!I75</f>
        <v>1614</v>
      </c>
      <c r="J75" s="26">
        <f>'Прил.12 согаз'!J75+'Прил.12 альфа'!J75</f>
        <v>1488</v>
      </c>
      <c r="K75" s="26">
        <f>'Прил.12 согаз'!K75+'Прил.12 альфа'!K75</f>
        <v>4829</v>
      </c>
      <c r="L75" s="26">
        <f>'Прил.12 согаз'!L75+'Прил.12 альфа'!L75</f>
        <v>4571</v>
      </c>
      <c r="M75" s="26">
        <f>'Прил.12 согаз'!M75+'Прил.12 альфа'!M75</f>
        <v>11253</v>
      </c>
      <c r="N75" s="26">
        <f>'Прил.12 согаз'!N75+'Прил.12 альфа'!N75</f>
        <v>13794</v>
      </c>
      <c r="O75" s="26">
        <f>'Прил.12 согаз'!O75+'Прил.12 альфа'!O75</f>
        <v>1845</v>
      </c>
      <c r="P75" s="26">
        <f>'Прил.12 согаз'!P75+'Прил.12 альфа'!P75</f>
        <v>4781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6427</v>
      </c>
      <c r="E76" s="27">
        <f t="shared" si="10"/>
        <v>2375</v>
      </c>
      <c r="F76" s="27">
        <f t="shared" si="11"/>
        <v>4052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1707</v>
      </c>
      <c r="N76" s="26">
        <f>'Прил.12 согаз'!N76+'Прил.12 альфа'!N76</f>
        <v>2145</v>
      </c>
      <c r="O76" s="26">
        <f>'Прил.12 согаз'!O76+'Прил.12 альфа'!O76</f>
        <v>668</v>
      </c>
      <c r="P76" s="26">
        <f>'Прил.12 согаз'!P76+'Прил.12 альфа'!P76</f>
        <v>1907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1206</v>
      </c>
      <c r="E77" s="27">
        <f t="shared" si="10"/>
        <v>709</v>
      </c>
      <c r="F77" s="27">
        <f t="shared" si="11"/>
        <v>497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536</v>
      </c>
      <c r="N77" s="26">
        <f>'Прил.12 согаз'!N77+'Прил.12 альфа'!N77</f>
        <v>306</v>
      </c>
      <c r="O77" s="26">
        <f>'Прил.12 согаз'!O77+'Прил.12 альфа'!O77</f>
        <v>173</v>
      </c>
      <c r="P77" s="26">
        <f>'Прил.12 согаз'!P77+'Прил.12 альфа'!P77</f>
        <v>191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5183</v>
      </c>
      <c r="E78" s="27">
        <f t="shared" si="10"/>
        <v>2413</v>
      </c>
      <c r="F78" s="27">
        <f t="shared" si="11"/>
        <v>2770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1978</v>
      </c>
      <c r="N78" s="26">
        <f>'Прил.12 согаз'!N78+'Прил.12 альфа'!N78</f>
        <v>1490</v>
      </c>
      <c r="O78" s="26">
        <f>'Прил.12 согаз'!O78+'Прил.12 альфа'!O78</f>
        <v>435</v>
      </c>
      <c r="P78" s="26">
        <f>'Прил.12 согаз'!P78+'Прил.12 альфа'!P78</f>
        <v>1280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6150</v>
      </c>
      <c r="E79" s="27">
        <f t="shared" si="10"/>
        <v>3561</v>
      </c>
      <c r="F79" s="27">
        <f t="shared" si="11"/>
        <v>2589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2936</v>
      </c>
      <c r="N79" s="26">
        <f>'Прил.12 согаз'!N79+'Прил.12 альфа'!N79</f>
        <v>1499</v>
      </c>
      <c r="O79" s="26">
        <f>'Прил.12 согаз'!O79+'Прил.12 альфа'!O79</f>
        <v>625</v>
      </c>
      <c r="P79" s="26">
        <f>'Прил.12 согаз'!P79+'Прил.12 альфа'!P79</f>
        <v>1090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730118</v>
      </c>
      <c r="E81" s="21">
        <f t="shared" si="10"/>
        <v>335522</v>
      </c>
      <c r="F81" s="21">
        <f t="shared" si="11"/>
        <v>394596</v>
      </c>
      <c r="G81" s="21">
        <f>SUM(G82:G92)</f>
        <v>3290</v>
      </c>
      <c r="H81" s="21">
        <f aca="true" t="shared" si="12" ref="H81:P81">SUM(H82:H92)</f>
        <v>3168</v>
      </c>
      <c r="I81" s="21">
        <f t="shared" si="12"/>
        <v>17397</v>
      </c>
      <c r="J81" s="21">
        <f t="shared" si="12"/>
        <v>16501</v>
      </c>
      <c r="K81" s="21">
        <f t="shared" si="12"/>
        <v>57029</v>
      </c>
      <c r="L81" s="21">
        <f t="shared" si="12"/>
        <v>53823</v>
      </c>
      <c r="M81" s="21">
        <f t="shared" si="12"/>
        <v>207563</v>
      </c>
      <c r="N81" s="21">
        <f t="shared" si="12"/>
        <v>191252</v>
      </c>
      <c r="O81" s="21">
        <f t="shared" si="12"/>
        <v>50243</v>
      </c>
      <c r="P81" s="21">
        <f t="shared" si="12"/>
        <v>129852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86972</v>
      </c>
      <c r="E82" s="27">
        <f t="shared" si="10"/>
        <v>40036</v>
      </c>
      <c r="F82" s="27">
        <f t="shared" si="11"/>
        <v>46936</v>
      </c>
      <c r="G82" s="26">
        <f>'Прил.12 согаз'!G82+'Прил.12 альфа'!G82</f>
        <v>368</v>
      </c>
      <c r="H82" s="26">
        <f>'Прил.12 согаз'!H82+'Прил.12 альфа'!H82</f>
        <v>337</v>
      </c>
      <c r="I82" s="26">
        <f>'Прил.12 согаз'!I82+'Прил.12 альфа'!I82</f>
        <v>1805</v>
      </c>
      <c r="J82" s="26">
        <f>'Прил.12 согаз'!J82+'Прил.12 альфа'!J82</f>
        <v>1703</v>
      </c>
      <c r="K82" s="26">
        <f>'Прил.12 согаз'!K82+'Прил.12 альфа'!K82</f>
        <v>6426</v>
      </c>
      <c r="L82" s="26">
        <f>'Прил.12 согаз'!L82+'Прил.12 альфа'!L82</f>
        <v>6102</v>
      </c>
      <c r="M82" s="26">
        <f>'Прил.12 согаз'!M82+'Прил.12 альфа'!M82</f>
        <v>25191</v>
      </c>
      <c r="N82" s="26">
        <f>'Прил.12 согаз'!N82+'Прил.12 альфа'!N82</f>
        <v>21879</v>
      </c>
      <c r="O82" s="26">
        <f>'Прил.12 согаз'!O82+'Прил.12 альфа'!O82</f>
        <v>6246</v>
      </c>
      <c r="P82" s="26">
        <f>'Прил.12 согаз'!P82+'Прил.12 альфа'!P82</f>
        <v>16915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52137</v>
      </c>
      <c r="E83" s="27">
        <f t="shared" si="10"/>
        <v>24135</v>
      </c>
      <c r="F83" s="27">
        <f t="shared" si="11"/>
        <v>28002</v>
      </c>
      <c r="G83" s="26">
        <f>'Прил.12 согаз'!G83+'Прил.12 альфа'!G83</f>
        <v>207</v>
      </c>
      <c r="H83" s="26">
        <f>'Прил.12 согаз'!H83+'Прил.12 альфа'!H83</f>
        <v>202</v>
      </c>
      <c r="I83" s="26">
        <f>'Прил.12 согаз'!I83+'Прил.12 альфа'!I83</f>
        <v>1044</v>
      </c>
      <c r="J83" s="26">
        <f>'Прил.12 согаз'!J83+'Прил.12 альфа'!J83</f>
        <v>1007</v>
      </c>
      <c r="K83" s="26">
        <f>'Прил.12 согаз'!K83+'Прил.12 альфа'!K83</f>
        <v>3866</v>
      </c>
      <c r="L83" s="26">
        <f>'Прил.12 согаз'!L83+'Прил.12 альфа'!L83</f>
        <v>3617</v>
      </c>
      <c r="M83" s="26">
        <f>'Прил.12 согаз'!M83+'Прил.12 альфа'!M83</f>
        <v>14667</v>
      </c>
      <c r="N83" s="26">
        <f>'Прил.12 согаз'!N83+'Прил.12 альфа'!N83</f>
        <v>12411</v>
      </c>
      <c r="O83" s="26">
        <f>'Прил.12 согаз'!O83+'Прил.12 альфа'!O83</f>
        <v>4351</v>
      </c>
      <c r="P83" s="26">
        <f>'Прил.12 согаз'!P83+'Прил.12 альфа'!P83</f>
        <v>10765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45616</v>
      </c>
      <c r="E84" s="27">
        <f t="shared" si="10"/>
        <v>21932</v>
      </c>
      <c r="F84" s="27">
        <f t="shared" si="11"/>
        <v>23684</v>
      </c>
      <c r="G84" s="26">
        <f>'Прил.12 согаз'!G84+'Прил.12 альфа'!G84</f>
        <v>180</v>
      </c>
      <c r="H84" s="26">
        <f>'Прил.12 согаз'!H84+'Прил.12 альфа'!H84</f>
        <v>161</v>
      </c>
      <c r="I84" s="26">
        <f>'Прил.12 согаз'!I84+'Прил.12 альфа'!I84</f>
        <v>997</v>
      </c>
      <c r="J84" s="26">
        <f>'Прил.12 согаз'!J84+'Прил.12 альфа'!J84</f>
        <v>951</v>
      </c>
      <c r="K84" s="26">
        <f>'Прил.12 согаз'!K84+'Прил.12 альфа'!K84</f>
        <v>3442</v>
      </c>
      <c r="L84" s="26">
        <f>'Прил.12 согаз'!L84+'Прил.12 альфа'!L84</f>
        <v>3316</v>
      </c>
      <c r="M84" s="26">
        <f>'Прил.12 согаз'!M84+'Прил.12 альфа'!M84</f>
        <v>14176</v>
      </c>
      <c r="N84" s="26">
        <f>'Прил.12 согаз'!N84+'Прил.12 альфа'!N84</f>
        <v>11448</v>
      </c>
      <c r="O84" s="26">
        <f>'Прил.12 согаз'!O84+'Прил.12 альфа'!O84</f>
        <v>3137</v>
      </c>
      <c r="P84" s="26">
        <f>'Прил.12 согаз'!P84+'Прил.12 альфа'!P84</f>
        <v>7808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85">
        <f t="shared" si="9"/>
        <v>0</v>
      </c>
      <c r="E85" s="86">
        <f t="shared" si="10"/>
        <v>0</v>
      </c>
      <c r="F85" s="86">
        <f t="shared" si="11"/>
        <v>0</v>
      </c>
      <c r="G85" s="85">
        <f>'Прил.12 согаз'!G85+'Прил.12 альфа'!G85</f>
        <v>0</v>
      </c>
      <c r="H85" s="85">
        <f>'Прил.12 согаз'!H85+'Прил.12 альфа'!H85</f>
        <v>0</v>
      </c>
      <c r="I85" s="85">
        <f>'Прил.12 согаз'!I85+'Прил.12 альфа'!I85</f>
        <v>0</v>
      </c>
      <c r="J85" s="85">
        <f>'Прил.12 согаз'!J85+'Прил.12 альфа'!J85</f>
        <v>0</v>
      </c>
      <c r="K85" s="85">
        <f>'Прил.12 согаз'!K85+'Прил.12 альфа'!K85</f>
        <v>0</v>
      </c>
      <c r="L85" s="85">
        <f>'Прил.12 согаз'!L85+'Прил.12 альфа'!L85</f>
        <v>0</v>
      </c>
      <c r="M85" s="85">
        <f>'Прил.12 согаз'!M85+'Прил.12 альфа'!M85</f>
        <v>0</v>
      </c>
      <c r="N85" s="85">
        <f>'Прил.12 согаз'!N85+'Прил.12 альфа'!N85</f>
        <v>0</v>
      </c>
      <c r="O85" s="85">
        <f>'Прил.12 согаз'!O85+'Прил.12 альфа'!O85</f>
        <v>0</v>
      </c>
      <c r="P85" s="85">
        <f>'Прил.12 согаз'!P85+'Прил.12 альфа'!P85</f>
        <v>0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64688</v>
      </c>
      <c r="E86" s="27">
        <f t="shared" si="10"/>
        <v>29627</v>
      </c>
      <c r="F86" s="27">
        <f t="shared" si="11"/>
        <v>35061</v>
      </c>
      <c r="G86" s="26">
        <f>'Прил.12 согаз'!G86+'Прил.12 альфа'!G86</f>
        <v>270</v>
      </c>
      <c r="H86" s="26">
        <f>'Прил.12 согаз'!H86+'Прил.12 альфа'!H86</f>
        <v>228</v>
      </c>
      <c r="I86" s="26">
        <f>'Прил.12 согаз'!I86+'Прил.12 альфа'!I86</f>
        <v>1379</v>
      </c>
      <c r="J86" s="26">
        <f>'Прил.12 согаз'!J86+'Прил.12 альфа'!J86</f>
        <v>1307</v>
      </c>
      <c r="K86" s="26">
        <f>'Прил.12 согаз'!K86+'Прил.12 альфа'!K86</f>
        <v>5049</v>
      </c>
      <c r="L86" s="26">
        <f>'Прил.12 согаз'!L86+'Прил.12 альфа'!L86</f>
        <v>4676</v>
      </c>
      <c r="M86" s="26">
        <f>'Прил.12 согаз'!M86+'Прил.12 альфа'!M86</f>
        <v>18197</v>
      </c>
      <c r="N86" s="26">
        <f>'Прил.12 согаз'!N86+'Прил.12 альфа'!N86</f>
        <v>16077</v>
      </c>
      <c r="O86" s="26">
        <f>'Прил.12 согаз'!O86+'Прил.12 альфа'!O86</f>
        <v>4732</v>
      </c>
      <c r="P86" s="26">
        <f>'Прил.12 согаз'!P86+'Прил.12 альфа'!P86</f>
        <v>12773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85">
        <f t="shared" si="9"/>
        <v>0</v>
      </c>
      <c r="E87" s="86">
        <f t="shared" si="10"/>
        <v>0</v>
      </c>
      <c r="F87" s="86">
        <f t="shared" si="11"/>
        <v>0</v>
      </c>
      <c r="G87" s="85">
        <f>'Прил.12 согаз'!G87+'Прил.12 альфа'!G87</f>
        <v>0</v>
      </c>
      <c r="H87" s="85">
        <f>'Прил.12 согаз'!H87+'Прил.12 альфа'!H87</f>
        <v>0</v>
      </c>
      <c r="I87" s="85">
        <f>'Прил.12 согаз'!I87+'Прил.12 альфа'!I87</f>
        <v>0</v>
      </c>
      <c r="J87" s="85">
        <f>'Прил.12 согаз'!J87+'Прил.12 альфа'!J87</f>
        <v>0</v>
      </c>
      <c r="K87" s="85">
        <f>'Прил.12 согаз'!K87+'Прил.12 альфа'!K87</f>
        <v>0</v>
      </c>
      <c r="L87" s="85">
        <f>'Прил.12 согаз'!L87+'Прил.12 альфа'!L87</f>
        <v>0</v>
      </c>
      <c r="M87" s="85">
        <f>'Прил.12 согаз'!M87+'Прил.12 альфа'!M87</f>
        <v>0</v>
      </c>
      <c r="N87" s="85">
        <f>'Прил.12 согаз'!N87+'Прил.12 альфа'!N87</f>
        <v>0</v>
      </c>
      <c r="O87" s="85">
        <f>'Прил.12 согаз'!O87+'Прил.12 альфа'!O87</f>
        <v>0</v>
      </c>
      <c r="P87" s="85">
        <f>'Прил.12 согаз'!P87+'Прил.12 альфа'!P87</f>
        <v>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9"/>
        <v>0</v>
      </c>
      <c r="E88" s="84">
        <f t="shared" si="10"/>
        <v>0</v>
      </c>
      <c r="F88" s="84">
        <f t="shared" si="11"/>
        <v>0</v>
      </c>
      <c r="G88" s="83">
        <f>'Прил.12 согаз'!G88+'Прил.12 альфа'!G88</f>
        <v>0</v>
      </c>
      <c r="H88" s="83">
        <f>'Прил.12 согаз'!H88+'Прил.12 альфа'!H88</f>
        <v>0</v>
      </c>
      <c r="I88" s="83">
        <f>'Прил.12 согаз'!I88+'Прил.12 альфа'!I88</f>
        <v>0</v>
      </c>
      <c r="J88" s="83">
        <f>'Прил.12 согаз'!J88+'Прил.12 альфа'!J88</f>
        <v>0</v>
      </c>
      <c r="K88" s="83">
        <f>'Прил.12 согаз'!K88+'Прил.12 альфа'!K88</f>
        <v>0</v>
      </c>
      <c r="L88" s="83">
        <f>'Прил.12 согаз'!L88+'Прил.12 альфа'!L88</f>
        <v>0</v>
      </c>
      <c r="M88" s="83">
        <f>'Прил.12 согаз'!M88+'Прил.12 альфа'!M88</f>
        <v>0</v>
      </c>
      <c r="N88" s="83">
        <f>'Прил.12 согаз'!N88+'Прил.12 альфа'!N88</f>
        <v>0</v>
      </c>
      <c r="O88" s="83">
        <f>'Прил.12 согаз'!O88+'Прил.12 альфа'!O88</f>
        <v>0</v>
      </c>
      <c r="P88" s="83">
        <f>'Прил.12 согаз'!P88+'Прил.12 альфа'!P88</f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81">
        <f t="shared" si="9"/>
        <v>418508</v>
      </c>
      <c r="E89" s="82">
        <f t="shared" si="10"/>
        <v>191755</v>
      </c>
      <c r="F89" s="82">
        <f t="shared" si="11"/>
        <v>226753</v>
      </c>
      <c r="G89" s="81">
        <f>'Прил.12 согаз'!G89+'Прил.12 альфа'!G89</f>
        <v>1903</v>
      </c>
      <c r="H89" s="81">
        <f>'Прил.12 согаз'!H89+'Прил.12 альфа'!H89</f>
        <v>1934</v>
      </c>
      <c r="I89" s="81">
        <f>'Прил.12 согаз'!I89+'Прил.12 альфа'!I89</f>
        <v>10098</v>
      </c>
      <c r="J89" s="81">
        <f>'Прил.12 согаз'!J89+'Прил.12 альфа'!J89</f>
        <v>9667</v>
      </c>
      <c r="K89" s="81">
        <f>'Прил.12 согаз'!K89+'Прил.12 альфа'!K89</f>
        <v>32002</v>
      </c>
      <c r="L89" s="81">
        <f>'Прил.12 согаз'!L89+'Прил.12 альфа'!L89</f>
        <v>30218</v>
      </c>
      <c r="M89" s="81">
        <f>'Прил.12 согаз'!M89+'Прил.12 альфа'!M89</f>
        <v>119064</v>
      </c>
      <c r="N89" s="81">
        <f>'Прил.12 согаз'!N89+'Прил.12 альфа'!N89</f>
        <v>111258</v>
      </c>
      <c r="O89" s="81">
        <f>'Прил.12 согаз'!O89+'Прил.12 альфа'!O89</f>
        <v>28688</v>
      </c>
      <c r="P89" s="81">
        <f>'Прил.12 согаз'!P89+'Прил.12 альфа'!P89</f>
        <v>73676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17156</v>
      </c>
      <c r="E90" s="27">
        <f t="shared" si="10"/>
        <v>8074</v>
      </c>
      <c r="F90" s="27">
        <f t="shared" si="11"/>
        <v>9082</v>
      </c>
      <c r="G90" s="26">
        <f>'Прил.12 согаз'!G90+'Прил.12 альфа'!G90</f>
        <v>54</v>
      </c>
      <c r="H90" s="26">
        <f>'Прил.12 согаз'!H90+'Прил.12 альфа'!H90</f>
        <v>59</v>
      </c>
      <c r="I90" s="26">
        <f>'Прил.12 согаз'!I90+'Прил.12 альфа'!I90</f>
        <v>430</v>
      </c>
      <c r="J90" s="26">
        <f>'Прил.12 согаз'!J90+'Прил.12 альфа'!J90</f>
        <v>358</v>
      </c>
      <c r="K90" s="26">
        <f>'Прил.12 согаз'!K90+'Прил.12 альфа'!K90</f>
        <v>1375</v>
      </c>
      <c r="L90" s="26">
        <f>'Прил.12 согаз'!L90+'Прил.12 альфа'!L90</f>
        <v>1284</v>
      </c>
      <c r="M90" s="26">
        <f>'Прил.12 согаз'!M90+'Прил.12 альфа'!M90</f>
        <v>4977</v>
      </c>
      <c r="N90" s="26">
        <f>'Прил.12 согаз'!N90+'Прил.12 альфа'!N90</f>
        <v>4284</v>
      </c>
      <c r="O90" s="26">
        <f>'Прил.12 согаз'!O90+'Прил.12 альфа'!O90</f>
        <v>1238</v>
      </c>
      <c r="P90" s="26">
        <f>'Прил.12 согаз'!P90+'Прил.12 альфа'!P90</f>
        <v>3097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45041</v>
      </c>
      <c r="E91" s="27">
        <f t="shared" si="10"/>
        <v>19963</v>
      </c>
      <c r="F91" s="27">
        <f t="shared" si="11"/>
        <v>25078</v>
      </c>
      <c r="G91" s="26">
        <f>'Прил.12 согаз'!G91+'Прил.12 альфа'!G91</f>
        <v>308</v>
      </c>
      <c r="H91" s="26">
        <f>'Прил.12 согаз'!H91+'Прил.12 альфа'!H91</f>
        <v>247</v>
      </c>
      <c r="I91" s="26">
        <f>'Прил.12 согаз'!I91+'Прил.12 альфа'!I91</f>
        <v>1644</v>
      </c>
      <c r="J91" s="26">
        <f>'Прил.12 согаз'!J91+'Прил.12 альфа'!J91</f>
        <v>1508</v>
      </c>
      <c r="K91" s="26">
        <f>'Прил.12 согаз'!K91+'Прил.12 альфа'!K91</f>
        <v>4869</v>
      </c>
      <c r="L91" s="26">
        <f>'Прил.12 согаз'!L91+'Прил.12 альфа'!L91</f>
        <v>4610</v>
      </c>
      <c r="M91" s="26">
        <f>'Прил.12 согаз'!M91+'Прил.12 альфа'!M91</f>
        <v>11291</v>
      </c>
      <c r="N91" s="26">
        <f>'Прил.12 согаз'!N91+'Прил.12 альфа'!N91</f>
        <v>13895</v>
      </c>
      <c r="O91" s="26">
        <f>'Прил.12 согаз'!O91+'Прил.12 альфа'!O91</f>
        <v>1851</v>
      </c>
      <c r="P91" s="26">
        <f>'Прил.12 согаз'!P91+'Прил.12 альфа'!P91</f>
        <v>4818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9"/>
      <c r="F97" s="99"/>
      <c r="G97" s="92"/>
      <c r="H97" s="92"/>
      <c r="I97" s="92"/>
      <c r="J97" s="92"/>
      <c r="K97" s="92"/>
      <c r="L97" s="92"/>
      <c r="M97" s="92"/>
    </row>
    <row r="98" spans="5:13" s="38" customFormat="1" ht="13.5" customHeight="1">
      <c r="E98" s="90" t="s">
        <v>60</v>
      </c>
      <c r="F98" s="90"/>
      <c r="G98" s="91" t="s">
        <v>61</v>
      </c>
      <c r="H98" s="91"/>
      <c r="I98" s="91"/>
      <c r="J98" s="91"/>
      <c r="K98" s="91"/>
      <c r="L98" s="91"/>
      <c r="M98" s="91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2"/>
      <c r="B100" s="92"/>
      <c r="C100" s="92"/>
      <c r="D100" s="92"/>
      <c r="E100" s="99"/>
      <c r="F100" s="99"/>
      <c r="G100" s="92"/>
      <c r="H100" s="92"/>
      <c r="I100" s="92"/>
      <c r="J100" s="92"/>
      <c r="K100" s="92"/>
      <c r="L100" s="92"/>
      <c r="M100" s="92"/>
    </row>
    <row r="101" spans="1:13" s="39" customFormat="1" ht="12">
      <c r="A101" s="91" t="s">
        <v>63</v>
      </c>
      <c r="B101" s="91"/>
      <c r="C101" s="91"/>
      <c r="D101" s="91"/>
      <c r="E101" s="90" t="s">
        <v>60</v>
      </c>
      <c r="F101" s="90"/>
      <c r="G101" s="91" t="s">
        <v>61</v>
      </c>
      <c r="H101" s="91"/>
      <c r="I101" s="91"/>
      <c r="J101" s="91"/>
      <c r="K101" s="91"/>
      <c r="L101" s="91"/>
      <c r="M101" s="91"/>
    </row>
  </sheetData>
  <sheetProtection/>
  <mergeCells count="27"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E98:F98"/>
    <mergeCell ref="E100:F100"/>
    <mergeCell ref="G100:M100"/>
    <mergeCell ref="G17:H17"/>
    <mergeCell ref="K17:L17"/>
    <mergeCell ref="I17:J17"/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20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A89" sqref="A89:IV8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s="9" customFormat="1" ht="39" customHeight="1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6:13" s="9" customFormat="1" ht="20.25">
      <c r="F10" s="10" t="s">
        <v>7</v>
      </c>
      <c r="G10" s="89" t="s">
        <v>183</v>
      </c>
      <c r="H10" s="89"/>
      <c r="I10" s="89"/>
      <c r="J10" s="8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0" t="s">
        <v>92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4:14" s="13" customFormat="1" ht="15.75">
      <c r="D13" s="111" t="s">
        <v>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2" t="s">
        <v>9</v>
      </c>
      <c r="B15" s="105" t="s">
        <v>64</v>
      </c>
      <c r="C15" s="112" t="s">
        <v>10</v>
      </c>
      <c r="D15" s="112" t="s">
        <v>11</v>
      </c>
      <c r="E15" s="93" t="s">
        <v>12</v>
      </c>
      <c r="F15" s="94"/>
      <c r="G15" s="115" t="s">
        <v>13</v>
      </c>
      <c r="H15" s="116"/>
      <c r="I15" s="116"/>
      <c r="J15" s="116"/>
      <c r="K15" s="116"/>
      <c r="L15" s="116"/>
      <c r="M15" s="116"/>
      <c r="N15" s="116"/>
      <c r="O15" s="116"/>
      <c r="P15" s="117"/>
    </row>
    <row r="16" spans="1:16" s="14" customFormat="1" ht="35.25" customHeight="1">
      <c r="A16" s="113"/>
      <c r="B16" s="106"/>
      <c r="C16" s="113"/>
      <c r="D16" s="113"/>
      <c r="E16" s="95"/>
      <c r="F16" s="96"/>
      <c r="G16" s="100" t="s">
        <v>14</v>
      </c>
      <c r="H16" s="101"/>
      <c r="I16" s="101"/>
      <c r="J16" s="101"/>
      <c r="K16" s="101"/>
      <c r="L16" s="102"/>
      <c r="M16" s="100" t="s">
        <v>15</v>
      </c>
      <c r="N16" s="102"/>
      <c r="O16" s="103" t="s">
        <v>16</v>
      </c>
      <c r="P16" s="104"/>
    </row>
    <row r="17" spans="1:16" s="14" customFormat="1" ht="31.5" customHeight="1">
      <c r="A17" s="113"/>
      <c r="B17" s="106"/>
      <c r="C17" s="113"/>
      <c r="D17" s="113"/>
      <c r="E17" s="97"/>
      <c r="F17" s="98"/>
      <c r="G17" s="103" t="s">
        <v>17</v>
      </c>
      <c r="H17" s="104"/>
      <c r="I17" s="103" t="s">
        <v>18</v>
      </c>
      <c r="J17" s="104"/>
      <c r="K17" s="103" t="s">
        <v>19</v>
      </c>
      <c r="L17" s="104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4"/>
      <c r="B18" s="107"/>
      <c r="C18" s="114"/>
      <c r="D18" s="114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440973</v>
      </c>
      <c r="E20" s="21">
        <f aca="true" t="shared" si="1" ref="E20:E45">G20+I20+K20+M20+O20</f>
        <v>202840</v>
      </c>
      <c r="F20" s="21">
        <f aca="true" t="shared" si="2" ref="F20:F45">H20+J20+L20+N20+P20</f>
        <v>238133</v>
      </c>
      <c r="G20" s="21">
        <f aca="true" t="shared" si="3" ref="G20:P20">SUM(G21:G43)</f>
        <v>1944</v>
      </c>
      <c r="H20" s="21">
        <f t="shared" si="3"/>
        <v>1913</v>
      </c>
      <c r="I20" s="21">
        <f t="shared" si="3"/>
        <v>10848</v>
      </c>
      <c r="J20" s="21">
        <f t="shared" si="3"/>
        <v>10481</v>
      </c>
      <c r="K20" s="21">
        <f t="shared" si="3"/>
        <v>33212</v>
      </c>
      <c r="L20" s="21">
        <f t="shared" si="3"/>
        <v>31250</v>
      </c>
      <c r="M20" s="21">
        <f t="shared" si="3"/>
        <v>125811</v>
      </c>
      <c r="N20" s="21">
        <f t="shared" si="3"/>
        <v>115717</v>
      </c>
      <c r="O20" s="21">
        <f t="shared" si="3"/>
        <v>31025</v>
      </c>
      <c r="P20" s="21">
        <f t="shared" si="3"/>
        <v>78772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845</v>
      </c>
      <c r="E21" s="27">
        <f>G21+I21+K21+M21+O21</f>
        <v>241</v>
      </c>
      <c r="F21" s="27">
        <f t="shared" si="2"/>
        <v>604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192</v>
      </c>
      <c r="N21" s="27">
        <v>475</v>
      </c>
      <c r="O21" s="27">
        <v>49</v>
      </c>
      <c r="P21" s="27">
        <v>129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44016</v>
      </c>
      <c r="E22" s="27">
        <f t="shared" si="1"/>
        <v>21402</v>
      </c>
      <c r="F22" s="27">
        <f t="shared" si="2"/>
        <v>22614</v>
      </c>
      <c r="G22" s="27">
        <v>224</v>
      </c>
      <c r="H22" s="27">
        <v>201</v>
      </c>
      <c r="I22" s="27">
        <v>1078</v>
      </c>
      <c r="J22" s="27">
        <v>1034</v>
      </c>
      <c r="K22" s="27">
        <v>3129</v>
      </c>
      <c r="L22" s="27">
        <v>3000</v>
      </c>
      <c r="M22" s="27">
        <v>14002</v>
      </c>
      <c r="N22" s="27">
        <v>11037</v>
      </c>
      <c r="O22" s="27">
        <v>2969</v>
      </c>
      <c r="P22" s="27">
        <v>7342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2364</v>
      </c>
      <c r="E23" s="27">
        <f t="shared" si="1"/>
        <v>1206</v>
      </c>
      <c r="F23" s="27">
        <f t="shared" si="2"/>
        <v>1158</v>
      </c>
      <c r="G23" s="27">
        <v>6</v>
      </c>
      <c r="H23" s="27">
        <v>1</v>
      </c>
      <c r="I23" s="27">
        <v>16</v>
      </c>
      <c r="J23" s="27">
        <v>11</v>
      </c>
      <c r="K23" s="27">
        <v>119</v>
      </c>
      <c r="L23" s="27">
        <v>124</v>
      </c>
      <c r="M23" s="27">
        <v>882</v>
      </c>
      <c r="N23" s="27">
        <v>619</v>
      </c>
      <c r="O23" s="27">
        <v>183</v>
      </c>
      <c r="P23" s="27">
        <v>403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37157</v>
      </c>
      <c r="E24" s="27">
        <f t="shared" si="1"/>
        <v>17135</v>
      </c>
      <c r="F24" s="27">
        <f t="shared" si="2"/>
        <v>20022</v>
      </c>
      <c r="G24" s="27">
        <v>144</v>
      </c>
      <c r="H24" s="27">
        <v>134</v>
      </c>
      <c r="I24" s="27">
        <v>822</v>
      </c>
      <c r="J24" s="27">
        <v>791</v>
      </c>
      <c r="K24" s="27">
        <v>2823</v>
      </c>
      <c r="L24" s="27">
        <v>2716</v>
      </c>
      <c r="M24" s="27">
        <v>10574</v>
      </c>
      <c r="N24" s="27">
        <v>9314</v>
      </c>
      <c r="O24" s="27">
        <v>2772</v>
      </c>
      <c r="P24" s="27">
        <v>7067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865</v>
      </c>
      <c r="E25" s="27">
        <f t="shared" si="1"/>
        <v>515</v>
      </c>
      <c r="F25" s="27">
        <f t="shared" si="2"/>
        <v>350</v>
      </c>
      <c r="G25" s="27">
        <v>1</v>
      </c>
      <c r="H25" s="27">
        <v>0</v>
      </c>
      <c r="I25" s="27">
        <v>5</v>
      </c>
      <c r="J25" s="27">
        <v>2</v>
      </c>
      <c r="K25" s="27">
        <v>30</v>
      </c>
      <c r="L25" s="27">
        <v>33</v>
      </c>
      <c r="M25" s="27">
        <v>391</v>
      </c>
      <c r="N25" s="27">
        <v>176</v>
      </c>
      <c r="O25" s="27">
        <v>88</v>
      </c>
      <c r="P25" s="27">
        <v>139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19531</v>
      </c>
      <c r="E26" s="27">
        <f t="shared" si="1"/>
        <v>9419</v>
      </c>
      <c r="F26" s="27">
        <f t="shared" si="2"/>
        <v>10112</v>
      </c>
      <c r="G26" s="27">
        <v>86</v>
      </c>
      <c r="H26" s="27">
        <v>65</v>
      </c>
      <c r="I26" s="27">
        <v>437</v>
      </c>
      <c r="J26" s="27">
        <v>480</v>
      </c>
      <c r="K26" s="27">
        <v>1262</v>
      </c>
      <c r="L26" s="27">
        <v>1143</v>
      </c>
      <c r="M26" s="27">
        <v>6226</v>
      </c>
      <c r="N26" s="27">
        <v>4913</v>
      </c>
      <c r="O26" s="27">
        <v>1408</v>
      </c>
      <c r="P26" s="27">
        <v>3511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10859</v>
      </c>
      <c r="E27" s="27">
        <f t="shared" si="1"/>
        <v>5173</v>
      </c>
      <c r="F27" s="27">
        <f t="shared" si="2"/>
        <v>5686</v>
      </c>
      <c r="G27" s="27">
        <v>48</v>
      </c>
      <c r="H27" s="27">
        <v>63</v>
      </c>
      <c r="I27" s="27">
        <v>282</v>
      </c>
      <c r="J27" s="27">
        <v>253</v>
      </c>
      <c r="K27" s="27">
        <v>787</v>
      </c>
      <c r="L27" s="27">
        <v>783</v>
      </c>
      <c r="M27" s="27">
        <v>3335</v>
      </c>
      <c r="N27" s="27">
        <v>2916</v>
      </c>
      <c r="O27" s="27">
        <v>721</v>
      </c>
      <c r="P27" s="27">
        <v>1671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31442</v>
      </c>
      <c r="E28" s="27">
        <f t="shared" si="1"/>
        <v>14339</v>
      </c>
      <c r="F28" s="27">
        <f t="shared" si="2"/>
        <v>17103</v>
      </c>
      <c r="G28" s="27">
        <v>153</v>
      </c>
      <c r="H28" s="27">
        <v>201</v>
      </c>
      <c r="I28" s="27">
        <v>923</v>
      </c>
      <c r="J28" s="27">
        <v>901</v>
      </c>
      <c r="K28" s="27">
        <v>2830</v>
      </c>
      <c r="L28" s="27">
        <v>2688</v>
      </c>
      <c r="M28" s="27">
        <v>8766</v>
      </c>
      <c r="N28" s="27">
        <v>8610</v>
      </c>
      <c r="O28" s="27">
        <v>1667</v>
      </c>
      <c r="P28" s="27">
        <v>4703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24591</v>
      </c>
      <c r="E29" s="27">
        <f t="shared" si="1"/>
        <v>10457</v>
      </c>
      <c r="F29" s="27">
        <f t="shared" si="2"/>
        <v>14134</v>
      </c>
      <c r="G29" s="27">
        <v>177</v>
      </c>
      <c r="H29" s="27">
        <v>174</v>
      </c>
      <c r="I29" s="27">
        <v>898</v>
      </c>
      <c r="J29" s="27">
        <v>959</v>
      </c>
      <c r="K29" s="27">
        <v>2226</v>
      </c>
      <c r="L29" s="27">
        <v>2158</v>
      </c>
      <c r="M29" s="27">
        <v>5886</v>
      </c>
      <c r="N29" s="27">
        <v>7776</v>
      </c>
      <c r="O29" s="27">
        <v>1270</v>
      </c>
      <c r="P29" s="27">
        <v>3067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95792</v>
      </c>
      <c r="E30" s="27">
        <f t="shared" si="1"/>
        <v>42168</v>
      </c>
      <c r="F30" s="27">
        <f t="shared" si="2"/>
        <v>53624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33256</v>
      </c>
      <c r="N30" s="27">
        <v>30251</v>
      </c>
      <c r="O30" s="27">
        <v>8912</v>
      </c>
      <c r="P30" s="27">
        <v>23373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75236</v>
      </c>
      <c r="E31" s="27">
        <f t="shared" si="1"/>
        <v>32654</v>
      </c>
      <c r="F31" s="27">
        <f t="shared" si="2"/>
        <v>42582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26043</v>
      </c>
      <c r="N31" s="27">
        <v>24599</v>
      </c>
      <c r="O31" s="27">
        <v>6611</v>
      </c>
      <c r="P31" s="27">
        <v>17983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19451</v>
      </c>
      <c r="E32" s="27">
        <f t="shared" si="1"/>
        <v>9951</v>
      </c>
      <c r="F32" s="27">
        <f t="shared" si="2"/>
        <v>9500</v>
      </c>
      <c r="G32" s="27">
        <v>384</v>
      </c>
      <c r="H32" s="27">
        <v>416</v>
      </c>
      <c r="I32" s="27">
        <v>2341</v>
      </c>
      <c r="J32" s="27">
        <v>2212</v>
      </c>
      <c r="K32" s="27">
        <v>7226</v>
      </c>
      <c r="L32" s="27">
        <v>6872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13988</v>
      </c>
      <c r="E33" s="27">
        <f t="shared" si="1"/>
        <v>7365</v>
      </c>
      <c r="F33" s="27">
        <f t="shared" si="2"/>
        <v>6623</v>
      </c>
      <c r="G33" s="27">
        <v>286</v>
      </c>
      <c r="H33" s="27">
        <v>254</v>
      </c>
      <c r="I33" s="27">
        <v>1573</v>
      </c>
      <c r="J33" s="27">
        <v>1537</v>
      </c>
      <c r="K33" s="27">
        <v>5506</v>
      </c>
      <c r="L33" s="27">
        <v>4832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13084</v>
      </c>
      <c r="E34" s="27">
        <f t="shared" si="1"/>
        <v>6739</v>
      </c>
      <c r="F34" s="27">
        <f t="shared" si="2"/>
        <v>6345</v>
      </c>
      <c r="G34" s="27">
        <v>294</v>
      </c>
      <c r="H34" s="27">
        <v>261</v>
      </c>
      <c r="I34" s="27">
        <v>1509</v>
      </c>
      <c r="J34" s="27">
        <v>1460</v>
      </c>
      <c r="K34" s="27">
        <v>4936</v>
      </c>
      <c r="L34" s="27">
        <v>4624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9084</v>
      </c>
      <c r="E35" s="27">
        <f t="shared" si="1"/>
        <v>4519</v>
      </c>
      <c r="F35" s="27">
        <f t="shared" si="2"/>
        <v>4565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3288</v>
      </c>
      <c r="N35" s="27">
        <v>2691</v>
      </c>
      <c r="O35" s="27">
        <v>1231</v>
      </c>
      <c r="P35" s="27">
        <v>1874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14169</v>
      </c>
      <c r="E36" s="27">
        <f t="shared" si="1"/>
        <v>6816</v>
      </c>
      <c r="F36" s="27">
        <f t="shared" si="2"/>
        <v>7353</v>
      </c>
      <c r="G36" s="27">
        <v>57</v>
      </c>
      <c r="H36" s="27">
        <v>60</v>
      </c>
      <c r="I36" s="27">
        <v>403</v>
      </c>
      <c r="J36" s="27">
        <v>328</v>
      </c>
      <c r="K36" s="27">
        <v>1049</v>
      </c>
      <c r="L36" s="27">
        <v>1021</v>
      </c>
      <c r="M36" s="27">
        <v>4261</v>
      </c>
      <c r="N36" s="27">
        <v>3470</v>
      </c>
      <c r="O36" s="27">
        <v>1046</v>
      </c>
      <c r="P36" s="27">
        <v>2474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13841</v>
      </c>
      <c r="E37" s="27">
        <f t="shared" si="1"/>
        <v>6006</v>
      </c>
      <c r="F37" s="27">
        <f t="shared" si="2"/>
        <v>7835</v>
      </c>
      <c r="G37" s="27">
        <v>84</v>
      </c>
      <c r="H37" s="27">
        <v>83</v>
      </c>
      <c r="I37" s="27">
        <v>561</v>
      </c>
      <c r="J37" s="27">
        <v>513</v>
      </c>
      <c r="K37" s="27">
        <v>1289</v>
      </c>
      <c r="L37" s="27">
        <v>1256</v>
      </c>
      <c r="M37" s="27">
        <v>3488</v>
      </c>
      <c r="N37" s="27">
        <v>4476</v>
      </c>
      <c r="O37" s="27">
        <v>584</v>
      </c>
      <c r="P37" s="27">
        <v>1507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4382</v>
      </c>
      <c r="E38" s="27">
        <f t="shared" si="1"/>
        <v>1712</v>
      </c>
      <c r="F38" s="27">
        <f t="shared" si="2"/>
        <v>2670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1239</v>
      </c>
      <c r="N38" s="27">
        <v>1404</v>
      </c>
      <c r="O38" s="27">
        <v>473</v>
      </c>
      <c r="P38" s="27">
        <v>1266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3134</v>
      </c>
      <c r="E39" s="27">
        <f t="shared" si="1"/>
        <v>1736</v>
      </c>
      <c r="F39" s="27">
        <f t="shared" si="2"/>
        <v>1398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1309</v>
      </c>
      <c r="N39" s="27">
        <v>940</v>
      </c>
      <c r="O39" s="27">
        <v>427</v>
      </c>
      <c r="P39" s="27">
        <v>458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5072</v>
      </c>
      <c r="E40" s="27">
        <f t="shared" si="1"/>
        <v>2303</v>
      </c>
      <c r="F40" s="27">
        <f t="shared" si="2"/>
        <v>2769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1853</v>
      </c>
      <c r="N40" s="27">
        <v>1436</v>
      </c>
      <c r="O40" s="27">
        <v>450</v>
      </c>
      <c r="P40" s="27">
        <v>1333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411</v>
      </c>
      <c r="E41" s="27">
        <f t="shared" si="1"/>
        <v>238</v>
      </c>
      <c r="F41" s="27">
        <f t="shared" si="2"/>
        <v>173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203</v>
      </c>
      <c r="N41" s="27">
        <v>114</v>
      </c>
      <c r="O41" s="27">
        <v>35</v>
      </c>
      <c r="P41" s="27">
        <v>59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1659</v>
      </c>
      <c r="E42" s="27">
        <f t="shared" si="1"/>
        <v>746</v>
      </c>
      <c r="F42" s="27">
        <f t="shared" si="2"/>
        <v>913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617</v>
      </c>
      <c r="N42" s="27">
        <v>500</v>
      </c>
      <c r="O42" s="27">
        <v>129</v>
      </c>
      <c r="P42" s="27">
        <v>413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194053</v>
      </c>
      <c r="E44" s="21">
        <f t="shared" si="1"/>
        <v>0</v>
      </c>
      <c r="F44" s="21">
        <f t="shared" si="2"/>
        <v>194053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115386</v>
      </c>
      <c r="O44" s="21">
        <f t="shared" si="4"/>
        <v>0</v>
      </c>
      <c r="P44" s="21">
        <f t="shared" si="4"/>
        <v>78667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97593</v>
      </c>
      <c r="E45" s="27">
        <f t="shared" si="1"/>
        <v>0</v>
      </c>
      <c r="F45" s="27">
        <f t="shared" si="2"/>
        <v>97593</v>
      </c>
      <c r="G45" s="27"/>
      <c r="H45" s="27"/>
      <c r="I45" s="27"/>
      <c r="J45" s="27"/>
      <c r="K45" s="27"/>
      <c r="L45" s="27"/>
      <c r="M45" s="27"/>
      <c r="N45" s="27">
        <v>55542</v>
      </c>
      <c r="O45" s="27">
        <v>0</v>
      </c>
      <c r="P45" s="27">
        <v>42051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79">E46+F46</f>
        <v>18525</v>
      </c>
      <c r="E46" s="27">
        <f aca="true" t="shared" si="6" ref="E46:E79">G46+I46+K46+M46+O46</f>
        <v>0</v>
      </c>
      <c r="F46" s="27">
        <f aca="true" t="shared" si="7" ref="F46:F79">H46+J46+L46+N46+P46</f>
        <v>18525</v>
      </c>
      <c r="G46" s="27"/>
      <c r="H46" s="27"/>
      <c r="I46" s="27"/>
      <c r="J46" s="27"/>
      <c r="K46" s="27"/>
      <c r="L46" s="27"/>
      <c r="M46" s="27"/>
      <c r="N46" s="27">
        <v>11145</v>
      </c>
      <c r="O46" s="27">
        <v>0</v>
      </c>
      <c r="P46" s="27">
        <v>7380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1144</v>
      </c>
      <c r="E47" s="27">
        <f t="shared" si="6"/>
        <v>0</v>
      </c>
      <c r="F47" s="27">
        <f t="shared" si="7"/>
        <v>1144</v>
      </c>
      <c r="G47" s="27"/>
      <c r="H47" s="27"/>
      <c r="I47" s="27"/>
      <c r="J47" s="27"/>
      <c r="K47" s="27"/>
      <c r="L47" s="27"/>
      <c r="M47" s="27"/>
      <c r="N47" s="27">
        <v>728</v>
      </c>
      <c r="O47" s="27">
        <v>0</v>
      </c>
      <c r="P47" s="27">
        <v>416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16922</v>
      </c>
      <c r="E48" s="27">
        <f t="shared" si="6"/>
        <v>0</v>
      </c>
      <c r="F48" s="27">
        <f t="shared" si="7"/>
        <v>16922</v>
      </c>
      <c r="G48" s="27"/>
      <c r="H48" s="27"/>
      <c r="I48" s="27"/>
      <c r="J48" s="27"/>
      <c r="K48" s="27"/>
      <c r="L48" s="27"/>
      <c r="M48" s="27"/>
      <c r="N48" s="27">
        <v>9726</v>
      </c>
      <c r="O48" s="27">
        <v>0</v>
      </c>
      <c r="P48" s="27">
        <v>7196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355</v>
      </c>
      <c r="E49" s="27">
        <f t="shared" si="6"/>
        <v>0</v>
      </c>
      <c r="F49" s="27">
        <f t="shared" si="7"/>
        <v>355</v>
      </c>
      <c r="G49" s="26"/>
      <c r="H49" s="26"/>
      <c r="I49" s="26"/>
      <c r="J49" s="26"/>
      <c r="K49" s="26"/>
      <c r="L49" s="26"/>
      <c r="M49" s="26"/>
      <c r="N49" s="27">
        <v>209</v>
      </c>
      <c r="O49" s="26">
        <v>0</v>
      </c>
      <c r="P49" s="27">
        <v>146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8541</v>
      </c>
      <c r="E50" s="27">
        <f t="shared" si="6"/>
        <v>0</v>
      </c>
      <c r="F50" s="27">
        <f t="shared" si="7"/>
        <v>8541</v>
      </c>
      <c r="G50" s="26"/>
      <c r="H50" s="26"/>
      <c r="I50" s="26"/>
      <c r="J50" s="26"/>
      <c r="K50" s="26"/>
      <c r="L50" s="26"/>
      <c r="M50" s="26"/>
      <c r="N50" s="27">
        <v>5025</v>
      </c>
      <c r="O50" s="26">
        <v>0</v>
      </c>
      <c r="P50" s="27">
        <v>3516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4677</v>
      </c>
      <c r="E51" s="27">
        <f t="shared" si="6"/>
        <v>0</v>
      </c>
      <c r="F51" s="27">
        <f t="shared" si="7"/>
        <v>4677</v>
      </c>
      <c r="G51" s="26"/>
      <c r="H51" s="26"/>
      <c r="I51" s="26"/>
      <c r="J51" s="26"/>
      <c r="K51" s="26"/>
      <c r="L51" s="26"/>
      <c r="M51" s="26"/>
      <c r="N51" s="27">
        <v>2993</v>
      </c>
      <c r="O51" s="26">
        <v>0</v>
      </c>
      <c r="P51" s="27">
        <v>1684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13602</v>
      </c>
      <c r="E52" s="27">
        <f t="shared" si="6"/>
        <v>0</v>
      </c>
      <c r="F52" s="27">
        <f t="shared" si="7"/>
        <v>13602</v>
      </c>
      <c r="G52" s="26"/>
      <c r="H52" s="26"/>
      <c r="I52" s="26"/>
      <c r="J52" s="26"/>
      <c r="K52" s="26"/>
      <c r="L52" s="26"/>
      <c r="M52" s="26"/>
      <c r="N52" s="27">
        <v>8830</v>
      </c>
      <c r="O52" s="26">
        <v>0</v>
      </c>
      <c r="P52" s="27">
        <v>4772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11032</v>
      </c>
      <c r="E53" s="27">
        <f t="shared" si="6"/>
        <v>0</v>
      </c>
      <c r="F53" s="27">
        <f t="shared" si="7"/>
        <v>11032</v>
      </c>
      <c r="G53" s="26"/>
      <c r="H53" s="26"/>
      <c r="I53" s="26"/>
      <c r="J53" s="26"/>
      <c r="K53" s="26"/>
      <c r="L53" s="26"/>
      <c r="M53" s="26"/>
      <c r="N53" s="27">
        <v>7932</v>
      </c>
      <c r="O53" s="26">
        <v>0</v>
      </c>
      <c r="P53" s="27">
        <v>3100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4234</v>
      </c>
      <c r="E54" s="27">
        <f t="shared" si="6"/>
        <v>0</v>
      </c>
      <c r="F54" s="27">
        <f t="shared" si="7"/>
        <v>4234</v>
      </c>
      <c r="G54" s="27"/>
      <c r="H54" s="27"/>
      <c r="I54" s="27"/>
      <c r="J54" s="27"/>
      <c r="K54" s="27"/>
      <c r="L54" s="27"/>
      <c r="M54" s="27"/>
      <c r="N54" s="27">
        <v>2436</v>
      </c>
      <c r="O54" s="27">
        <v>0</v>
      </c>
      <c r="P54" s="27">
        <v>1798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5982</v>
      </c>
      <c r="E55" s="27">
        <f t="shared" si="6"/>
        <v>0</v>
      </c>
      <c r="F55" s="27">
        <f t="shared" si="7"/>
        <v>5982</v>
      </c>
      <c r="G55" s="27"/>
      <c r="H55" s="27"/>
      <c r="I55" s="27"/>
      <c r="J55" s="27"/>
      <c r="K55" s="27"/>
      <c r="L55" s="27"/>
      <c r="M55" s="27"/>
      <c r="N55" s="27">
        <v>3504</v>
      </c>
      <c r="O55" s="27">
        <v>0</v>
      </c>
      <c r="P55" s="27">
        <v>2478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6184</v>
      </c>
      <c r="E56" s="27">
        <f t="shared" si="6"/>
        <v>0</v>
      </c>
      <c r="F56" s="27">
        <f t="shared" si="7"/>
        <v>6184</v>
      </c>
      <c r="G56" s="27"/>
      <c r="H56" s="27"/>
      <c r="I56" s="27"/>
      <c r="J56" s="27"/>
      <c r="K56" s="27"/>
      <c r="L56" s="27"/>
      <c r="M56" s="27"/>
      <c r="N56" s="27">
        <v>4644</v>
      </c>
      <c r="O56" s="27">
        <v>0</v>
      </c>
      <c r="P56" s="27">
        <v>1540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2642</v>
      </c>
      <c r="E57" s="27">
        <f t="shared" si="6"/>
        <v>0</v>
      </c>
      <c r="F57" s="27">
        <f t="shared" si="7"/>
        <v>2642</v>
      </c>
      <c r="G57" s="26"/>
      <c r="H57" s="26"/>
      <c r="I57" s="26"/>
      <c r="J57" s="26"/>
      <c r="K57" s="26"/>
      <c r="L57" s="26"/>
      <c r="M57" s="26"/>
      <c r="N57" s="27">
        <v>1397</v>
      </c>
      <c r="O57" s="26">
        <v>0</v>
      </c>
      <c r="P57" s="27">
        <v>1245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2463</v>
      </c>
      <c r="E58" s="27">
        <f t="shared" si="6"/>
        <v>0</v>
      </c>
      <c r="F58" s="27">
        <f t="shared" si="7"/>
        <v>2463</v>
      </c>
      <c r="G58" s="26"/>
      <c r="H58" s="26"/>
      <c r="I58" s="26"/>
      <c r="J58" s="26"/>
      <c r="K58" s="26"/>
      <c r="L58" s="26"/>
      <c r="M58" s="26"/>
      <c r="N58" s="27">
        <v>1175</v>
      </c>
      <c r="O58" s="26">
        <v>0</v>
      </c>
      <c r="P58" s="27">
        <v>1288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157</v>
      </c>
      <c r="E59" s="27">
        <f t="shared" si="6"/>
        <v>0</v>
      </c>
      <c r="F59" s="27">
        <f t="shared" si="7"/>
        <v>157</v>
      </c>
      <c r="G59" s="26"/>
      <c r="H59" s="26"/>
      <c r="I59" s="26"/>
      <c r="J59" s="26"/>
      <c r="K59" s="26"/>
      <c r="L59" s="26"/>
      <c r="M59" s="26"/>
      <c r="N59" s="27">
        <v>100</v>
      </c>
      <c r="O59" s="26">
        <v>0</v>
      </c>
      <c r="P59" s="27">
        <v>57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439511</v>
      </c>
      <c r="E60" s="21">
        <f t="shared" si="6"/>
        <v>202189</v>
      </c>
      <c r="F60" s="21">
        <f t="shared" si="7"/>
        <v>237322</v>
      </c>
      <c r="G60" s="21">
        <f aca="true" t="shared" si="8" ref="G60:P60">SUM(G61:G80)</f>
        <v>1936</v>
      </c>
      <c r="H60" s="21">
        <f t="shared" si="8"/>
        <v>1908</v>
      </c>
      <c r="I60" s="21">
        <f t="shared" si="8"/>
        <v>10806</v>
      </c>
      <c r="J60" s="21">
        <f t="shared" si="8"/>
        <v>10435</v>
      </c>
      <c r="K60" s="21">
        <f t="shared" si="8"/>
        <v>33053</v>
      </c>
      <c r="L60" s="21">
        <f t="shared" si="8"/>
        <v>31117</v>
      </c>
      <c r="M60" s="21">
        <f t="shared" si="8"/>
        <v>125426</v>
      </c>
      <c r="N60" s="21">
        <f t="shared" si="8"/>
        <v>115199</v>
      </c>
      <c r="O60" s="21">
        <f t="shared" si="8"/>
        <v>30968</v>
      </c>
      <c r="P60" s="21">
        <f t="shared" si="8"/>
        <v>78663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478</v>
      </c>
      <c r="E61" s="27">
        <f t="shared" si="6"/>
        <v>154</v>
      </c>
      <c r="F61" s="27">
        <f t="shared" si="7"/>
        <v>324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120</v>
      </c>
      <c r="N61" s="26">
        <v>254</v>
      </c>
      <c r="O61" s="26">
        <v>34</v>
      </c>
      <c r="P61" s="26">
        <v>70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19669</v>
      </c>
      <c r="E62" s="27">
        <f t="shared" si="6"/>
        <v>9513</v>
      </c>
      <c r="F62" s="27">
        <f t="shared" si="7"/>
        <v>10156</v>
      </c>
      <c r="G62" s="26">
        <v>81</v>
      </c>
      <c r="H62" s="26">
        <v>82</v>
      </c>
      <c r="I62" s="26">
        <v>440</v>
      </c>
      <c r="J62" s="26">
        <v>423</v>
      </c>
      <c r="K62" s="26">
        <v>1384</v>
      </c>
      <c r="L62" s="26">
        <v>1310</v>
      </c>
      <c r="M62" s="26">
        <v>6269</v>
      </c>
      <c r="N62" s="26">
        <v>5035</v>
      </c>
      <c r="O62" s="26">
        <v>1339</v>
      </c>
      <c r="P62" s="26">
        <v>3306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2541</v>
      </c>
      <c r="E63" s="27">
        <f t="shared" si="6"/>
        <v>1276</v>
      </c>
      <c r="F63" s="27">
        <f t="shared" si="7"/>
        <v>1265</v>
      </c>
      <c r="G63" s="26">
        <v>6</v>
      </c>
      <c r="H63" s="26">
        <v>2</v>
      </c>
      <c r="I63" s="26">
        <v>16</v>
      </c>
      <c r="J63" s="26">
        <v>15</v>
      </c>
      <c r="K63" s="26">
        <v>124</v>
      </c>
      <c r="L63" s="26">
        <v>129</v>
      </c>
      <c r="M63" s="26">
        <v>942</v>
      </c>
      <c r="N63" s="26">
        <v>708</v>
      </c>
      <c r="O63" s="26">
        <v>188</v>
      </c>
      <c r="P63" s="26">
        <v>411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38524</v>
      </c>
      <c r="E64" s="27">
        <f t="shared" si="6"/>
        <v>17774</v>
      </c>
      <c r="F64" s="27">
        <f t="shared" si="7"/>
        <v>20750</v>
      </c>
      <c r="G64" s="26">
        <v>149</v>
      </c>
      <c r="H64" s="26">
        <v>141</v>
      </c>
      <c r="I64" s="26">
        <v>856</v>
      </c>
      <c r="J64" s="26">
        <v>831</v>
      </c>
      <c r="K64" s="26">
        <v>2898</v>
      </c>
      <c r="L64" s="26">
        <v>2779</v>
      </c>
      <c r="M64" s="26">
        <v>11037</v>
      </c>
      <c r="N64" s="26">
        <v>9822</v>
      </c>
      <c r="O64" s="26">
        <v>2834</v>
      </c>
      <c r="P64" s="26">
        <v>7177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943</v>
      </c>
      <c r="E65" s="27">
        <f t="shared" si="6"/>
        <v>550</v>
      </c>
      <c r="F65" s="27">
        <f t="shared" si="7"/>
        <v>393</v>
      </c>
      <c r="G65" s="26">
        <v>1</v>
      </c>
      <c r="H65" s="26">
        <v>2</v>
      </c>
      <c r="I65" s="26">
        <v>5</v>
      </c>
      <c r="J65" s="26">
        <v>5</v>
      </c>
      <c r="K65" s="26">
        <v>33</v>
      </c>
      <c r="L65" s="26">
        <v>33</v>
      </c>
      <c r="M65" s="26">
        <v>420</v>
      </c>
      <c r="N65" s="26">
        <v>208</v>
      </c>
      <c r="O65" s="26">
        <v>91</v>
      </c>
      <c r="P65" s="26">
        <v>145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507</v>
      </c>
      <c r="E66" s="27">
        <f t="shared" si="6"/>
        <v>293</v>
      </c>
      <c r="F66" s="27">
        <f t="shared" si="7"/>
        <v>214</v>
      </c>
      <c r="G66" s="26">
        <v>1</v>
      </c>
      <c r="H66" s="26">
        <v>1</v>
      </c>
      <c r="I66" s="26">
        <v>3</v>
      </c>
      <c r="J66" s="26">
        <v>0</v>
      </c>
      <c r="K66" s="26">
        <v>23</v>
      </c>
      <c r="L66" s="26">
        <v>15</v>
      </c>
      <c r="M66" s="26">
        <v>243</v>
      </c>
      <c r="N66" s="26">
        <v>151</v>
      </c>
      <c r="O66" s="26">
        <v>23</v>
      </c>
      <c r="P66" s="26">
        <v>47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32039</v>
      </c>
      <c r="E67" s="27">
        <f t="shared" si="6"/>
        <v>14585</v>
      </c>
      <c r="F67" s="27">
        <f t="shared" si="7"/>
        <v>17454</v>
      </c>
      <c r="G67" s="26">
        <v>156</v>
      </c>
      <c r="H67" s="26">
        <v>201</v>
      </c>
      <c r="I67" s="26">
        <v>935</v>
      </c>
      <c r="J67" s="26">
        <v>911</v>
      </c>
      <c r="K67" s="26">
        <v>2865</v>
      </c>
      <c r="L67" s="26">
        <v>2717</v>
      </c>
      <c r="M67" s="26">
        <v>8954</v>
      </c>
      <c r="N67" s="26">
        <v>8864</v>
      </c>
      <c r="O67" s="26">
        <v>1675</v>
      </c>
      <c r="P67" s="26">
        <v>4761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5"/>
        <v>28828</v>
      </c>
      <c r="E68" s="27">
        <f t="shared" si="6"/>
        <v>12400</v>
      </c>
      <c r="F68" s="27">
        <f t="shared" si="7"/>
        <v>16428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9995</v>
      </c>
      <c r="N68" s="26">
        <v>9944</v>
      </c>
      <c r="O68" s="26">
        <v>2405</v>
      </c>
      <c r="P68" s="26">
        <v>6484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217282</v>
      </c>
      <c r="E69" s="27">
        <f t="shared" si="6"/>
        <v>98869</v>
      </c>
      <c r="F69" s="27">
        <f t="shared" si="7"/>
        <v>118413</v>
      </c>
      <c r="G69" s="26">
        <v>1118</v>
      </c>
      <c r="H69" s="26">
        <v>1085</v>
      </c>
      <c r="I69" s="26">
        <v>6218</v>
      </c>
      <c r="J69" s="26">
        <v>6058</v>
      </c>
      <c r="K69" s="26">
        <v>19582</v>
      </c>
      <c r="L69" s="26">
        <v>18211</v>
      </c>
      <c r="M69" s="26">
        <v>56869</v>
      </c>
      <c r="N69" s="26">
        <v>53897</v>
      </c>
      <c r="O69" s="26">
        <v>15082</v>
      </c>
      <c r="P69" s="26">
        <v>39162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24545</v>
      </c>
      <c r="E70" s="27">
        <f t="shared" si="6"/>
        <v>11978</v>
      </c>
      <c r="F70" s="27">
        <f t="shared" si="7"/>
        <v>12567</v>
      </c>
      <c r="G70" s="26">
        <v>146</v>
      </c>
      <c r="H70" s="26">
        <v>119</v>
      </c>
      <c r="I70" s="26">
        <v>643</v>
      </c>
      <c r="J70" s="26">
        <v>613</v>
      </c>
      <c r="K70" s="26">
        <v>1760</v>
      </c>
      <c r="L70" s="26">
        <v>1697</v>
      </c>
      <c r="M70" s="26">
        <v>7797</v>
      </c>
      <c r="N70" s="26">
        <v>6095</v>
      </c>
      <c r="O70" s="26">
        <v>1632</v>
      </c>
      <c r="P70" s="26">
        <v>4043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19258</v>
      </c>
      <c r="E71" s="27">
        <f t="shared" si="6"/>
        <v>9222</v>
      </c>
      <c r="F71" s="27">
        <f t="shared" si="7"/>
        <v>10036</v>
      </c>
      <c r="G71" s="27">
        <v>86</v>
      </c>
      <c r="H71" s="26">
        <v>66</v>
      </c>
      <c r="I71" s="27">
        <v>435</v>
      </c>
      <c r="J71" s="26">
        <v>480</v>
      </c>
      <c r="K71" s="26">
        <v>1248</v>
      </c>
      <c r="L71" s="26">
        <v>1136</v>
      </c>
      <c r="M71" s="26">
        <v>6059</v>
      </c>
      <c r="N71" s="26">
        <v>4876</v>
      </c>
      <c r="O71" s="26">
        <v>1394</v>
      </c>
      <c r="P71" s="26">
        <v>3478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11025</v>
      </c>
      <c r="E72" s="27">
        <f t="shared" si="6"/>
        <v>5233</v>
      </c>
      <c r="F72" s="27">
        <f t="shared" si="7"/>
        <v>5792</v>
      </c>
      <c r="G72" s="27">
        <v>48</v>
      </c>
      <c r="H72" s="26">
        <v>64</v>
      </c>
      <c r="I72" s="27">
        <v>285</v>
      </c>
      <c r="J72" s="26">
        <v>250</v>
      </c>
      <c r="K72" s="26">
        <v>780</v>
      </c>
      <c r="L72" s="26">
        <v>786</v>
      </c>
      <c r="M72" s="26">
        <v>3396</v>
      </c>
      <c r="N72" s="26">
        <v>3009</v>
      </c>
      <c r="O72" s="26">
        <v>724</v>
      </c>
      <c r="P72" s="26">
        <v>1683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5198</v>
      </c>
      <c r="E73" s="27">
        <f t="shared" si="6"/>
        <v>2766</v>
      </c>
      <c r="F73" s="27">
        <f t="shared" si="7"/>
        <v>2432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1898</v>
      </c>
      <c r="N73" s="26">
        <v>1178</v>
      </c>
      <c r="O73" s="26">
        <v>868</v>
      </c>
      <c r="P73" s="26">
        <v>1254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5"/>
        <v>14245</v>
      </c>
      <c r="E74" s="27">
        <f t="shared" si="6"/>
        <v>6841</v>
      </c>
      <c r="F74" s="27">
        <f t="shared" si="7"/>
        <v>7404</v>
      </c>
      <c r="G74" s="27">
        <v>57</v>
      </c>
      <c r="H74" s="26">
        <v>60</v>
      </c>
      <c r="I74" s="27">
        <v>404</v>
      </c>
      <c r="J74" s="26">
        <v>330</v>
      </c>
      <c r="K74" s="26">
        <v>1053</v>
      </c>
      <c r="L74" s="26">
        <v>1026</v>
      </c>
      <c r="M74" s="26">
        <v>4280</v>
      </c>
      <c r="N74" s="26">
        <v>3508</v>
      </c>
      <c r="O74" s="26">
        <v>1047</v>
      </c>
      <c r="P74" s="26">
        <v>2480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5"/>
        <v>14267</v>
      </c>
      <c r="E75" s="27">
        <f t="shared" si="6"/>
        <v>6195</v>
      </c>
      <c r="F75" s="27">
        <f t="shared" si="7"/>
        <v>8072</v>
      </c>
      <c r="G75" s="27">
        <v>87</v>
      </c>
      <c r="H75" s="26">
        <v>85</v>
      </c>
      <c r="I75" s="27">
        <v>566</v>
      </c>
      <c r="J75" s="26">
        <v>519</v>
      </c>
      <c r="K75" s="26">
        <v>1303</v>
      </c>
      <c r="L75" s="26">
        <v>1278</v>
      </c>
      <c r="M75" s="26">
        <v>3644</v>
      </c>
      <c r="N75" s="26">
        <v>4656</v>
      </c>
      <c r="O75" s="26">
        <v>595</v>
      </c>
      <c r="P75" s="26">
        <v>1534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5"/>
        <v>4407</v>
      </c>
      <c r="E76" s="27">
        <f t="shared" si="6"/>
        <v>1720</v>
      </c>
      <c r="F76" s="27">
        <f t="shared" si="7"/>
        <v>2687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1246</v>
      </c>
      <c r="N76" s="26">
        <v>1416</v>
      </c>
      <c r="O76" s="26">
        <v>474</v>
      </c>
      <c r="P76" s="26">
        <v>1271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5"/>
        <v>963</v>
      </c>
      <c r="E77" s="27">
        <f t="shared" si="6"/>
        <v>571</v>
      </c>
      <c r="F77" s="27">
        <f t="shared" si="7"/>
        <v>392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420</v>
      </c>
      <c r="N77" s="26">
        <v>222</v>
      </c>
      <c r="O77" s="26">
        <v>151</v>
      </c>
      <c r="P77" s="26">
        <v>170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5"/>
        <v>4388</v>
      </c>
      <c r="E78" s="27">
        <f t="shared" si="6"/>
        <v>2016</v>
      </c>
      <c r="F78" s="27">
        <f t="shared" si="7"/>
        <v>2372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1636</v>
      </c>
      <c r="N78" s="31">
        <v>1244</v>
      </c>
      <c r="O78" s="32">
        <v>380</v>
      </c>
      <c r="P78" s="32">
        <v>1128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5"/>
        <v>404</v>
      </c>
      <c r="E79" s="27">
        <f t="shared" si="6"/>
        <v>233</v>
      </c>
      <c r="F79" s="27">
        <f t="shared" si="7"/>
        <v>171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201</v>
      </c>
      <c r="N79" s="31">
        <v>112</v>
      </c>
      <c r="O79" s="32">
        <v>32</v>
      </c>
      <c r="P79" s="32">
        <v>59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444369</v>
      </c>
      <c r="E81" s="21">
        <f t="shared" si="10"/>
        <v>204875</v>
      </c>
      <c r="F81" s="21">
        <f t="shared" si="11"/>
        <v>239494</v>
      </c>
      <c r="G81" s="21">
        <f>SUM(G82:G92)</f>
        <v>1958</v>
      </c>
      <c r="H81" s="21">
        <f aca="true" t="shared" si="12" ref="H81:P81">SUM(H82:H92)</f>
        <v>1925</v>
      </c>
      <c r="I81" s="21">
        <f t="shared" si="12"/>
        <v>10920</v>
      </c>
      <c r="J81" s="21">
        <f t="shared" si="12"/>
        <v>10546</v>
      </c>
      <c r="K81" s="21">
        <f t="shared" si="12"/>
        <v>33384</v>
      </c>
      <c r="L81" s="21">
        <f t="shared" si="12"/>
        <v>31403</v>
      </c>
      <c r="M81" s="21">
        <f t="shared" si="12"/>
        <v>127479</v>
      </c>
      <c r="N81" s="21">
        <f t="shared" si="12"/>
        <v>116699</v>
      </c>
      <c r="O81" s="21">
        <f t="shared" si="12"/>
        <v>31134</v>
      </c>
      <c r="P81" s="21">
        <f t="shared" si="12"/>
        <v>78921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48666</v>
      </c>
      <c r="E82" s="27">
        <f t="shared" si="10"/>
        <v>23220</v>
      </c>
      <c r="F82" s="27">
        <f t="shared" si="11"/>
        <v>25446</v>
      </c>
      <c r="G82" s="26">
        <f>'Прил. 11 СОГАЗ 2016'!F33+'Прил. 11 СОГАЗ 2016'!F34</f>
        <v>228</v>
      </c>
      <c r="H82" s="26">
        <f>'Прил. 11 СОГАЗ 2016'!G33+'Прил. 11 СОГАЗ 2016'!G34</f>
        <v>200</v>
      </c>
      <c r="I82" s="26">
        <f>'Прил. 11 СОГАЗ 2016'!H33+'Прил. 11 СОГАЗ 2016'!H34</f>
        <v>1081</v>
      </c>
      <c r="J82" s="26">
        <f>'Прил. 11 СОГАЗ 2016'!I33+'Прил. 11 СОГАЗ 2016'!I34</f>
        <v>1043</v>
      </c>
      <c r="K82" s="26">
        <f>'Прил. 11 СОГАЗ 2016'!J33+'Прил. 11 СОГАЗ 2016'!J34</f>
        <v>3150</v>
      </c>
      <c r="L82" s="26">
        <f>'Прил. 11 СОГАЗ 2016'!K33+'Прил. 11 СОГАЗ 2016'!K34</f>
        <v>3017</v>
      </c>
      <c r="M82" s="26">
        <f>'Прил. 11 СОГАЗ 2016'!L33+'Прил. 11 СОГАЗ 2016'!L34</f>
        <v>15311</v>
      </c>
      <c r="N82" s="26">
        <f>'Прил. 11 СОГАЗ 2016'!M33+'Прил. 11 СОГАЗ 2016'!M34</f>
        <v>12558</v>
      </c>
      <c r="O82" s="26">
        <f>'Прил. 11 СОГАЗ 2016'!N33+'Прил. 11 СОГАЗ 2016'!N34</f>
        <v>3450</v>
      </c>
      <c r="P82" s="26">
        <f>'Прил. 11 СОГАЗ 2016'!O33+'Прил. 11 СОГАЗ 2016'!O34</f>
        <v>8628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2967</v>
      </c>
      <c r="E83" s="27">
        <f t="shared" si="10"/>
        <v>1542</v>
      </c>
      <c r="F83" s="27">
        <f t="shared" si="11"/>
        <v>1425</v>
      </c>
      <c r="G83" s="26">
        <f>'Прил. 11 СОГАЗ 2016'!F35+'Прил. 11 СОГАЗ 2016'!F38</f>
        <v>4</v>
      </c>
      <c r="H83" s="26">
        <f>'Прил. 11 СОГАЗ 2016'!G35+'Прил. 11 СОГАЗ 2016'!G38</f>
        <v>3</v>
      </c>
      <c r="I83" s="26">
        <f>'Прил. 11 СОГАЗ 2016'!H35+'Прил. 11 СОГАЗ 2016'!H38</f>
        <v>19</v>
      </c>
      <c r="J83" s="26">
        <f>'Прил. 11 СОГАЗ 2016'!I35+'Прил. 11 СОГАЗ 2016'!I38</f>
        <v>8</v>
      </c>
      <c r="K83" s="26">
        <f>'Прил. 11 СОГАЗ 2016'!J35+'Прил. 11 СОГАЗ 2016'!J38</f>
        <v>131</v>
      </c>
      <c r="L83" s="26">
        <f>'Прил. 11 СОГАЗ 2016'!K35+'Прил. 11 СОГАЗ 2016'!K38</f>
        <v>127</v>
      </c>
      <c r="M83" s="26">
        <f>'Прил. 11 СОГАЗ 2016'!L35+'Прил. 11 СОГАЗ 2016'!L38</f>
        <v>1164</v>
      </c>
      <c r="N83" s="26">
        <f>'Прил. 11 СОГАЗ 2016'!M35+'Прил. 11 СОГАЗ 2016'!M38</f>
        <v>817</v>
      </c>
      <c r="O83" s="26">
        <f>'Прил. 11 СОГАЗ 2016'!N35+'Прил. 11 СОГАЗ 2016'!N38</f>
        <v>224</v>
      </c>
      <c r="P83" s="26">
        <f>'Прил. 11 СОГАЗ 2016'!O35+'Прил. 11 СОГАЗ 2016'!O38</f>
        <v>470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38717</v>
      </c>
      <c r="E84" s="27">
        <f t="shared" si="10"/>
        <v>18292</v>
      </c>
      <c r="F84" s="27">
        <f t="shared" si="11"/>
        <v>20425</v>
      </c>
      <c r="G84" s="26">
        <f>'Прил. 11 СОГАЗ 2016'!F25+'Прил. 11 СОГАЗ 2016'!F27</f>
        <v>147</v>
      </c>
      <c r="H84" s="26">
        <f>'Прил. 11 СОГАЗ 2016'!G25+'Прил. 11 СОГАЗ 2016'!G27</f>
        <v>134</v>
      </c>
      <c r="I84" s="26">
        <f>'Прил. 11 СОГАЗ 2016'!H25+'Прил. 11 СОГАЗ 2016'!H27</f>
        <v>830</v>
      </c>
      <c r="J84" s="26">
        <f>'Прил. 11 СОГАЗ 2016'!I25+'Прил. 11 СОГАЗ 2016'!I27</f>
        <v>789</v>
      </c>
      <c r="K84" s="26">
        <f>'Прил. 11 СОГАЗ 2016'!J25+'Прил. 11 СОГАЗ 2016'!J27</f>
        <v>2881</v>
      </c>
      <c r="L84" s="26">
        <f>'Прил. 11 СОГАЗ 2016'!K25+'Прил. 11 СОГАЗ 2016'!K27</f>
        <v>2754</v>
      </c>
      <c r="M84" s="26">
        <f>'Прил. 11 СОГАЗ 2016'!L25+'Прил. 11 СОГАЗ 2016'!L27</f>
        <v>11554</v>
      </c>
      <c r="N84" s="26">
        <f>'Прил. 11 СОГАЗ 2016'!M25+'Прил. 11 СОГАЗ 2016'!M27</f>
        <v>9596</v>
      </c>
      <c r="O84" s="26">
        <f>'Прил. 11 СОГАЗ 2016'!N25+'Прил. 11 СОГАЗ 2016'!N27</f>
        <v>2880</v>
      </c>
      <c r="P84" s="26">
        <f>'Прил. 11 СОГАЗ 2016'!O25+'Прил. 11 СОГАЗ 2016'!O27</f>
        <v>7152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87">
        <f t="shared" si="9"/>
        <v>0</v>
      </c>
      <c r="E85" s="88">
        <f t="shared" si="10"/>
        <v>0</v>
      </c>
      <c r="F85" s="88">
        <f t="shared" si="11"/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19861</v>
      </c>
      <c r="E86" s="27">
        <f t="shared" si="10"/>
        <v>9542</v>
      </c>
      <c r="F86" s="27">
        <f t="shared" si="11"/>
        <v>10319</v>
      </c>
      <c r="G86" s="26">
        <f>'Прил. 11 СОГАЗ 2016'!F39+'Прил. 11 СОГАЗ 2016'!F41</f>
        <v>85</v>
      </c>
      <c r="H86" s="26">
        <f>'Прил. 11 СОГАЗ 2016'!G39+'Прил. 11 СОГАЗ 2016'!G41</f>
        <v>66</v>
      </c>
      <c r="I86" s="26">
        <f>'Прил. 11 СОГАЗ 2016'!H39+'Прил. 11 СОГАЗ 2016'!H41</f>
        <v>439</v>
      </c>
      <c r="J86" s="26">
        <f>'Прил. 11 СОГАЗ 2016'!I39+'Прил. 11 СОГАЗ 2016'!I41</f>
        <v>483</v>
      </c>
      <c r="K86" s="26">
        <f>'Прил. 11 СОГАЗ 2016'!J39+'Прил. 11 СОГАЗ 2016'!J41</f>
        <v>1278</v>
      </c>
      <c r="L86" s="26">
        <f>'Прил. 11 СОГАЗ 2016'!K39+'Прил. 11 СОГАЗ 2016'!K41</f>
        <v>1152</v>
      </c>
      <c r="M86" s="26">
        <f>'Прил. 11 СОГАЗ 2016'!L39+'Прил. 11 СОГАЗ 2016'!L41</f>
        <v>6321</v>
      </c>
      <c r="N86" s="26">
        <f>'Прил. 11 СОГАЗ 2016'!M39+'Прил. 11 СОГАЗ 2016'!M41</f>
        <v>5080</v>
      </c>
      <c r="O86" s="26">
        <f>'Прил. 11 СОГАЗ 2016'!N39+'Прил. 11 СОГАЗ 2016'!N41</f>
        <v>1419</v>
      </c>
      <c r="P86" s="26">
        <f>'Прил. 11 СОГАЗ 2016'!O39+'Прил. 11 СОГАЗ 2016'!O41</f>
        <v>3538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87">
        <f t="shared" si="9"/>
        <v>0</v>
      </c>
      <c r="E87" s="88">
        <f t="shared" si="10"/>
        <v>0</v>
      </c>
      <c r="F87" s="88">
        <f t="shared" si="11"/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9"/>
        <v>0</v>
      </c>
      <c r="E88" s="84">
        <f t="shared" si="10"/>
        <v>0</v>
      </c>
      <c r="F88" s="84">
        <f t="shared" si="11"/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26">
        <f t="shared" si="9"/>
        <v>305553</v>
      </c>
      <c r="E89" s="27">
        <f t="shared" si="10"/>
        <v>139212</v>
      </c>
      <c r="F89" s="27">
        <f t="shared" si="11"/>
        <v>166341</v>
      </c>
      <c r="G89" s="81">
        <f>'Прил. 11 СОГАЗ 2016'!F20+'Прил. 11 СОГАЗ 2016'!F22+'Прил. 11 СОГАЗ 2016'!F28+'Прил. 11 СОГАЗ 2016'!F40+'Прил. 11 СОГАЗ 2016'!F42</f>
        <v>1352</v>
      </c>
      <c r="H89" s="81">
        <f>'Прил. 11 СОГАЗ 2016'!G20+'Прил. 11 СОГАЗ 2016'!G22+'Прил. 11 СОГАЗ 2016'!G28+'Прил. 11 СОГАЗ 2016'!G40+'Прил. 11 СОГАЗ 2016'!G42</f>
        <v>1379</v>
      </c>
      <c r="I89" s="81">
        <f>'Прил. 11 СОГАЗ 2016'!H20+'Прил. 11 СОГАЗ 2016'!H22+'Прил. 11 СОГАЗ 2016'!H28+'Прил. 11 СОГАЗ 2016'!H40+'Прил. 11 СОГАЗ 2016'!H42</f>
        <v>7575</v>
      </c>
      <c r="J89" s="81">
        <f>'Прил. 11 СОГАЗ 2016'!I20+'Прил. 11 СОГАЗ 2016'!I22+'Прил. 11 СОГАЗ 2016'!I28+'Прил. 11 СОГАЗ 2016'!I40+'Прил. 11 СОГАЗ 2016'!I42</f>
        <v>7365</v>
      </c>
      <c r="K89" s="81">
        <f>'Прил. 11 СОГАЗ 2016'!J20+'Прил. 11 СОГАЗ 2016'!J22+'Прил. 11 СОГАЗ 2016'!J28+'Прил. 11 СОГАЗ 2016'!J40+'Прил. 11 СОГАЗ 2016'!J42</f>
        <v>23559</v>
      </c>
      <c r="L89" s="81">
        <f>'Прил. 11 СОГАЗ 2016'!K20+'Прил. 11 СОГАЗ 2016'!K22+'Прил. 11 СОГАЗ 2016'!K28+'Прил. 11 СОГАЗ 2016'!K40+'Прил. 11 СОГАЗ 2016'!K42</f>
        <v>22038</v>
      </c>
      <c r="M89" s="81">
        <f>'Прил. 11 СОГАЗ 2016'!L20+'Прил. 11 СОГАЗ 2016'!L22+'Прил. 11 СОГАЗ 2016'!L28+'Прил. 11 СОГАЗ 2016'!L40+'Прил. 11 СОГАЗ 2016'!L42</f>
        <v>85207</v>
      </c>
      <c r="N89" s="81">
        <f>'Прил. 11 СОГАЗ 2016'!M20+'Прил. 11 СОГАЗ 2016'!M22+'Прил. 11 СОГАЗ 2016'!M28+'Прил. 11 СОГАЗ 2016'!M40+'Прил. 11 СОГАЗ 2016'!M42</f>
        <v>80445</v>
      </c>
      <c r="O89" s="81">
        <f>'Прил. 11 СОГАЗ 2016'!N20+'Прил. 11 СОГАЗ 2016'!N22+'Прил. 11 СОГАЗ 2016'!N28+'Прил. 11 СОГАЗ 2016'!N40+'Прил. 11 СОГАЗ 2016'!N42</f>
        <v>21519</v>
      </c>
      <c r="P89" s="81">
        <f>'Прил. 11 СОГАЗ 2016'!O20+'Прил. 11 СОГАЗ 2016'!O22+'Прил. 11 СОГАЗ 2016'!O28+'Прил. 11 СОГАЗ 2016'!O40+'Прил. 11 СОГАЗ 2016'!O42</f>
        <v>55114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14217</v>
      </c>
      <c r="E90" s="27">
        <f t="shared" si="10"/>
        <v>6803</v>
      </c>
      <c r="F90" s="27">
        <f t="shared" si="11"/>
        <v>7414</v>
      </c>
      <c r="G90" s="26">
        <f>'Прил. 11 СОГАЗ 2016'!F36</f>
        <v>54</v>
      </c>
      <c r="H90" s="26">
        <f>'Прил. 11 СОГАЗ 2016'!G36</f>
        <v>59</v>
      </c>
      <c r="I90" s="26">
        <f>'Прил. 11 СОГАЗ 2016'!H36</f>
        <v>406</v>
      </c>
      <c r="J90" s="26">
        <f>'Прил. 11 СОГАЗ 2016'!I36</f>
        <v>331</v>
      </c>
      <c r="K90" s="26">
        <f>'Прил. 11 СОГАЗ 2016'!J36</f>
        <v>1051</v>
      </c>
      <c r="L90" s="26">
        <f>'Прил. 11 СОГАЗ 2016'!K36</f>
        <v>1036</v>
      </c>
      <c r="M90" s="26">
        <f>'Прил. 11 СОГАЗ 2016'!L36</f>
        <v>4248</v>
      </c>
      <c r="N90" s="26">
        <f>'Прил. 11 СОГАЗ 2016'!M36</f>
        <v>3511</v>
      </c>
      <c r="O90" s="26">
        <f>'Прил. 11 СОГАЗ 2016'!N36</f>
        <v>1044</v>
      </c>
      <c r="P90" s="26">
        <f>'Прил. 11 СОГАЗ 2016'!O36</f>
        <v>2477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14388</v>
      </c>
      <c r="E91" s="27">
        <f t="shared" si="10"/>
        <v>6264</v>
      </c>
      <c r="F91" s="27">
        <f t="shared" si="11"/>
        <v>8124</v>
      </c>
      <c r="G91" s="26">
        <f>'Прил. 11 СОГАЗ 2016'!F29+'Прил. 11 СОГАЗ 2016'!F30+'Прил. 11 СОГАЗ 2016'!F31+'Прил. 11 СОГАЗ 2016'!F32+'Прил. 11 СОГАЗ 2016'!F24</f>
        <v>88</v>
      </c>
      <c r="H91" s="26">
        <f>'Прил. 11 СОГАЗ 2016'!G29+'Прил. 11 СОГАЗ 2016'!G30+'Прил. 11 СОГАЗ 2016'!G31+'Прил. 11 СОГАЗ 2016'!G32+'Прил. 11 СОГАЗ 2016'!G24</f>
        <v>84</v>
      </c>
      <c r="I91" s="26">
        <f>'Прил. 11 СОГАЗ 2016'!H29+'Прил. 11 СОГАЗ 2016'!H30+'Прил. 11 СОГАЗ 2016'!H31+'Прил. 11 СОГАЗ 2016'!H32+'Прил. 11 СОГАЗ 2016'!H24</f>
        <v>570</v>
      </c>
      <c r="J91" s="26">
        <f>'Прил. 11 СОГАЗ 2016'!I29+'Прил. 11 СОГАЗ 2016'!I30+'Прил. 11 СОГАЗ 2016'!I31+'Прил. 11 СОГАЗ 2016'!I32+'Прил. 11 СОГАЗ 2016'!I24</f>
        <v>527</v>
      </c>
      <c r="K91" s="26">
        <f>'Прил. 11 СОГАЗ 2016'!J29+'Прил. 11 СОГАЗ 2016'!J30+'Прил. 11 СОГАЗ 2016'!J31+'Прил. 11 СОГАЗ 2016'!J32+'Прил. 11 СОГАЗ 2016'!J24</f>
        <v>1334</v>
      </c>
      <c r="L91" s="26">
        <f>'Прил. 11 СОГАЗ 2016'!K29+'Прил. 11 СОГАЗ 2016'!K30+'Прил. 11 СОГАЗ 2016'!K31+'Прил. 11 СОГАЗ 2016'!K32+'Прил. 11 СОГАЗ 2016'!K24</f>
        <v>1279</v>
      </c>
      <c r="M91" s="26">
        <f>'Прил. 11 СОГАЗ 2016'!L29+'Прил. 11 СОГАЗ 2016'!L30+'Прил. 11 СОГАЗ 2016'!L31+'Прил. 11 СОГАЗ 2016'!L32+'Прил. 11 СОГАЗ 2016'!L24</f>
        <v>3674</v>
      </c>
      <c r="N91" s="26">
        <f>'Прил. 11 СОГАЗ 2016'!M29+'Прил. 11 СОГАЗ 2016'!M30+'Прил. 11 СОГАЗ 2016'!M31+'Прил. 11 СОГАЗ 2016'!M32+'Прил. 11 СОГАЗ 2016'!M24</f>
        <v>4692</v>
      </c>
      <c r="O91" s="26">
        <f>'Прил. 11 СОГАЗ 2016'!N29+'Прил. 11 СОГАЗ 2016'!N30+'Прил. 11 СОГАЗ 2016'!N31+'Прил. 11 СОГАЗ 2016'!N32+'Прил. 11 СОГАЗ 2016'!N24</f>
        <v>598</v>
      </c>
      <c r="P91" s="26">
        <f>'Прил. 11 СОГАЗ 2016'!O29+'Прил. 11 СОГАЗ 2016'!O30+'Прил. 11 СОГАЗ 2016'!O31+'Прил. 11 СОГАЗ 2016'!O32+'Прил. 11 СОГАЗ 2016'!O24</f>
        <v>1542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9"/>
      <c r="F97" s="99"/>
      <c r="G97" s="92"/>
      <c r="H97" s="92"/>
      <c r="I97" s="92"/>
      <c r="J97" s="92"/>
      <c r="K97" s="92"/>
      <c r="L97" s="92"/>
      <c r="M97" s="92"/>
    </row>
    <row r="98" spans="5:13" s="38" customFormat="1" ht="13.5" customHeight="1">
      <c r="E98" s="90" t="s">
        <v>60</v>
      </c>
      <c r="F98" s="90"/>
      <c r="G98" s="91" t="s">
        <v>61</v>
      </c>
      <c r="H98" s="91"/>
      <c r="I98" s="91"/>
      <c r="J98" s="91"/>
      <c r="K98" s="91"/>
      <c r="L98" s="91"/>
      <c r="M98" s="91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2"/>
      <c r="B100" s="92"/>
      <c r="C100" s="92"/>
      <c r="D100" s="92"/>
      <c r="E100" s="99"/>
      <c r="F100" s="99"/>
      <c r="G100" s="92"/>
      <c r="H100" s="92"/>
      <c r="I100" s="92"/>
      <c r="J100" s="92"/>
      <c r="K100" s="92"/>
      <c r="L100" s="92"/>
      <c r="M100" s="92"/>
    </row>
    <row r="101" spans="1:13" s="39" customFormat="1" ht="12">
      <c r="A101" s="91" t="s">
        <v>63</v>
      </c>
      <c r="B101" s="91"/>
      <c r="C101" s="91"/>
      <c r="D101" s="91"/>
      <c r="E101" s="90" t="s">
        <v>60</v>
      </c>
      <c r="F101" s="90"/>
      <c r="G101" s="91" t="s">
        <v>61</v>
      </c>
      <c r="H101" s="91"/>
      <c r="I101" s="91"/>
      <c r="J101" s="91"/>
      <c r="K101" s="91"/>
      <c r="L101" s="91"/>
      <c r="M101" s="91"/>
    </row>
  </sheetData>
  <sheetProtection/>
  <mergeCells count="27">
    <mergeCell ref="G17:H17"/>
    <mergeCell ref="K17:L17"/>
    <mergeCell ref="I17:J17"/>
    <mergeCell ref="G15:P15"/>
    <mergeCell ref="G16:L16"/>
    <mergeCell ref="M16:N16"/>
    <mergeCell ref="O16:P16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74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A89" sqref="A89:IV89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s="9" customFormat="1" ht="39" customHeight="1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6:13" s="9" customFormat="1" ht="20.25">
      <c r="F10" s="10" t="s">
        <v>7</v>
      </c>
      <c r="G10" s="89" t="s">
        <v>183</v>
      </c>
      <c r="H10" s="89"/>
      <c r="I10" s="89"/>
      <c r="J10" s="8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0" t="s">
        <v>93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4:14" s="13" customFormat="1" ht="15.75">
      <c r="D13" s="111" t="s">
        <v>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2" t="s">
        <v>9</v>
      </c>
      <c r="B15" s="105" t="s">
        <v>64</v>
      </c>
      <c r="C15" s="112" t="s">
        <v>10</v>
      </c>
      <c r="D15" s="112" t="s">
        <v>11</v>
      </c>
      <c r="E15" s="93" t="s">
        <v>12</v>
      </c>
      <c r="F15" s="94"/>
      <c r="G15" s="115" t="s">
        <v>13</v>
      </c>
      <c r="H15" s="116"/>
      <c r="I15" s="116"/>
      <c r="J15" s="116"/>
      <c r="K15" s="116"/>
      <c r="L15" s="116"/>
      <c r="M15" s="116"/>
      <c r="N15" s="116"/>
      <c r="O15" s="116"/>
      <c r="P15" s="117"/>
    </row>
    <row r="16" spans="1:16" s="14" customFormat="1" ht="35.25" customHeight="1">
      <c r="A16" s="113"/>
      <c r="B16" s="106"/>
      <c r="C16" s="113"/>
      <c r="D16" s="113"/>
      <c r="E16" s="95"/>
      <c r="F16" s="96"/>
      <c r="G16" s="100" t="s">
        <v>14</v>
      </c>
      <c r="H16" s="101"/>
      <c r="I16" s="101"/>
      <c r="J16" s="101"/>
      <c r="K16" s="101"/>
      <c r="L16" s="102"/>
      <c r="M16" s="100" t="s">
        <v>15</v>
      </c>
      <c r="N16" s="102"/>
      <c r="O16" s="103" t="s">
        <v>16</v>
      </c>
      <c r="P16" s="104"/>
    </row>
    <row r="17" spans="1:16" s="14" customFormat="1" ht="31.5" customHeight="1">
      <c r="A17" s="113"/>
      <c r="B17" s="106"/>
      <c r="C17" s="113"/>
      <c r="D17" s="113"/>
      <c r="E17" s="97"/>
      <c r="F17" s="98"/>
      <c r="G17" s="103" t="s">
        <v>17</v>
      </c>
      <c r="H17" s="104"/>
      <c r="I17" s="103" t="s">
        <v>18</v>
      </c>
      <c r="J17" s="104"/>
      <c r="K17" s="103" t="s">
        <v>19</v>
      </c>
      <c r="L17" s="104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4"/>
      <c r="B18" s="107"/>
      <c r="C18" s="114"/>
      <c r="D18" s="114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281929</v>
      </c>
      <c r="E20" s="21">
        <f aca="true" t="shared" si="1" ref="E20:E45">G20+I20+K20+M20+O20</f>
        <v>127500</v>
      </c>
      <c r="F20" s="21">
        <f aca="true" t="shared" si="2" ref="F20:F45">H20+J20+L20+N20+P20</f>
        <v>154429</v>
      </c>
      <c r="G20" s="21">
        <f aca="true" t="shared" si="3" ref="G20:P20">SUM(G21:G43)</f>
        <v>1328</v>
      </c>
      <c r="H20" s="21">
        <f t="shared" si="3"/>
        <v>1242</v>
      </c>
      <c r="I20" s="21">
        <f t="shared" si="3"/>
        <v>6449</v>
      </c>
      <c r="J20" s="21">
        <f t="shared" si="3"/>
        <v>5918</v>
      </c>
      <c r="K20" s="21">
        <f t="shared" si="3"/>
        <v>23593</v>
      </c>
      <c r="L20" s="21">
        <f t="shared" si="3"/>
        <v>22363</v>
      </c>
      <c r="M20" s="21">
        <f t="shared" si="3"/>
        <v>77103</v>
      </c>
      <c r="N20" s="21">
        <f t="shared" si="3"/>
        <v>74049</v>
      </c>
      <c r="O20" s="21">
        <f t="shared" si="3"/>
        <v>19027</v>
      </c>
      <c r="P20" s="21">
        <f t="shared" si="3"/>
        <v>50857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332</v>
      </c>
      <c r="E21" s="27">
        <f t="shared" si="1"/>
        <v>72</v>
      </c>
      <c r="F21" s="27">
        <f t="shared" si="2"/>
        <v>260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52</v>
      </c>
      <c r="N21" s="27">
        <v>187</v>
      </c>
      <c r="O21" s="27">
        <v>20</v>
      </c>
      <c r="P21" s="27">
        <v>73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35954</v>
      </c>
      <c r="E22" s="27">
        <f t="shared" si="1"/>
        <v>15980</v>
      </c>
      <c r="F22" s="27">
        <f t="shared" si="2"/>
        <v>19974</v>
      </c>
      <c r="G22" s="27">
        <v>140</v>
      </c>
      <c r="H22" s="27">
        <v>136</v>
      </c>
      <c r="I22" s="27">
        <v>716</v>
      </c>
      <c r="J22" s="27">
        <v>656</v>
      </c>
      <c r="K22" s="27">
        <v>3243</v>
      </c>
      <c r="L22" s="27">
        <v>3045</v>
      </c>
      <c r="M22" s="27">
        <v>9278</v>
      </c>
      <c r="N22" s="27">
        <v>8500</v>
      </c>
      <c r="O22" s="27">
        <v>2603</v>
      </c>
      <c r="P22" s="27">
        <v>7637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42526</v>
      </c>
      <c r="E23" s="27">
        <f t="shared" si="1"/>
        <v>18755</v>
      </c>
      <c r="F23" s="27">
        <f t="shared" si="2"/>
        <v>23771</v>
      </c>
      <c r="G23" s="27">
        <v>203</v>
      </c>
      <c r="H23" s="27">
        <v>199</v>
      </c>
      <c r="I23" s="27">
        <v>1007</v>
      </c>
      <c r="J23" s="27">
        <v>983</v>
      </c>
      <c r="K23" s="27">
        <v>3691</v>
      </c>
      <c r="L23" s="27">
        <v>3435</v>
      </c>
      <c r="M23" s="27">
        <v>10342</v>
      </c>
      <c r="N23" s="27">
        <v>9923</v>
      </c>
      <c r="O23" s="27">
        <v>3512</v>
      </c>
      <c r="P23" s="27">
        <v>9231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6542</v>
      </c>
      <c r="E24" s="27">
        <f t="shared" si="1"/>
        <v>3166</v>
      </c>
      <c r="F24" s="27">
        <f t="shared" si="2"/>
        <v>3376</v>
      </c>
      <c r="G24" s="27">
        <v>30</v>
      </c>
      <c r="H24" s="27">
        <v>30</v>
      </c>
      <c r="I24" s="27">
        <v>178</v>
      </c>
      <c r="J24" s="27">
        <v>170</v>
      </c>
      <c r="K24" s="27">
        <v>585</v>
      </c>
      <c r="L24" s="27">
        <v>582</v>
      </c>
      <c r="M24" s="27">
        <v>2127</v>
      </c>
      <c r="N24" s="27">
        <v>1936</v>
      </c>
      <c r="O24" s="27">
        <v>246</v>
      </c>
      <c r="P24" s="27">
        <v>658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9174</v>
      </c>
      <c r="E25" s="27">
        <f t="shared" si="1"/>
        <v>4279</v>
      </c>
      <c r="F25" s="27">
        <f t="shared" si="2"/>
        <v>4895</v>
      </c>
      <c r="G25" s="27">
        <v>36</v>
      </c>
      <c r="H25" s="27">
        <v>36</v>
      </c>
      <c r="I25" s="27">
        <v>206</v>
      </c>
      <c r="J25" s="27">
        <v>184</v>
      </c>
      <c r="K25" s="27">
        <v>736</v>
      </c>
      <c r="L25" s="27">
        <v>707</v>
      </c>
      <c r="M25" s="27">
        <v>2583</v>
      </c>
      <c r="N25" s="27">
        <v>2095</v>
      </c>
      <c r="O25" s="27">
        <v>718</v>
      </c>
      <c r="P25" s="27">
        <v>1873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44253</v>
      </c>
      <c r="E26" s="27">
        <f t="shared" si="1"/>
        <v>19847</v>
      </c>
      <c r="F26" s="27">
        <f t="shared" si="2"/>
        <v>24406</v>
      </c>
      <c r="G26" s="27">
        <v>186</v>
      </c>
      <c r="H26" s="27">
        <v>163</v>
      </c>
      <c r="I26" s="27">
        <v>939</v>
      </c>
      <c r="J26" s="27">
        <v>816</v>
      </c>
      <c r="K26" s="27">
        <v>3746</v>
      </c>
      <c r="L26" s="27">
        <v>3495</v>
      </c>
      <c r="M26" s="27">
        <v>11676</v>
      </c>
      <c r="N26" s="27">
        <v>10747</v>
      </c>
      <c r="O26" s="27">
        <v>3300</v>
      </c>
      <c r="P26" s="27">
        <v>9185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16296</v>
      </c>
      <c r="E27" s="27">
        <f t="shared" si="1"/>
        <v>7072</v>
      </c>
      <c r="F27" s="27">
        <f t="shared" si="2"/>
        <v>9224</v>
      </c>
      <c r="G27" s="27">
        <v>93</v>
      </c>
      <c r="H27" s="27">
        <v>59</v>
      </c>
      <c r="I27" s="27">
        <v>369</v>
      </c>
      <c r="J27" s="27">
        <v>313</v>
      </c>
      <c r="K27" s="27">
        <v>1547</v>
      </c>
      <c r="L27" s="27">
        <v>1474</v>
      </c>
      <c r="M27" s="27">
        <v>4056</v>
      </c>
      <c r="N27" s="27">
        <v>4204</v>
      </c>
      <c r="O27" s="27">
        <v>1007</v>
      </c>
      <c r="P27" s="27">
        <v>3174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336</v>
      </c>
      <c r="E28" s="27">
        <f t="shared" si="1"/>
        <v>245</v>
      </c>
      <c r="F28" s="27">
        <f t="shared" si="2"/>
        <v>91</v>
      </c>
      <c r="G28" s="27">
        <v>0</v>
      </c>
      <c r="H28" s="27">
        <v>1</v>
      </c>
      <c r="I28" s="27">
        <v>3</v>
      </c>
      <c r="J28" s="27">
        <v>1</v>
      </c>
      <c r="K28" s="27">
        <v>10</v>
      </c>
      <c r="L28" s="27">
        <v>15</v>
      </c>
      <c r="M28" s="27">
        <v>214</v>
      </c>
      <c r="N28" s="27">
        <v>55</v>
      </c>
      <c r="O28" s="27">
        <v>18</v>
      </c>
      <c r="P28" s="27">
        <v>19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23081</v>
      </c>
      <c r="E29" s="27">
        <f t="shared" si="1"/>
        <v>9996</v>
      </c>
      <c r="F29" s="27">
        <f t="shared" si="2"/>
        <v>13085</v>
      </c>
      <c r="G29" s="27">
        <v>133</v>
      </c>
      <c r="H29" s="27">
        <v>148</v>
      </c>
      <c r="I29" s="27">
        <v>661</v>
      </c>
      <c r="J29" s="27">
        <v>629</v>
      </c>
      <c r="K29" s="27">
        <v>2498</v>
      </c>
      <c r="L29" s="27">
        <v>2434</v>
      </c>
      <c r="M29" s="27">
        <v>5631</v>
      </c>
      <c r="N29" s="27">
        <v>6946</v>
      </c>
      <c r="O29" s="27">
        <v>1073</v>
      </c>
      <c r="P29" s="27">
        <v>2928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24570</v>
      </c>
      <c r="E30" s="27">
        <f t="shared" si="1"/>
        <v>11451</v>
      </c>
      <c r="F30" s="27">
        <f t="shared" si="2"/>
        <v>13119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9521</v>
      </c>
      <c r="N30" s="27">
        <v>8536</v>
      </c>
      <c r="O30" s="27">
        <v>1930</v>
      </c>
      <c r="P30" s="27">
        <v>4583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22912</v>
      </c>
      <c r="E31" s="27">
        <f t="shared" si="1"/>
        <v>10136</v>
      </c>
      <c r="F31" s="27">
        <f t="shared" si="2"/>
        <v>12776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8291</v>
      </c>
      <c r="N31" s="27">
        <v>7596</v>
      </c>
      <c r="O31" s="27">
        <v>1845</v>
      </c>
      <c r="P31" s="27">
        <v>5180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4173</v>
      </c>
      <c r="E32" s="27">
        <f t="shared" si="1"/>
        <v>2114</v>
      </c>
      <c r="F32" s="27">
        <f t="shared" si="2"/>
        <v>2059</v>
      </c>
      <c r="G32" s="27">
        <v>123</v>
      </c>
      <c r="H32" s="27">
        <v>119</v>
      </c>
      <c r="I32" s="27">
        <v>566</v>
      </c>
      <c r="J32" s="27">
        <v>513</v>
      </c>
      <c r="K32" s="27">
        <v>1425</v>
      </c>
      <c r="L32" s="27">
        <v>1427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3364</v>
      </c>
      <c r="E33" s="27">
        <f t="shared" si="1"/>
        <v>1674</v>
      </c>
      <c r="F33" s="27">
        <f t="shared" si="2"/>
        <v>1690</v>
      </c>
      <c r="G33" s="27">
        <v>86</v>
      </c>
      <c r="H33" s="27">
        <v>97</v>
      </c>
      <c r="I33" s="27">
        <v>400</v>
      </c>
      <c r="J33" s="27">
        <v>371</v>
      </c>
      <c r="K33" s="27">
        <v>1188</v>
      </c>
      <c r="L33" s="27">
        <v>1222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2991</v>
      </c>
      <c r="E34" s="27">
        <f t="shared" si="1"/>
        <v>1548</v>
      </c>
      <c r="F34" s="27">
        <f t="shared" si="2"/>
        <v>1443</v>
      </c>
      <c r="G34" s="27">
        <v>79</v>
      </c>
      <c r="H34" s="27">
        <v>91</v>
      </c>
      <c r="I34" s="27">
        <v>347</v>
      </c>
      <c r="J34" s="27">
        <v>307</v>
      </c>
      <c r="K34" s="27">
        <v>1122</v>
      </c>
      <c r="L34" s="27">
        <v>1045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2517</v>
      </c>
      <c r="E35" s="27">
        <f t="shared" si="1"/>
        <v>1322</v>
      </c>
      <c r="F35" s="27">
        <f t="shared" si="2"/>
        <v>1195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996</v>
      </c>
      <c r="N35" s="27">
        <v>752</v>
      </c>
      <c r="O35" s="27">
        <v>326</v>
      </c>
      <c r="P35" s="27">
        <v>443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2953</v>
      </c>
      <c r="E36" s="27">
        <f t="shared" si="1"/>
        <v>1265</v>
      </c>
      <c r="F36" s="27">
        <f t="shared" si="2"/>
        <v>1688</v>
      </c>
      <c r="G36" s="27">
        <v>0</v>
      </c>
      <c r="H36" s="27">
        <v>0</v>
      </c>
      <c r="I36" s="27">
        <v>26</v>
      </c>
      <c r="J36" s="27">
        <v>25</v>
      </c>
      <c r="K36" s="27">
        <v>322</v>
      </c>
      <c r="L36" s="27">
        <v>247</v>
      </c>
      <c r="M36" s="27">
        <v>722</v>
      </c>
      <c r="N36" s="27">
        <v>792</v>
      </c>
      <c r="O36" s="27">
        <v>195</v>
      </c>
      <c r="P36" s="27">
        <v>624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29776</v>
      </c>
      <c r="E37" s="27">
        <f t="shared" si="1"/>
        <v>13371</v>
      </c>
      <c r="F37" s="27">
        <f t="shared" si="2"/>
        <v>16405</v>
      </c>
      <c r="G37" s="27">
        <v>219</v>
      </c>
      <c r="H37" s="27">
        <v>163</v>
      </c>
      <c r="I37" s="27">
        <v>1031</v>
      </c>
      <c r="J37" s="27">
        <v>950</v>
      </c>
      <c r="K37" s="27">
        <v>3480</v>
      </c>
      <c r="L37" s="27">
        <v>3235</v>
      </c>
      <c r="M37" s="27">
        <v>7408</v>
      </c>
      <c r="N37" s="27">
        <v>8848</v>
      </c>
      <c r="O37" s="27">
        <v>1233</v>
      </c>
      <c r="P37" s="27">
        <v>3209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2011</v>
      </c>
      <c r="E38" s="27">
        <f t="shared" si="1"/>
        <v>654</v>
      </c>
      <c r="F38" s="27">
        <f t="shared" si="2"/>
        <v>1357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460</v>
      </c>
      <c r="N38" s="27">
        <v>725</v>
      </c>
      <c r="O38" s="27">
        <v>194</v>
      </c>
      <c r="P38" s="27">
        <v>632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982</v>
      </c>
      <c r="E39" s="27">
        <f t="shared" si="1"/>
        <v>523</v>
      </c>
      <c r="F39" s="27">
        <f t="shared" si="2"/>
        <v>459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409</v>
      </c>
      <c r="N39" s="27">
        <v>339</v>
      </c>
      <c r="O39" s="27">
        <v>114</v>
      </c>
      <c r="P39" s="27">
        <v>120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904</v>
      </c>
      <c r="E40" s="27">
        <f t="shared" si="1"/>
        <v>440</v>
      </c>
      <c r="F40" s="27">
        <f t="shared" si="2"/>
        <v>464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379</v>
      </c>
      <c r="N40" s="27">
        <v>288</v>
      </c>
      <c r="O40" s="27">
        <v>61</v>
      </c>
      <c r="P40" s="27">
        <v>176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5767</v>
      </c>
      <c r="E41" s="27">
        <f t="shared" si="1"/>
        <v>3325</v>
      </c>
      <c r="F41" s="27">
        <f t="shared" si="2"/>
        <v>2442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2732</v>
      </c>
      <c r="N41" s="27">
        <v>1406</v>
      </c>
      <c r="O41" s="27">
        <v>593</v>
      </c>
      <c r="P41" s="27">
        <v>1036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515</v>
      </c>
      <c r="E42" s="27">
        <f t="shared" si="1"/>
        <v>265</v>
      </c>
      <c r="F42" s="27">
        <f t="shared" si="2"/>
        <v>250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226</v>
      </c>
      <c r="N42" s="27">
        <v>174</v>
      </c>
      <c r="O42" s="27">
        <v>39</v>
      </c>
      <c r="P42" s="27">
        <v>76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124858</v>
      </c>
      <c r="E44" s="21">
        <f t="shared" si="1"/>
        <v>0</v>
      </c>
      <c r="F44" s="21">
        <f t="shared" si="2"/>
        <v>124858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74011</v>
      </c>
      <c r="O44" s="21">
        <f t="shared" si="4"/>
        <v>0</v>
      </c>
      <c r="P44" s="21">
        <f t="shared" si="4"/>
        <v>50847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25731</v>
      </c>
      <c r="E45" s="27">
        <f t="shared" si="1"/>
        <v>0</v>
      </c>
      <c r="F45" s="27">
        <f t="shared" si="2"/>
        <v>25731</v>
      </c>
      <c r="G45" s="27"/>
      <c r="H45" s="27"/>
      <c r="I45" s="27"/>
      <c r="J45" s="27"/>
      <c r="K45" s="27"/>
      <c r="L45" s="27"/>
      <c r="M45" s="27"/>
      <c r="N45" s="27">
        <v>15885</v>
      </c>
      <c r="O45" s="27">
        <v>0</v>
      </c>
      <c r="P45" s="27">
        <v>9846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61">E46+F46</f>
        <v>16273</v>
      </c>
      <c r="E46" s="27">
        <f aca="true" t="shared" si="6" ref="E46:E61">G46+I46+K46+M46+O46</f>
        <v>0</v>
      </c>
      <c r="F46" s="27">
        <f aca="true" t="shared" si="7" ref="F46:F61">H46+J46+L46+N46+P46</f>
        <v>16273</v>
      </c>
      <c r="G46" s="27"/>
      <c r="H46" s="27"/>
      <c r="I46" s="27"/>
      <c r="J46" s="27"/>
      <c r="K46" s="27"/>
      <c r="L46" s="27"/>
      <c r="M46" s="27"/>
      <c r="N46" s="27">
        <v>8617</v>
      </c>
      <c r="O46" s="27">
        <v>0</v>
      </c>
      <c r="P46" s="27">
        <v>7656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19423</v>
      </c>
      <c r="E47" s="27">
        <f t="shared" si="6"/>
        <v>0</v>
      </c>
      <c r="F47" s="27">
        <f t="shared" si="7"/>
        <v>19423</v>
      </c>
      <c r="G47" s="27"/>
      <c r="H47" s="27"/>
      <c r="I47" s="27"/>
      <c r="J47" s="27"/>
      <c r="K47" s="27"/>
      <c r="L47" s="27"/>
      <c r="M47" s="27"/>
      <c r="N47" s="27">
        <v>10154</v>
      </c>
      <c r="O47" s="27">
        <v>0</v>
      </c>
      <c r="P47" s="27">
        <v>9269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2659</v>
      </c>
      <c r="E48" s="27">
        <f t="shared" si="6"/>
        <v>0</v>
      </c>
      <c r="F48" s="27">
        <f t="shared" si="7"/>
        <v>2659</v>
      </c>
      <c r="G48" s="27"/>
      <c r="H48" s="27"/>
      <c r="I48" s="27"/>
      <c r="J48" s="27"/>
      <c r="K48" s="27"/>
      <c r="L48" s="27"/>
      <c r="M48" s="27"/>
      <c r="N48" s="27">
        <v>1992</v>
      </c>
      <c r="O48" s="27">
        <v>0</v>
      </c>
      <c r="P48" s="27">
        <v>667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4033</v>
      </c>
      <c r="E49" s="27">
        <f t="shared" si="6"/>
        <v>0</v>
      </c>
      <c r="F49" s="27">
        <f t="shared" si="7"/>
        <v>4033</v>
      </c>
      <c r="G49" s="26"/>
      <c r="H49" s="26"/>
      <c r="I49" s="26"/>
      <c r="J49" s="26"/>
      <c r="K49" s="26"/>
      <c r="L49" s="26"/>
      <c r="M49" s="26"/>
      <c r="N49" s="27">
        <v>2150</v>
      </c>
      <c r="O49" s="26">
        <v>0</v>
      </c>
      <c r="P49" s="27">
        <v>1883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20120</v>
      </c>
      <c r="E50" s="27">
        <f t="shared" si="6"/>
        <v>0</v>
      </c>
      <c r="F50" s="27">
        <f t="shared" si="7"/>
        <v>20120</v>
      </c>
      <c r="G50" s="26"/>
      <c r="H50" s="26"/>
      <c r="I50" s="26"/>
      <c r="J50" s="26"/>
      <c r="K50" s="26"/>
      <c r="L50" s="26"/>
      <c r="M50" s="26"/>
      <c r="N50" s="27">
        <v>10911</v>
      </c>
      <c r="O50" s="26">
        <v>0</v>
      </c>
      <c r="P50" s="27">
        <v>9209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7457</v>
      </c>
      <c r="E51" s="27">
        <f t="shared" si="6"/>
        <v>0</v>
      </c>
      <c r="F51" s="27">
        <f t="shared" si="7"/>
        <v>7457</v>
      </c>
      <c r="G51" s="26"/>
      <c r="H51" s="26"/>
      <c r="I51" s="26"/>
      <c r="J51" s="26"/>
      <c r="K51" s="26"/>
      <c r="L51" s="26"/>
      <c r="M51" s="26"/>
      <c r="N51" s="27">
        <v>4272</v>
      </c>
      <c r="O51" s="26">
        <v>0</v>
      </c>
      <c r="P51" s="27">
        <v>3185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96</v>
      </c>
      <c r="E52" s="27">
        <f t="shared" si="6"/>
        <v>0</v>
      </c>
      <c r="F52" s="27">
        <f t="shared" si="7"/>
        <v>96</v>
      </c>
      <c r="G52" s="26"/>
      <c r="H52" s="26"/>
      <c r="I52" s="26"/>
      <c r="J52" s="26"/>
      <c r="K52" s="26"/>
      <c r="L52" s="26"/>
      <c r="M52" s="26"/>
      <c r="N52" s="27">
        <v>73</v>
      </c>
      <c r="O52" s="26">
        <v>0</v>
      </c>
      <c r="P52" s="27">
        <v>23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10022</v>
      </c>
      <c r="E53" s="27">
        <f t="shared" si="6"/>
        <v>0</v>
      </c>
      <c r="F53" s="27">
        <f t="shared" si="7"/>
        <v>10022</v>
      </c>
      <c r="G53" s="26"/>
      <c r="H53" s="26"/>
      <c r="I53" s="26"/>
      <c r="J53" s="26"/>
      <c r="K53" s="26"/>
      <c r="L53" s="26"/>
      <c r="M53" s="26"/>
      <c r="N53" s="27">
        <v>7057</v>
      </c>
      <c r="O53" s="26">
        <v>0</v>
      </c>
      <c r="P53" s="27">
        <v>2965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1132</v>
      </c>
      <c r="E54" s="27">
        <f t="shared" si="6"/>
        <v>0</v>
      </c>
      <c r="F54" s="27">
        <f t="shared" si="7"/>
        <v>1132</v>
      </c>
      <c r="G54" s="27"/>
      <c r="H54" s="27"/>
      <c r="I54" s="27"/>
      <c r="J54" s="27"/>
      <c r="K54" s="27"/>
      <c r="L54" s="27"/>
      <c r="M54" s="27"/>
      <c r="N54" s="27">
        <v>693</v>
      </c>
      <c r="O54" s="27">
        <v>0</v>
      </c>
      <c r="P54" s="27">
        <v>439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1430</v>
      </c>
      <c r="E55" s="27">
        <f t="shared" si="6"/>
        <v>0</v>
      </c>
      <c r="F55" s="27">
        <f t="shared" si="7"/>
        <v>1430</v>
      </c>
      <c r="G55" s="27"/>
      <c r="H55" s="27"/>
      <c r="I55" s="27"/>
      <c r="J55" s="27"/>
      <c r="K55" s="27"/>
      <c r="L55" s="27"/>
      <c r="M55" s="27"/>
      <c r="N55" s="27">
        <v>802</v>
      </c>
      <c r="O55" s="27">
        <v>0</v>
      </c>
      <c r="P55" s="27">
        <v>628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12335</v>
      </c>
      <c r="E56" s="27">
        <f t="shared" si="6"/>
        <v>0</v>
      </c>
      <c r="F56" s="27">
        <f t="shared" si="7"/>
        <v>12335</v>
      </c>
      <c r="G56" s="27"/>
      <c r="H56" s="27"/>
      <c r="I56" s="27"/>
      <c r="J56" s="27"/>
      <c r="K56" s="27"/>
      <c r="L56" s="27"/>
      <c r="M56" s="27"/>
      <c r="N56" s="27">
        <v>9077</v>
      </c>
      <c r="O56" s="27">
        <v>0</v>
      </c>
      <c r="P56" s="27">
        <v>3258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1362</v>
      </c>
      <c r="E57" s="27">
        <f t="shared" si="6"/>
        <v>0</v>
      </c>
      <c r="F57" s="27">
        <f t="shared" si="7"/>
        <v>1362</v>
      </c>
      <c r="G57" s="26"/>
      <c r="H57" s="26"/>
      <c r="I57" s="26"/>
      <c r="J57" s="26"/>
      <c r="K57" s="26"/>
      <c r="L57" s="26"/>
      <c r="M57" s="26"/>
      <c r="N57" s="27">
        <v>729</v>
      </c>
      <c r="O57" s="26">
        <v>0</v>
      </c>
      <c r="P57" s="27">
        <v>633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394</v>
      </c>
      <c r="E58" s="27">
        <f t="shared" si="6"/>
        <v>0</v>
      </c>
      <c r="F58" s="27">
        <f t="shared" si="7"/>
        <v>394</v>
      </c>
      <c r="G58" s="26"/>
      <c r="H58" s="26"/>
      <c r="I58" s="26"/>
      <c r="J58" s="26"/>
      <c r="K58" s="26"/>
      <c r="L58" s="26"/>
      <c r="M58" s="26"/>
      <c r="N58" s="27">
        <v>230</v>
      </c>
      <c r="O58" s="26">
        <v>0</v>
      </c>
      <c r="P58" s="27">
        <v>164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2391</v>
      </c>
      <c r="E59" s="27">
        <f t="shared" si="6"/>
        <v>0</v>
      </c>
      <c r="F59" s="27">
        <f t="shared" si="7"/>
        <v>2391</v>
      </c>
      <c r="G59" s="26"/>
      <c r="H59" s="26"/>
      <c r="I59" s="26"/>
      <c r="J59" s="26"/>
      <c r="K59" s="26"/>
      <c r="L59" s="26"/>
      <c r="M59" s="26"/>
      <c r="N59" s="27">
        <v>1369</v>
      </c>
      <c r="O59" s="26">
        <v>0</v>
      </c>
      <c r="P59" s="27">
        <v>1022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281587</v>
      </c>
      <c r="E60" s="21">
        <f t="shared" si="6"/>
        <v>127322</v>
      </c>
      <c r="F60" s="21">
        <f t="shared" si="7"/>
        <v>154265</v>
      </c>
      <c r="G60" s="21">
        <f aca="true" t="shared" si="8" ref="G60:P60">SUM(G61:G80)</f>
        <v>1327</v>
      </c>
      <c r="H60" s="21">
        <f t="shared" si="8"/>
        <v>1241</v>
      </c>
      <c r="I60" s="21">
        <f t="shared" si="8"/>
        <v>6431</v>
      </c>
      <c r="J60" s="21">
        <f t="shared" si="8"/>
        <v>5901</v>
      </c>
      <c r="K60" s="21">
        <f t="shared" si="8"/>
        <v>23560</v>
      </c>
      <c r="L60" s="21">
        <f t="shared" si="8"/>
        <v>22313</v>
      </c>
      <c r="M60" s="21">
        <f t="shared" si="8"/>
        <v>76985</v>
      </c>
      <c r="N60" s="21">
        <f t="shared" si="8"/>
        <v>73960</v>
      </c>
      <c r="O60" s="21">
        <f t="shared" si="8"/>
        <v>19019</v>
      </c>
      <c r="P60" s="21">
        <f t="shared" si="8"/>
        <v>50850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55</v>
      </c>
      <c r="E61" s="27">
        <f t="shared" si="6"/>
        <v>16</v>
      </c>
      <c r="F61" s="27">
        <f t="shared" si="7"/>
        <v>39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</v>
      </c>
      <c r="N61" s="26">
        <v>25</v>
      </c>
      <c r="O61" s="26">
        <v>5</v>
      </c>
      <c r="P61" s="26">
        <v>14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aca="true" t="shared" si="9" ref="D62:D79">E62+F62</f>
        <v>10738</v>
      </c>
      <c r="E62" s="27">
        <f aca="true" t="shared" si="10" ref="E62:E79">G62+I62+K62+M62+O62</f>
        <v>4602</v>
      </c>
      <c r="F62" s="27">
        <f aca="true" t="shared" si="11" ref="F62:F79">H62+J62+L62+N62+P62</f>
        <v>6136</v>
      </c>
      <c r="G62" s="26">
        <v>50</v>
      </c>
      <c r="H62" s="26">
        <v>46</v>
      </c>
      <c r="I62" s="26">
        <v>193</v>
      </c>
      <c r="J62" s="26">
        <v>203</v>
      </c>
      <c r="K62" s="26">
        <v>893</v>
      </c>
      <c r="L62" s="26">
        <v>829</v>
      </c>
      <c r="M62" s="26">
        <v>2706</v>
      </c>
      <c r="N62" s="26">
        <v>2595</v>
      </c>
      <c r="O62" s="26">
        <v>760</v>
      </c>
      <c r="P62" s="26">
        <v>2463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9"/>
        <v>43192</v>
      </c>
      <c r="E63" s="27">
        <f t="shared" si="10"/>
        <v>19031</v>
      </c>
      <c r="F63" s="27">
        <f t="shared" si="11"/>
        <v>24161</v>
      </c>
      <c r="G63" s="26">
        <v>202</v>
      </c>
      <c r="H63" s="26">
        <v>200</v>
      </c>
      <c r="I63" s="26">
        <v>1025</v>
      </c>
      <c r="J63" s="26">
        <v>998</v>
      </c>
      <c r="K63" s="26">
        <v>3726</v>
      </c>
      <c r="L63" s="26">
        <v>3490</v>
      </c>
      <c r="M63" s="26">
        <v>10554</v>
      </c>
      <c r="N63" s="26">
        <v>10212</v>
      </c>
      <c r="O63" s="26">
        <v>3524</v>
      </c>
      <c r="P63" s="26">
        <v>9261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9"/>
        <v>6744</v>
      </c>
      <c r="E64" s="27">
        <f t="shared" si="10"/>
        <v>3262</v>
      </c>
      <c r="F64" s="27">
        <f t="shared" si="11"/>
        <v>3482</v>
      </c>
      <c r="G64" s="26">
        <v>33</v>
      </c>
      <c r="H64" s="26">
        <v>29</v>
      </c>
      <c r="I64" s="26">
        <v>187</v>
      </c>
      <c r="J64" s="26">
        <v>174</v>
      </c>
      <c r="K64" s="26">
        <v>588</v>
      </c>
      <c r="L64" s="26">
        <v>585</v>
      </c>
      <c r="M64" s="26">
        <v>2202</v>
      </c>
      <c r="N64" s="26">
        <v>2027</v>
      </c>
      <c r="O64" s="26">
        <v>252</v>
      </c>
      <c r="P64" s="26">
        <v>667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9"/>
        <v>9377</v>
      </c>
      <c r="E65" s="27">
        <f t="shared" si="10"/>
        <v>4379</v>
      </c>
      <c r="F65" s="27">
        <f t="shared" si="11"/>
        <v>4998</v>
      </c>
      <c r="G65" s="26">
        <v>36</v>
      </c>
      <c r="H65" s="26">
        <v>36</v>
      </c>
      <c r="I65" s="26">
        <v>214</v>
      </c>
      <c r="J65" s="26">
        <v>187</v>
      </c>
      <c r="K65" s="26">
        <v>748</v>
      </c>
      <c r="L65" s="26">
        <v>719</v>
      </c>
      <c r="M65" s="26">
        <v>2659</v>
      </c>
      <c r="N65" s="26">
        <v>2172</v>
      </c>
      <c r="O65" s="26">
        <v>722</v>
      </c>
      <c r="P65" s="26">
        <v>1884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9"/>
        <v>18537</v>
      </c>
      <c r="E66" s="27">
        <f t="shared" si="10"/>
        <v>8584</v>
      </c>
      <c r="F66" s="27">
        <f t="shared" si="11"/>
        <v>9953</v>
      </c>
      <c r="G66" s="26">
        <v>80</v>
      </c>
      <c r="H66" s="26">
        <v>62</v>
      </c>
      <c r="I66" s="26">
        <v>405</v>
      </c>
      <c r="J66" s="26">
        <v>380</v>
      </c>
      <c r="K66" s="26">
        <v>1394</v>
      </c>
      <c r="L66" s="26">
        <v>1324</v>
      </c>
      <c r="M66" s="26">
        <v>5214</v>
      </c>
      <c r="N66" s="26">
        <v>4402</v>
      </c>
      <c r="O66" s="26">
        <v>1491</v>
      </c>
      <c r="P66" s="26">
        <v>3785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9"/>
        <v>394</v>
      </c>
      <c r="E67" s="27">
        <f t="shared" si="10"/>
        <v>271</v>
      </c>
      <c r="F67" s="27">
        <f t="shared" si="11"/>
        <v>123</v>
      </c>
      <c r="G67" s="26">
        <v>1</v>
      </c>
      <c r="H67" s="26">
        <v>1</v>
      </c>
      <c r="I67" s="26">
        <v>4</v>
      </c>
      <c r="J67" s="26">
        <v>4</v>
      </c>
      <c r="K67" s="26">
        <v>10</v>
      </c>
      <c r="L67" s="26">
        <v>15</v>
      </c>
      <c r="M67" s="26">
        <v>237</v>
      </c>
      <c r="N67" s="26">
        <v>80</v>
      </c>
      <c r="O67" s="26">
        <v>19</v>
      </c>
      <c r="P67" s="26">
        <v>23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9"/>
        <v>11390</v>
      </c>
      <c r="E68" s="27">
        <f t="shared" si="10"/>
        <v>4919</v>
      </c>
      <c r="F68" s="27">
        <f t="shared" si="11"/>
        <v>6471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3935</v>
      </c>
      <c r="N68" s="26">
        <v>3527</v>
      </c>
      <c r="O68" s="26">
        <v>984</v>
      </c>
      <c r="P68" s="26">
        <v>2944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9"/>
        <v>68946</v>
      </c>
      <c r="E69" s="27">
        <f t="shared" si="10"/>
        <v>31802</v>
      </c>
      <c r="F69" s="27">
        <f t="shared" si="11"/>
        <v>37144</v>
      </c>
      <c r="G69" s="26">
        <v>413</v>
      </c>
      <c r="H69" s="26">
        <v>451</v>
      </c>
      <c r="I69" s="26">
        <v>1892</v>
      </c>
      <c r="J69" s="26">
        <v>1747</v>
      </c>
      <c r="K69" s="26">
        <v>6056</v>
      </c>
      <c r="L69" s="26">
        <v>5887</v>
      </c>
      <c r="M69" s="26">
        <v>19426</v>
      </c>
      <c r="N69" s="26">
        <v>19139</v>
      </c>
      <c r="O69" s="26">
        <v>4015</v>
      </c>
      <c r="P69" s="26">
        <v>9920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9"/>
        <v>25411</v>
      </c>
      <c r="E70" s="27">
        <f t="shared" si="10"/>
        <v>11440</v>
      </c>
      <c r="F70" s="27">
        <f t="shared" si="11"/>
        <v>13971</v>
      </c>
      <c r="G70" s="26">
        <v>90</v>
      </c>
      <c r="H70" s="26">
        <v>91</v>
      </c>
      <c r="I70" s="26">
        <v>526</v>
      </c>
      <c r="J70" s="26">
        <v>455</v>
      </c>
      <c r="K70" s="26">
        <v>2359</v>
      </c>
      <c r="L70" s="26">
        <v>2229</v>
      </c>
      <c r="M70" s="26">
        <v>6622</v>
      </c>
      <c r="N70" s="26">
        <v>6011</v>
      </c>
      <c r="O70" s="26">
        <v>1843</v>
      </c>
      <c r="P70" s="26">
        <v>5185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9"/>
        <v>26154</v>
      </c>
      <c r="E71" s="27">
        <f t="shared" si="10"/>
        <v>11425</v>
      </c>
      <c r="F71" s="27">
        <f t="shared" si="11"/>
        <v>14729</v>
      </c>
      <c r="G71" s="27">
        <v>106</v>
      </c>
      <c r="H71" s="26">
        <v>102</v>
      </c>
      <c r="I71" s="27">
        <v>540</v>
      </c>
      <c r="J71" s="26">
        <v>444</v>
      </c>
      <c r="K71" s="26">
        <v>2378</v>
      </c>
      <c r="L71" s="26">
        <v>2205</v>
      </c>
      <c r="M71" s="26">
        <v>6588</v>
      </c>
      <c r="N71" s="26">
        <v>6554</v>
      </c>
      <c r="O71" s="26">
        <v>1813</v>
      </c>
      <c r="P71" s="26">
        <v>5424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9"/>
        <v>16514</v>
      </c>
      <c r="E72" s="27">
        <f t="shared" si="10"/>
        <v>7160</v>
      </c>
      <c r="F72" s="27">
        <f t="shared" si="11"/>
        <v>9354</v>
      </c>
      <c r="G72" s="27">
        <v>93</v>
      </c>
      <c r="H72" s="26">
        <v>59</v>
      </c>
      <c r="I72" s="27">
        <v>371</v>
      </c>
      <c r="J72" s="26">
        <v>315</v>
      </c>
      <c r="K72" s="26">
        <v>1559</v>
      </c>
      <c r="L72" s="26">
        <v>1486</v>
      </c>
      <c r="M72" s="26">
        <v>4129</v>
      </c>
      <c r="N72" s="26">
        <v>4314</v>
      </c>
      <c r="O72" s="26">
        <v>1008</v>
      </c>
      <c r="P72" s="26">
        <v>3180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9"/>
        <v>1884</v>
      </c>
      <c r="E73" s="27">
        <f t="shared" si="10"/>
        <v>979</v>
      </c>
      <c r="F73" s="27">
        <f t="shared" si="11"/>
        <v>905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705</v>
      </c>
      <c r="N73" s="26">
        <v>520</v>
      </c>
      <c r="O73" s="26">
        <v>274</v>
      </c>
      <c r="P73" s="26">
        <v>385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9"/>
        <v>2980</v>
      </c>
      <c r="E74" s="27">
        <f t="shared" si="10"/>
        <v>1278</v>
      </c>
      <c r="F74" s="27">
        <f t="shared" si="11"/>
        <v>1702</v>
      </c>
      <c r="G74" s="27">
        <v>0</v>
      </c>
      <c r="H74" s="26">
        <v>0</v>
      </c>
      <c r="I74" s="27">
        <v>26</v>
      </c>
      <c r="J74" s="26">
        <v>25</v>
      </c>
      <c r="K74" s="26">
        <v>323</v>
      </c>
      <c r="L74" s="26">
        <v>251</v>
      </c>
      <c r="M74" s="26">
        <v>734</v>
      </c>
      <c r="N74" s="26">
        <v>798</v>
      </c>
      <c r="O74" s="26">
        <v>195</v>
      </c>
      <c r="P74" s="26">
        <v>628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30467</v>
      </c>
      <c r="E75" s="27">
        <f t="shared" si="10"/>
        <v>13656</v>
      </c>
      <c r="F75" s="27">
        <f t="shared" si="11"/>
        <v>16811</v>
      </c>
      <c r="G75" s="27">
        <v>223</v>
      </c>
      <c r="H75" s="26">
        <v>164</v>
      </c>
      <c r="I75" s="27">
        <v>1048</v>
      </c>
      <c r="J75" s="26">
        <v>969</v>
      </c>
      <c r="K75" s="26">
        <v>3526</v>
      </c>
      <c r="L75" s="26">
        <v>3293</v>
      </c>
      <c r="M75" s="26">
        <v>7609</v>
      </c>
      <c r="N75" s="26">
        <v>9138</v>
      </c>
      <c r="O75" s="26">
        <v>1250</v>
      </c>
      <c r="P75" s="26">
        <v>3247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2020</v>
      </c>
      <c r="E76" s="27">
        <f t="shared" si="10"/>
        <v>655</v>
      </c>
      <c r="F76" s="27">
        <f t="shared" si="11"/>
        <v>1365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461</v>
      </c>
      <c r="N76" s="26">
        <v>729</v>
      </c>
      <c r="O76" s="26">
        <v>194</v>
      </c>
      <c r="P76" s="26">
        <v>636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243</v>
      </c>
      <c r="E77" s="27">
        <f t="shared" si="10"/>
        <v>138</v>
      </c>
      <c r="F77" s="27">
        <f t="shared" si="11"/>
        <v>105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116</v>
      </c>
      <c r="N77" s="26">
        <v>84</v>
      </c>
      <c r="O77" s="26">
        <v>22</v>
      </c>
      <c r="P77" s="26">
        <v>21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795</v>
      </c>
      <c r="E78" s="27">
        <f t="shared" si="10"/>
        <v>397</v>
      </c>
      <c r="F78" s="27">
        <f t="shared" si="11"/>
        <v>398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342</v>
      </c>
      <c r="N78" s="31">
        <v>246</v>
      </c>
      <c r="O78" s="32">
        <v>55</v>
      </c>
      <c r="P78" s="32">
        <v>152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5746</v>
      </c>
      <c r="E79" s="27">
        <f t="shared" si="10"/>
        <v>3328</v>
      </c>
      <c r="F79" s="27">
        <f t="shared" si="11"/>
        <v>2418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2735</v>
      </c>
      <c r="N79" s="31">
        <v>1387</v>
      </c>
      <c r="O79" s="32">
        <v>593</v>
      </c>
      <c r="P79" s="32">
        <v>1031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aca="true" t="shared" si="12" ref="D81:D92">E81+F81</f>
        <v>285749</v>
      </c>
      <c r="E81" s="21">
        <f aca="true" t="shared" si="13" ref="E81:E92">G81+I81+K81+M81+O81</f>
        <v>130647</v>
      </c>
      <c r="F81" s="21">
        <f aca="true" t="shared" si="14" ref="F81:F92">H81+J81+L81+N81+P81</f>
        <v>155102</v>
      </c>
      <c r="G81" s="21">
        <f>SUM(G82:G92)</f>
        <v>1332</v>
      </c>
      <c r="H81" s="21">
        <f aca="true" t="shared" si="15" ref="H81:P81">SUM(H82:H92)</f>
        <v>1243</v>
      </c>
      <c r="I81" s="21">
        <f t="shared" si="15"/>
        <v>6477</v>
      </c>
      <c r="J81" s="21">
        <f t="shared" si="15"/>
        <v>5955</v>
      </c>
      <c r="K81" s="21">
        <f t="shared" si="15"/>
        <v>23645</v>
      </c>
      <c r="L81" s="21">
        <f t="shared" si="15"/>
        <v>22420</v>
      </c>
      <c r="M81" s="21">
        <f t="shared" si="15"/>
        <v>80084</v>
      </c>
      <c r="N81" s="21">
        <f t="shared" si="15"/>
        <v>74553</v>
      </c>
      <c r="O81" s="21">
        <f t="shared" si="15"/>
        <v>19109</v>
      </c>
      <c r="P81" s="21">
        <f t="shared" si="15"/>
        <v>50931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12"/>
        <v>38306</v>
      </c>
      <c r="E82" s="27">
        <f t="shared" si="13"/>
        <v>16816</v>
      </c>
      <c r="F82" s="27">
        <f t="shared" si="14"/>
        <v>21490</v>
      </c>
      <c r="G82" s="26">
        <f>'Прил. 11АЛЬФА 2016'!F33+'Прил. 11АЛЬФА 2016'!F34</f>
        <v>140</v>
      </c>
      <c r="H82" s="26">
        <f>'Прил. 11АЛЬФА 2016'!G33+'Прил. 11АЛЬФА 2016'!G34</f>
        <v>137</v>
      </c>
      <c r="I82" s="26">
        <f>'Прил. 11АЛЬФА 2016'!H33+'Прил. 11АЛЬФА 2016'!H34</f>
        <v>724</v>
      </c>
      <c r="J82" s="26">
        <f>'Прил. 11АЛЬФА 2016'!I33+'Прил. 11АЛЬФА 2016'!I34</f>
        <v>660</v>
      </c>
      <c r="K82" s="26">
        <f>'Прил. 11АЛЬФА 2016'!J33+'Прил. 11АЛЬФА 2016'!J34</f>
        <v>3276</v>
      </c>
      <c r="L82" s="26">
        <f>'Прил. 11АЛЬФА 2016'!K33+'Прил. 11АЛЬФА 2016'!K34</f>
        <v>3085</v>
      </c>
      <c r="M82" s="26">
        <f>'Прил. 11АЛЬФА 2016'!L33+'Прил. 11АЛЬФА 2016'!L34</f>
        <v>9880</v>
      </c>
      <c r="N82" s="26">
        <f>'Прил. 11АЛЬФА 2016'!M33+'Прил. 11АЛЬФА 2016'!M34</f>
        <v>9321</v>
      </c>
      <c r="O82" s="26">
        <f>'Прил. 11АЛЬФА 2016'!N33+'Прил. 11АЛЬФА 2016'!N34</f>
        <v>2796</v>
      </c>
      <c r="P82" s="26">
        <f>'Прил. 11АЛЬФА 2016'!O33+'Прил. 11АЛЬФА 2016'!O34</f>
        <v>8287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12"/>
        <v>49170</v>
      </c>
      <c r="E83" s="27">
        <f t="shared" si="13"/>
        <v>22593</v>
      </c>
      <c r="F83" s="27">
        <f t="shared" si="14"/>
        <v>26577</v>
      </c>
      <c r="G83" s="26">
        <f>'Прил. 11АЛЬФА 2016'!F35+'Прил. 11АЛЬФА 2016'!F38</f>
        <v>203</v>
      </c>
      <c r="H83" s="26">
        <f>'Прил. 11АЛЬФА 2016'!G35+'Прил. 11АЛЬФА 2016'!G38</f>
        <v>199</v>
      </c>
      <c r="I83" s="26">
        <f>'Прил. 11АЛЬФА 2016'!H35+'Прил. 11АЛЬФА 2016'!H38</f>
        <v>1025</v>
      </c>
      <c r="J83" s="26">
        <f>'Прил. 11АЛЬФА 2016'!I35+'Прил. 11АЛЬФА 2016'!I38</f>
        <v>999</v>
      </c>
      <c r="K83" s="26">
        <f>'Прил. 11АЛЬФА 2016'!J35+'Прил. 11АЛЬФА 2016'!J38</f>
        <v>3735</v>
      </c>
      <c r="L83" s="26">
        <f>'Прил. 11АЛЬФА 2016'!K35+'Прил. 11АЛЬФА 2016'!K38</f>
        <v>3490</v>
      </c>
      <c r="M83" s="26">
        <f>'Прил. 11АЛЬФА 2016'!L35+'Прил. 11АЛЬФА 2016'!L38</f>
        <v>13503</v>
      </c>
      <c r="N83" s="26">
        <f>'Прил. 11АЛЬФА 2016'!M35+'Прил. 11АЛЬФА 2016'!M38</f>
        <v>11594</v>
      </c>
      <c r="O83" s="26">
        <f>'Прил. 11АЛЬФА 2016'!N35+'Прил. 11АЛЬФА 2016'!N38</f>
        <v>4127</v>
      </c>
      <c r="P83" s="26">
        <f>'Прил. 11АЛЬФА 2016'!O35+'Прил. 11АЛЬФА 2016'!O38</f>
        <v>10295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12"/>
        <v>6899</v>
      </c>
      <c r="E84" s="27">
        <f t="shared" si="13"/>
        <v>3640</v>
      </c>
      <c r="F84" s="27">
        <f t="shared" si="14"/>
        <v>3259</v>
      </c>
      <c r="G84" s="26">
        <f>'Прил. 11АЛЬФА 2016'!F25+'Прил. 11АЛЬФА 2016'!F27</f>
        <v>33</v>
      </c>
      <c r="H84" s="26">
        <f>'Прил. 11АЛЬФА 2016'!G25+'Прил. 11АЛЬФА 2016'!G27</f>
        <v>27</v>
      </c>
      <c r="I84" s="26">
        <f>'Прил. 11АЛЬФА 2016'!H25+'Прил. 11АЛЬФА 2016'!H27</f>
        <v>167</v>
      </c>
      <c r="J84" s="26">
        <f>'Прил. 11АЛЬФА 2016'!I25+'Прил. 11АЛЬФА 2016'!I27</f>
        <v>162</v>
      </c>
      <c r="K84" s="26">
        <f>'Прил. 11АЛЬФА 2016'!J25+'Прил. 11АЛЬФА 2016'!J27</f>
        <v>561</v>
      </c>
      <c r="L84" s="26">
        <f>'Прил. 11АЛЬФА 2016'!K25+'Прил. 11АЛЬФА 2016'!K27</f>
        <v>562</v>
      </c>
      <c r="M84" s="26">
        <f>'Прил. 11АЛЬФА 2016'!L25+'Прил. 11АЛЬФА 2016'!L27</f>
        <v>2622</v>
      </c>
      <c r="N84" s="26">
        <f>'Прил. 11АЛЬФА 2016'!M25+'Прил. 11АЛЬФА 2016'!M27</f>
        <v>1852</v>
      </c>
      <c r="O84" s="26">
        <f>'Прил. 11АЛЬФА 2016'!N25+'Прил. 11АЛЬФА 2016'!N27</f>
        <v>257</v>
      </c>
      <c r="P84" s="26">
        <f>'Прил. 11АЛЬФА 2016'!O25+'Прил. 11АЛЬФА 2016'!O27</f>
        <v>656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87">
        <f t="shared" si="12"/>
        <v>0</v>
      </c>
      <c r="E85" s="88">
        <f t="shared" si="13"/>
        <v>0</v>
      </c>
      <c r="F85" s="88">
        <f t="shared" si="14"/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12"/>
        <v>44827</v>
      </c>
      <c r="E86" s="27">
        <f t="shared" si="13"/>
        <v>20085</v>
      </c>
      <c r="F86" s="27">
        <f t="shared" si="14"/>
        <v>24742</v>
      </c>
      <c r="G86" s="26">
        <f>'Прил. 11АЛЬФА 2016'!F39+'Прил. 11АЛЬФА 2016'!F41</f>
        <v>185</v>
      </c>
      <c r="H86" s="26">
        <f>'Прил. 11АЛЬФА 2016'!G39+'Прил. 11АЛЬФА 2016'!G41</f>
        <v>162</v>
      </c>
      <c r="I86" s="26">
        <f>'Прил. 11АЛЬФА 2016'!H39+'Прил. 11АЛЬФА 2016'!H41</f>
        <v>940</v>
      </c>
      <c r="J86" s="26">
        <f>'Прил. 11АЛЬФА 2016'!I39+'Прил. 11АЛЬФА 2016'!I41</f>
        <v>824</v>
      </c>
      <c r="K86" s="26">
        <f>'Прил. 11АЛЬФА 2016'!J39+'Прил. 11АЛЬФА 2016'!J41</f>
        <v>3771</v>
      </c>
      <c r="L86" s="26">
        <f>'Прил. 11АЛЬФА 2016'!K39+'Прил. 11АЛЬФА 2016'!K41</f>
        <v>3524</v>
      </c>
      <c r="M86" s="26">
        <f>'Прил. 11АЛЬФА 2016'!L39+'Прил. 11АЛЬФА 2016'!L41</f>
        <v>11876</v>
      </c>
      <c r="N86" s="26">
        <f>'Прил. 11АЛЬФА 2016'!M39+'Прил. 11АЛЬФА 2016'!M41</f>
        <v>10997</v>
      </c>
      <c r="O86" s="26">
        <f>'Прил. 11АЛЬФА 2016'!N39+'Прил. 11АЛЬФА 2016'!N41</f>
        <v>3313</v>
      </c>
      <c r="P86" s="26">
        <f>'Прил. 11АЛЬФА 2016'!O39+'Прил. 11АЛЬФА 2016'!O41</f>
        <v>9235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87">
        <f t="shared" si="12"/>
        <v>0</v>
      </c>
      <c r="E87" s="88">
        <f t="shared" si="13"/>
        <v>0</v>
      </c>
      <c r="F87" s="88">
        <f t="shared" si="14"/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12"/>
        <v>0</v>
      </c>
      <c r="E88" s="84">
        <f t="shared" si="13"/>
        <v>0</v>
      </c>
      <c r="F88" s="84">
        <f t="shared" si="14"/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26">
        <f t="shared" si="12"/>
        <v>112955</v>
      </c>
      <c r="E89" s="27">
        <f t="shared" si="13"/>
        <v>52543</v>
      </c>
      <c r="F89" s="27">
        <f t="shared" si="14"/>
        <v>60412</v>
      </c>
      <c r="G89" s="81">
        <f>'Прил. 11АЛЬФА 2016'!F20+'Прил. 11АЛЬФА 2016'!F22+'Прил. 11АЛЬФА 2016'!F28+'Прил. 11АЛЬФА 2016'!F40+'Прил. 11АЛЬФА 2016'!F42</f>
        <v>551</v>
      </c>
      <c r="H89" s="81">
        <f>'Прил. 11АЛЬФА 2016'!G20+'Прил. 11АЛЬФА 2016'!G22+'Прил. 11АЛЬФА 2016'!G28+'Прил. 11АЛЬФА 2016'!G40+'Прил. 11АЛЬФА 2016'!G42</f>
        <v>555</v>
      </c>
      <c r="I89" s="81">
        <f>'Прил. 11АЛЬФА 2016'!H20+'Прил. 11АЛЬФА 2016'!H22+'Прил. 11АЛЬФА 2016'!H28+'Прил. 11АЛЬФА 2016'!H40+'Прил. 11АЛЬФА 2016'!H42</f>
        <v>2523</v>
      </c>
      <c r="J89" s="81">
        <f>'Прил. 11АЛЬФА 2016'!I20+'Прил. 11АЛЬФА 2016'!I22+'Прил. 11АЛЬФА 2016'!I28+'Прил. 11АЛЬФА 2016'!I40+'Прил. 11АЛЬФА 2016'!I42</f>
        <v>2302</v>
      </c>
      <c r="K89" s="81">
        <f>'Прил. 11АЛЬФА 2016'!J20+'Прил. 11АЛЬФА 2016'!J22+'Прил. 11АЛЬФА 2016'!J28+'Прил. 11АЛЬФА 2016'!J40+'Прил. 11АЛЬФА 2016'!J42</f>
        <v>8443</v>
      </c>
      <c r="L89" s="81">
        <f>'Прил. 11АЛЬФА 2016'!K20+'Прил. 11АЛЬФА 2016'!K22+'Прил. 11АЛЬФА 2016'!K28+'Прил. 11АЛЬФА 2016'!K40+'Прил. 11АЛЬФА 2016'!K42</f>
        <v>8180</v>
      </c>
      <c r="M89" s="81">
        <f>'Прил. 11АЛЬФА 2016'!L20+'Прил. 11АЛЬФА 2016'!L22+'Прил. 11АЛЬФА 2016'!L28+'Прил. 11АЛЬФА 2016'!L40+'Прил. 11АЛЬФА 2016'!L42</f>
        <v>33857</v>
      </c>
      <c r="N89" s="81">
        <f>'Прил. 11АЛЬФА 2016'!M20+'Прил. 11АЛЬФА 2016'!M22+'Прил. 11АЛЬФА 2016'!M28+'Прил. 11АЛЬФА 2016'!M40+'Прил. 11АЛЬФА 2016'!M42</f>
        <v>30813</v>
      </c>
      <c r="O89" s="81">
        <f>'Прил. 11АЛЬФА 2016'!N20+'Прил. 11АЛЬФА 2016'!N22+'Прил. 11АЛЬФА 2016'!N28+'Прил. 11АЛЬФА 2016'!N40+'Прил. 11АЛЬФА 2016'!N42</f>
        <v>7169</v>
      </c>
      <c r="P89" s="81">
        <f>'Прил. 11АЛЬФА 2016'!O20+'Прил. 11АЛЬФА 2016'!O22+'Прил. 11АЛЬФА 2016'!O28+'Прил. 11АЛЬФА 2016'!O40+'Прил. 11АЛЬФА 2016'!O42</f>
        <v>18562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12"/>
        <v>2939</v>
      </c>
      <c r="E90" s="27">
        <f t="shared" si="13"/>
        <v>1271</v>
      </c>
      <c r="F90" s="27">
        <f t="shared" si="14"/>
        <v>1668</v>
      </c>
      <c r="G90" s="26">
        <f>'Прил. 11АЛЬФА 2016'!F36</f>
        <v>0</v>
      </c>
      <c r="H90" s="26">
        <f>'Прил. 11АЛЬФА 2016'!G36</f>
        <v>0</v>
      </c>
      <c r="I90" s="26">
        <f>'Прил. 11АЛЬФА 2016'!H36</f>
        <v>24</v>
      </c>
      <c r="J90" s="26">
        <f>'Прил. 11АЛЬФА 2016'!I36</f>
        <v>27</v>
      </c>
      <c r="K90" s="26">
        <f>'Прил. 11АЛЬФА 2016'!J36</f>
        <v>324</v>
      </c>
      <c r="L90" s="26">
        <f>'Прил. 11АЛЬФА 2016'!K36</f>
        <v>248</v>
      </c>
      <c r="M90" s="26">
        <f>'Прил. 11АЛЬФА 2016'!L36</f>
        <v>729</v>
      </c>
      <c r="N90" s="26">
        <f>'Прил. 11АЛЬФА 2016'!M36</f>
        <v>773</v>
      </c>
      <c r="O90" s="26">
        <f>'Прил. 11АЛЬФА 2016'!N36</f>
        <v>194</v>
      </c>
      <c r="P90" s="26">
        <f>'Прил. 11АЛЬФА 2016'!O36</f>
        <v>620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12"/>
        <v>30653</v>
      </c>
      <c r="E91" s="27">
        <f t="shared" si="13"/>
        <v>13699</v>
      </c>
      <c r="F91" s="27">
        <f t="shared" si="14"/>
        <v>16954</v>
      </c>
      <c r="G91" s="26">
        <f>'Прил. 11АЛЬФА 2016'!F29+'Прил. 11АЛЬФА 2016'!F30+'Прил. 11АЛЬФА 2016'!F31+'Прил. 11АЛЬФА 2016'!F32+'Прил. 11АЛЬФА 2016'!F24</f>
        <v>220</v>
      </c>
      <c r="H91" s="26">
        <f>'Прил. 11АЛЬФА 2016'!G29+'Прил. 11АЛЬФА 2016'!G30+'Прил. 11АЛЬФА 2016'!G31+'Прил. 11АЛЬФА 2016'!G32+'Прил. 11АЛЬФА 2016'!G24</f>
        <v>163</v>
      </c>
      <c r="I91" s="26">
        <f>'Прил. 11АЛЬФА 2016'!H29+'Прил. 11АЛЬФА 2016'!H30+'Прил. 11АЛЬФА 2016'!H31+'Прил. 11АЛЬФА 2016'!H32+'Прил. 11АЛЬФА 2016'!H24</f>
        <v>1074</v>
      </c>
      <c r="J91" s="26">
        <f>'Прил. 11АЛЬФА 2016'!I29+'Прил. 11АЛЬФА 2016'!I30+'Прил. 11АЛЬФА 2016'!I31+'Прил. 11АЛЬФА 2016'!I32+'Прил. 11АЛЬФА 2016'!I24</f>
        <v>981</v>
      </c>
      <c r="K91" s="26">
        <f>'Прил. 11АЛЬФА 2016'!J29+'Прил. 11АЛЬФА 2016'!J30+'Прил. 11АЛЬФА 2016'!J31+'Прил. 11АЛЬФА 2016'!J32+'Прил. 11АЛЬФА 2016'!J24</f>
        <v>3535</v>
      </c>
      <c r="L91" s="26">
        <f>'Прил. 11АЛЬФА 2016'!K29+'Прил. 11АЛЬФА 2016'!K30+'Прил. 11АЛЬФА 2016'!K31+'Прил. 11АЛЬФА 2016'!K32+'Прил. 11АЛЬФА 2016'!K24</f>
        <v>3331</v>
      </c>
      <c r="M91" s="26">
        <f>'Прил. 11АЛЬФА 2016'!L29+'Прил. 11АЛЬФА 2016'!L30+'Прил. 11АЛЬФА 2016'!L31+'Прил. 11АЛЬФА 2016'!L32+'Прил. 11АЛЬФА 2016'!L24</f>
        <v>7617</v>
      </c>
      <c r="N91" s="26">
        <f>'Прил. 11АЛЬФА 2016'!M29+'Прил. 11АЛЬФА 2016'!M30+'Прил. 11АЛЬФА 2016'!M31+'Прил. 11АЛЬФА 2016'!M32+'Прил. 11АЛЬФА 2016'!M24</f>
        <v>9203</v>
      </c>
      <c r="O91" s="26">
        <f>'Прил. 11АЛЬФА 2016'!N29+'Прил. 11АЛЬФА 2016'!N30+'Прил. 11АЛЬФА 2016'!N31+'Прил. 11АЛЬФА 2016'!N32+'Прил. 11АЛЬФА 2016'!N24</f>
        <v>1253</v>
      </c>
      <c r="P91" s="26">
        <f>'Прил. 11АЛЬФА 2016'!O29+'Прил. 11АЛЬФА 2016'!O30+'Прил. 11АЛЬФА 2016'!O31+'Прил. 11АЛЬФА 2016'!O32+'Прил. 11АЛЬФА 2016'!O24</f>
        <v>3276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9"/>
      <c r="F97" s="99"/>
      <c r="G97" s="92"/>
      <c r="H97" s="92"/>
      <c r="I97" s="92"/>
      <c r="J97" s="92"/>
      <c r="K97" s="92"/>
      <c r="L97" s="92"/>
      <c r="M97" s="92"/>
    </row>
    <row r="98" spans="5:13" s="38" customFormat="1" ht="13.5" customHeight="1">
      <c r="E98" s="90" t="s">
        <v>60</v>
      </c>
      <c r="F98" s="90"/>
      <c r="G98" s="91" t="s">
        <v>61</v>
      </c>
      <c r="H98" s="91"/>
      <c r="I98" s="91"/>
      <c r="J98" s="91"/>
      <c r="K98" s="91"/>
      <c r="L98" s="91"/>
      <c r="M98" s="91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2"/>
      <c r="B100" s="92"/>
      <c r="C100" s="92"/>
      <c r="D100" s="92"/>
      <c r="E100" s="99"/>
      <c r="F100" s="99"/>
      <c r="G100" s="92"/>
      <c r="H100" s="92"/>
      <c r="I100" s="92"/>
      <c r="J100" s="92"/>
      <c r="K100" s="92"/>
      <c r="L100" s="92"/>
      <c r="M100" s="92"/>
    </row>
    <row r="101" spans="1:13" s="39" customFormat="1" ht="12">
      <c r="A101" s="91" t="s">
        <v>63</v>
      </c>
      <c r="B101" s="91"/>
      <c r="C101" s="91"/>
      <c r="D101" s="91"/>
      <c r="E101" s="90" t="s">
        <v>60</v>
      </c>
      <c r="F101" s="90"/>
      <c r="G101" s="91" t="s">
        <v>61</v>
      </c>
      <c r="H101" s="91"/>
      <c r="I101" s="91"/>
      <c r="J101" s="91"/>
      <c r="K101" s="91"/>
      <c r="L101" s="91"/>
      <c r="M101" s="91"/>
    </row>
  </sheetData>
  <sheetProtection/>
  <mergeCells count="27">
    <mergeCell ref="A101:D101"/>
    <mergeCell ref="E101:F101"/>
    <mergeCell ref="G101:M101"/>
    <mergeCell ref="E98:F98"/>
    <mergeCell ref="E97:F97"/>
    <mergeCell ref="G97:M97"/>
    <mergeCell ref="G98:M98"/>
    <mergeCell ref="A100:D100"/>
    <mergeCell ref="E100:F100"/>
    <mergeCell ref="G100:M100"/>
    <mergeCell ref="E15:F17"/>
    <mergeCell ref="G16:L16"/>
    <mergeCell ref="O16:P16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I10" sqref="I10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s="9" customFormat="1" ht="20.25">
      <c r="A9" s="108" t="s">
        <v>97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8:12" s="9" customFormat="1" ht="20.25">
      <c r="H10" s="10" t="s">
        <v>98</v>
      </c>
      <c r="I10" s="60" t="s">
        <v>184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110" t="s">
        <v>91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3:13" s="13" customFormat="1" ht="15.75">
      <c r="C13" s="111" t="s">
        <v>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2" t="s">
        <v>9</v>
      </c>
      <c r="B15" s="112" t="s">
        <v>10</v>
      </c>
      <c r="C15" s="128" t="s">
        <v>99</v>
      </c>
      <c r="D15" s="93" t="s">
        <v>12</v>
      </c>
      <c r="E15" s="94"/>
      <c r="F15" s="93" t="s">
        <v>13</v>
      </c>
      <c r="G15" s="125"/>
      <c r="H15" s="125"/>
      <c r="I15" s="125"/>
      <c r="J15" s="125"/>
      <c r="K15" s="125"/>
      <c r="L15" s="125"/>
      <c r="M15" s="125"/>
      <c r="N15" s="125"/>
      <c r="O15" s="94"/>
    </row>
    <row r="16" spans="1:15" s="14" customFormat="1" ht="37.5" customHeight="1">
      <c r="A16" s="113"/>
      <c r="B16" s="113"/>
      <c r="C16" s="129"/>
      <c r="D16" s="95"/>
      <c r="E16" s="96"/>
      <c r="F16" s="120" t="s">
        <v>14</v>
      </c>
      <c r="G16" s="121"/>
      <c r="H16" s="121"/>
      <c r="I16" s="121"/>
      <c r="J16" s="121"/>
      <c r="K16" s="122"/>
      <c r="L16" s="126" t="s">
        <v>15</v>
      </c>
      <c r="M16" s="127"/>
      <c r="N16" s="123" t="s">
        <v>16</v>
      </c>
      <c r="O16" s="124"/>
    </row>
    <row r="17" spans="1:15" s="14" customFormat="1" ht="18.75" customHeight="1">
      <c r="A17" s="113"/>
      <c r="B17" s="113"/>
      <c r="C17" s="129"/>
      <c r="D17" s="97"/>
      <c r="E17" s="98"/>
      <c r="F17" s="118" t="s">
        <v>100</v>
      </c>
      <c r="G17" s="119"/>
      <c r="H17" s="118" t="s">
        <v>18</v>
      </c>
      <c r="I17" s="119"/>
      <c r="J17" s="118" t="s">
        <v>19</v>
      </c>
      <c r="K17" s="119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4"/>
      <c r="B18" s="114"/>
      <c r="C18" s="130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297545</v>
      </c>
      <c r="D20" s="56">
        <f>'Прил. 11 СОГАЗ 2016'!D20+'Прил. 11АЛЬФА 2016'!D20</f>
        <v>137548</v>
      </c>
      <c r="E20" s="56">
        <f>'Прил. 11 СОГАЗ 2016'!E20+'Прил. 11АЛЬФА 2016'!E20</f>
        <v>159997</v>
      </c>
      <c r="F20" s="56">
        <f>'Прил. 11 СОГАЗ 2016'!F20+'Прил. 11АЛЬФА 2016'!F20</f>
        <v>1260</v>
      </c>
      <c r="G20" s="56">
        <f>'Прил. 11 СОГАЗ 2016'!G20+'Прил. 11АЛЬФА 2016'!G20</f>
        <v>1253</v>
      </c>
      <c r="H20" s="56">
        <f>'Прил. 11 СОГАЗ 2016'!H20+'Прил. 11АЛЬФА 2016'!H20</f>
        <v>6650</v>
      </c>
      <c r="I20" s="56">
        <f>'Прил. 11 СОГАЗ 2016'!I20+'Прил. 11АЛЬФА 2016'!I20</f>
        <v>6308</v>
      </c>
      <c r="J20" s="56">
        <f>'Прил. 11 СОГАЗ 2016'!J20+'Прил. 11АЛЬФА 2016'!J20</f>
        <v>21057</v>
      </c>
      <c r="K20" s="56">
        <f>'Прил. 11 СОГАЗ 2016'!K20+'Прил. 11АЛЬФА 2016'!K20</f>
        <v>19632</v>
      </c>
      <c r="L20" s="56">
        <f>'Прил. 11 СОГАЗ 2016'!L20+'Прил. 11АЛЬФА 2016'!L20</f>
        <v>86565</v>
      </c>
      <c r="M20" s="56">
        <f>'Прил. 11 СОГАЗ 2016'!M20+'Прил. 11АЛЬФА 2016'!M20</f>
        <v>76969</v>
      </c>
      <c r="N20" s="56">
        <f>'Прил. 11 СОГАЗ 2016'!N20+'Прил. 11АЛЬФА 2016'!N20</f>
        <v>22016</v>
      </c>
      <c r="O20" s="56">
        <f>'Прил. 11 СОГАЗ 2016'!O20+'Прил. 11АЛЬФА 2016'!O20</f>
        <v>55835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8376</v>
      </c>
      <c r="D21" s="56">
        <f>'Прил. 11 СОГАЗ 2016'!D21+'Прил. 11АЛЬФА 2016'!D21</f>
        <v>3991</v>
      </c>
      <c r="E21" s="56">
        <f>'Прил. 11 СОГАЗ 2016'!E21+'Прил. 11АЛЬФА 2016'!E21</f>
        <v>4385</v>
      </c>
      <c r="F21" s="56">
        <f>'Прил. 11 СОГАЗ 2016'!F21+'Прил. 11АЛЬФА 2016'!F21</f>
        <v>35</v>
      </c>
      <c r="G21" s="56">
        <f>'Прил. 11 СОГАЗ 2016'!G21+'Прил. 11АЛЬФА 2016'!G21</f>
        <v>41</v>
      </c>
      <c r="H21" s="56">
        <f>'Прил. 11 СОГАЗ 2016'!H21+'Прил. 11АЛЬФА 2016'!H21</f>
        <v>231</v>
      </c>
      <c r="I21" s="56">
        <f>'Прил. 11 СОГАЗ 2016'!I21+'Прил. 11АЛЬФА 2016'!I21</f>
        <v>169</v>
      </c>
      <c r="J21" s="56">
        <f>'Прил. 11 СОГАЗ 2016'!J21+'Прил. 11АЛЬФА 2016'!J21</f>
        <v>670</v>
      </c>
      <c r="K21" s="56">
        <f>'Прил. 11 СОГАЗ 2016'!K21+'Прил. 11АЛЬФА 2016'!K21</f>
        <v>587</v>
      </c>
      <c r="L21" s="56">
        <f>'Прил. 11 СОГАЗ 2016'!L21+'Прил. 11АЛЬФА 2016'!L21</f>
        <v>2503</v>
      </c>
      <c r="M21" s="56">
        <f>'Прил. 11 СОГАЗ 2016'!M21+'Прил. 11АЛЬФА 2016'!M21</f>
        <v>2218</v>
      </c>
      <c r="N21" s="56">
        <f>'Прил. 11 СОГАЗ 2016'!N21+'Прил. 11АЛЬФА 2016'!N21</f>
        <v>552</v>
      </c>
      <c r="O21" s="56">
        <f>'Прил. 11 СОГАЗ 2016'!O21+'Прил. 11АЛЬФА 2016'!O21</f>
        <v>1370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49528</v>
      </c>
      <c r="D22" s="56">
        <f>'Прил. 11 СОГАЗ 2016'!D22+'Прил. 11АЛЬФА 2016'!D22</f>
        <v>21259</v>
      </c>
      <c r="E22" s="56">
        <f>'Прил. 11 СОГАЗ 2016'!E22+'Прил. 11АЛЬФА 2016'!E22</f>
        <v>28269</v>
      </c>
      <c r="F22" s="56">
        <f>'Прил. 11 СОГАЗ 2016'!F22+'Прил. 11АЛЬФА 2016'!F22</f>
        <v>309</v>
      </c>
      <c r="G22" s="56">
        <f>'Прил. 11 СОГАЗ 2016'!G22+'Прил. 11АЛЬФА 2016'!G22</f>
        <v>317</v>
      </c>
      <c r="H22" s="56">
        <f>'Прил. 11 СОГАЗ 2016'!H22+'Прил. 11АЛЬФА 2016'!H22</f>
        <v>1623</v>
      </c>
      <c r="I22" s="56">
        <f>'Прил. 11 СОГАЗ 2016'!I22+'Прил. 11АЛЬФА 2016'!I22</f>
        <v>1652</v>
      </c>
      <c r="J22" s="56">
        <f>'Прил. 11 СОГАЗ 2016'!J22+'Прил. 11АЛЬФА 2016'!J22</f>
        <v>4867</v>
      </c>
      <c r="K22" s="56">
        <f>'Прил. 11 СОГАЗ 2016'!K22+'Прил. 11АЛЬФА 2016'!K22</f>
        <v>4728</v>
      </c>
      <c r="L22" s="56">
        <f>'Прил. 11 СОГАЗ 2016'!L22+'Прил. 11АЛЬФА 2016'!L22</f>
        <v>12052</v>
      </c>
      <c r="M22" s="56">
        <f>'Прил. 11 СОГАЗ 2016'!M22+'Прил. 11АЛЬФА 2016'!M22</f>
        <v>15449</v>
      </c>
      <c r="N22" s="56">
        <f>'Прил. 11 СОГАЗ 2016'!N22+'Прил. 11АЛЬФА 2016'!N22</f>
        <v>2408</v>
      </c>
      <c r="O22" s="56">
        <f>'Прил. 11 СОГАЗ 2016'!O22+'Прил. 11АЛЬФА 2016'!O22</f>
        <v>6123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1403</v>
      </c>
      <c r="D24" s="56">
        <f>'Прил. 11 СОГАЗ 2016'!D24+'Прил. 11АЛЬФА 2016'!D24</f>
        <v>703</v>
      </c>
      <c r="E24" s="56">
        <f>'Прил. 11 СОГАЗ 2016'!E24+'Прил. 11АЛЬФА 2016'!E24</f>
        <v>700</v>
      </c>
      <c r="F24" s="56">
        <f>'Прил. 11 СОГАЗ 2016'!F24+'Прил. 11АЛЬФА 2016'!F24</f>
        <v>6</v>
      </c>
      <c r="G24" s="56">
        <f>'Прил. 11 СОГАЗ 2016'!G24+'Прил. 11АЛЬФА 2016'!G24</f>
        <v>3</v>
      </c>
      <c r="H24" s="56">
        <f>'Прил. 11 СОГАЗ 2016'!H24+'Прил. 11АЛЬФА 2016'!H24</f>
        <v>17</v>
      </c>
      <c r="I24" s="56">
        <f>'Прил. 11 СОГАЗ 2016'!I24+'Прил. 11АЛЬФА 2016'!I24</f>
        <v>23</v>
      </c>
      <c r="J24" s="56">
        <f>'Прил. 11 СОГАЗ 2016'!J24+'Прил. 11АЛЬФА 2016'!J24</f>
        <v>114</v>
      </c>
      <c r="K24" s="56">
        <f>'Прил. 11 СОГАЗ 2016'!K24+'Прил. 11АЛЬФА 2016'!K24</f>
        <v>121</v>
      </c>
      <c r="L24" s="56">
        <f>'Прил. 11 СОГАЗ 2016'!L24+'Прил. 11АЛЬФА 2016'!L24</f>
        <v>484</v>
      </c>
      <c r="M24" s="56">
        <f>'Прил. 11 СОГАЗ 2016'!M24+'Прил. 11АЛЬФА 2016'!M24</f>
        <v>399</v>
      </c>
      <c r="N24" s="56">
        <f>'Прил. 11 СОГАЗ 2016'!N24+'Прил. 11АЛЬФА 2016'!N24</f>
        <v>82</v>
      </c>
      <c r="O24" s="56">
        <f>'Прил. 11 СОГАЗ 2016'!O24+'Прил. 11АЛЬФА 2016'!O24</f>
        <v>154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41284</v>
      </c>
      <c r="D25" s="56">
        <f>'Прил. 11 СОГАЗ 2016'!D25+'Прил. 11АЛЬФА 2016'!D25</f>
        <v>20040</v>
      </c>
      <c r="E25" s="56">
        <f>'Прил. 11 СОГАЗ 2016'!E25+'Прил. 11АЛЬФА 2016'!E25</f>
        <v>21244</v>
      </c>
      <c r="F25" s="56">
        <f>'Прил. 11 СОГАЗ 2016'!F25+'Прил. 11АЛЬФА 2016'!F25</f>
        <v>150</v>
      </c>
      <c r="G25" s="56">
        <f>'Прил. 11 СОГАЗ 2016'!G25+'Прил. 11АЛЬФА 2016'!G25</f>
        <v>138</v>
      </c>
      <c r="H25" s="56">
        <f>'Прил. 11 СОГАЗ 2016'!H25+'Прил. 11АЛЬФА 2016'!H25</f>
        <v>835</v>
      </c>
      <c r="I25" s="56">
        <f>'Прил. 11 СОГАЗ 2016'!I25+'Прил. 11АЛЬФА 2016'!I25</f>
        <v>799</v>
      </c>
      <c r="J25" s="56">
        <f>'Прил. 11 СОГАЗ 2016'!J25+'Прил. 11АЛЬФА 2016'!J25</f>
        <v>2942</v>
      </c>
      <c r="K25" s="56">
        <f>'Прил. 11 СОГАЗ 2016'!K25+'Прил. 11АЛЬФА 2016'!K25</f>
        <v>2813</v>
      </c>
      <c r="L25" s="56">
        <f>'Прил. 11 СОГАЗ 2016'!L25+'Прил. 11АЛЬФА 2016'!L25</f>
        <v>13107</v>
      </c>
      <c r="M25" s="56">
        <f>'Прил. 11 СОГАЗ 2016'!M25+'Прил. 11АЛЬФА 2016'!M25</f>
        <v>10072</v>
      </c>
      <c r="N25" s="56">
        <f>'Прил. 11 СОГАЗ 2016'!N25+'Прил. 11АЛЬФА 2016'!N25</f>
        <v>3006</v>
      </c>
      <c r="O25" s="56">
        <f>'Прил. 11 СОГАЗ 2016'!O25+'Прил. 11АЛЬФА 2016'!O25</f>
        <v>7422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616</v>
      </c>
      <c r="D26" s="56">
        <f>'Прил. 11 СОГАЗ 2016'!D26+'Прил. 11АЛЬФА 2016'!D26</f>
        <v>308</v>
      </c>
      <c r="E26" s="56">
        <f>'Прил. 11 СОГАЗ 2016'!E26+'Прил. 11АЛЬФА 2016'!E26</f>
        <v>308</v>
      </c>
      <c r="F26" s="56">
        <f>'Прил. 11 СОГАЗ 2016'!F26+'Прил. 11АЛЬФА 2016'!F26</f>
        <v>0</v>
      </c>
      <c r="G26" s="56">
        <f>'Прил. 11 СОГАЗ 2016'!G26+'Прил. 11АЛЬФА 2016'!G26</f>
        <v>0</v>
      </c>
      <c r="H26" s="56">
        <f>'Прил. 11 СОГАЗ 2016'!H26+'Прил. 11АЛЬФА 2016'!H26</f>
        <v>11</v>
      </c>
      <c r="I26" s="56">
        <f>'Прил. 11 СОГАЗ 2016'!I26+'Прил. 11АЛЬФА 2016'!I26</f>
        <v>7</v>
      </c>
      <c r="J26" s="56">
        <f>'Прил. 11 СОГАЗ 2016'!J26+'Прил. 11АЛЬФА 2016'!J26</f>
        <v>35</v>
      </c>
      <c r="K26" s="56">
        <f>'Прил. 11 СОГАЗ 2016'!K26+'Прил. 11АЛЬФА 2016'!K26</f>
        <v>29</v>
      </c>
      <c r="L26" s="56">
        <f>'Прил. 11 СОГАЗ 2016'!L26+'Прил. 11АЛЬФА 2016'!L26</f>
        <v>211</v>
      </c>
      <c r="M26" s="56">
        <f>'Прил. 11 СОГАЗ 2016'!M26+'Прил. 11АЛЬФА 2016'!M26</f>
        <v>140</v>
      </c>
      <c r="N26" s="56">
        <f>'Прил. 11 СОГАЗ 2016'!N26+'Прил. 11АЛЬФА 2016'!N26</f>
        <v>51</v>
      </c>
      <c r="O26" s="56">
        <f>'Прил. 11 СОГАЗ 2016'!O26+'Прил. 11АЛЬФА 2016'!O26</f>
        <v>132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4332</v>
      </c>
      <c r="D27" s="56">
        <f>'Прил. 11 СОГАЗ 2016'!D27+'Прил. 11АЛЬФА 2016'!D27</f>
        <v>1892</v>
      </c>
      <c r="E27" s="56">
        <f>'Прил. 11 СОГАЗ 2016'!E27+'Прил. 11АЛЬФА 2016'!E27</f>
        <v>2440</v>
      </c>
      <c r="F27" s="56">
        <f>'Прил. 11 СОГАЗ 2016'!F27+'Прил. 11АЛЬФА 2016'!F27</f>
        <v>30</v>
      </c>
      <c r="G27" s="56">
        <f>'Прил. 11 СОГАЗ 2016'!G27+'Прил. 11АЛЬФА 2016'!G27</f>
        <v>23</v>
      </c>
      <c r="H27" s="56">
        <f>'Прил. 11 СОГАЗ 2016'!H27+'Прил. 11АЛЬФА 2016'!H27</f>
        <v>162</v>
      </c>
      <c r="I27" s="56">
        <f>'Прил. 11 СОГАЗ 2016'!I27+'Прил. 11АЛЬФА 2016'!I27</f>
        <v>152</v>
      </c>
      <c r="J27" s="56">
        <f>'Прил. 11 СОГАЗ 2016'!J27+'Прил. 11АЛЬФА 2016'!J27</f>
        <v>500</v>
      </c>
      <c r="K27" s="56">
        <f>'Прил. 11 СОГАЗ 2016'!K27+'Прил. 11АЛЬФА 2016'!K27</f>
        <v>503</v>
      </c>
      <c r="L27" s="56">
        <f>'Прил. 11 СОГАЗ 2016'!L27+'Прил. 11АЛЬФА 2016'!L27</f>
        <v>1069</v>
      </c>
      <c r="M27" s="56">
        <f>'Прил. 11 СОГАЗ 2016'!M27+'Прил. 11АЛЬФА 2016'!M27</f>
        <v>1376</v>
      </c>
      <c r="N27" s="56">
        <f>'Прил. 11 СОГАЗ 2016'!N27+'Прил. 11АЛЬФА 2016'!N27</f>
        <v>131</v>
      </c>
      <c r="O27" s="56">
        <f>'Прил. 11 СОГАЗ 2016'!O27+'Прил. 11АЛЬФА 2016'!O27</f>
        <v>386</v>
      </c>
    </row>
    <row r="28" spans="1:15" s="38" customFormat="1" ht="18.75">
      <c r="A28" s="53">
        <f aca="true" t="shared" si="1" ref="A28:A36">A27+1</f>
        <v>6</v>
      </c>
      <c r="B28" s="54" t="s">
        <v>112</v>
      </c>
      <c r="C28" s="55">
        <f t="shared" si="0"/>
        <v>32777</v>
      </c>
      <c r="D28" s="56">
        <f>'Прил. 11 СОГАЗ 2016'!D28+'Прил. 11АЛЬФА 2016'!D28</f>
        <v>15039</v>
      </c>
      <c r="E28" s="56">
        <f>'Прил. 11 СОГАЗ 2016'!E28+'Прил. 11АЛЬФА 2016'!E28</f>
        <v>17738</v>
      </c>
      <c r="F28" s="56">
        <f>'Прил. 11 СОГАЗ 2016'!F28+'Прил. 11АЛЬФА 2016'!F28</f>
        <v>155</v>
      </c>
      <c r="G28" s="56">
        <f>'Прил. 11 СОГАЗ 2016'!G28+'Прил. 11АЛЬФА 2016'!G28</f>
        <v>205</v>
      </c>
      <c r="H28" s="56">
        <f>'Прил. 11 СОГАЗ 2016'!H28+'Прил. 11АЛЬФА 2016'!H28</f>
        <v>954</v>
      </c>
      <c r="I28" s="56">
        <f>'Прил. 11 СОГАЗ 2016'!I28+'Прил. 11АЛЬФА 2016'!I28</f>
        <v>916</v>
      </c>
      <c r="J28" s="56">
        <f>'Прил. 11 СОГАЗ 2016'!J28+'Прил. 11АЛЬФА 2016'!J28</f>
        <v>2922</v>
      </c>
      <c r="K28" s="56">
        <f>'Прил. 11 СОГАЗ 2016'!K28+'Прил. 11АЛЬФА 2016'!K28</f>
        <v>2776</v>
      </c>
      <c r="L28" s="56">
        <f>'Прил. 11 СОГАЗ 2016'!L28+'Прил. 11АЛЬФА 2016'!L28</f>
        <v>9300</v>
      </c>
      <c r="M28" s="56">
        <f>'Прил. 11 СОГАЗ 2016'!M28+'Прил. 11АЛЬФА 2016'!M28</f>
        <v>9033</v>
      </c>
      <c r="N28" s="56">
        <f>'Прил. 11 СОГАЗ 2016'!N28+'Прил. 11АЛЬФА 2016'!N28</f>
        <v>1708</v>
      </c>
      <c r="O28" s="56">
        <f>'Прил. 11 СОГАЗ 2016'!O28+'Прил. 11АЛЬФА 2016'!O28</f>
        <v>4808</v>
      </c>
    </row>
    <row r="29" spans="1:15" s="38" customFormat="1" ht="18.75">
      <c r="A29" s="53">
        <f t="shared" si="1"/>
        <v>7</v>
      </c>
      <c r="B29" s="54" t="s">
        <v>113</v>
      </c>
      <c r="C29" s="55">
        <f t="shared" si="0"/>
        <v>14729</v>
      </c>
      <c r="D29" s="56">
        <f>'Прил. 11 СОГАЗ 2016'!D29+'Прил. 11АЛЬФА 2016'!D29</f>
        <v>6521</v>
      </c>
      <c r="E29" s="56">
        <f>'Прил. 11 СОГАЗ 2016'!E29+'Прил. 11АЛЬФА 2016'!E29</f>
        <v>8208</v>
      </c>
      <c r="F29" s="56">
        <f>'Прил. 11 СОГАЗ 2016'!F29+'Прил. 11АЛЬФА 2016'!F29</f>
        <v>109</v>
      </c>
      <c r="G29" s="56">
        <f>'Прил. 11 СОГАЗ 2016'!G29+'Прил. 11АЛЬФА 2016'!G29</f>
        <v>79</v>
      </c>
      <c r="H29" s="56">
        <f>'Прил. 11 СОГАЗ 2016'!H29+'Прил. 11АЛЬФА 2016'!H29</f>
        <v>475</v>
      </c>
      <c r="I29" s="56">
        <f>'Прил. 11 СОГАЗ 2016'!I29+'Прил. 11АЛЬФА 2016'!I29</f>
        <v>436</v>
      </c>
      <c r="J29" s="56">
        <f>'Прил. 11 СОГАЗ 2016'!J29+'Прил. 11АЛЬФА 2016'!J29</f>
        <v>1566</v>
      </c>
      <c r="K29" s="56">
        <f>'Прил. 11 СОГАЗ 2016'!K29+'Прил. 11АЛЬФА 2016'!K29</f>
        <v>1416</v>
      </c>
      <c r="L29" s="56">
        <f>'Прил. 11 СОГАЗ 2016'!L29+'Прил. 11АЛЬФА 2016'!L29</f>
        <v>3678</v>
      </c>
      <c r="M29" s="56">
        <f>'Прил. 11 СОГАЗ 2016'!M29+'Прил. 11АЛЬФА 2016'!M29</f>
        <v>4379</v>
      </c>
      <c r="N29" s="56">
        <f>'Прил. 11 СОГАЗ 2016'!N29+'Прил. 11АЛЬФА 2016'!N29</f>
        <v>693</v>
      </c>
      <c r="O29" s="56">
        <f>'Прил. 11 СОГАЗ 2016'!O29+'Прил. 11АЛЬФА 2016'!O29</f>
        <v>1898</v>
      </c>
    </row>
    <row r="30" spans="1:15" s="38" customFormat="1" ht="18.75">
      <c r="A30" s="53">
        <f t="shared" si="1"/>
        <v>8</v>
      </c>
      <c r="B30" s="54" t="s">
        <v>114</v>
      </c>
      <c r="C30" s="55">
        <f t="shared" si="0"/>
        <v>8538</v>
      </c>
      <c r="D30" s="56">
        <f>'Прил. 11 СОГАЗ 2016'!D30+'Прил. 11АЛЬФА 2016'!D30</f>
        <v>3510</v>
      </c>
      <c r="E30" s="56">
        <f>'Прил. 11 СОГАЗ 2016'!E30+'Прил. 11АЛЬФА 2016'!E30</f>
        <v>5028</v>
      </c>
      <c r="F30" s="56">
        <f>'Прил. 11 СОГАЗ 2016'!F30+'Прил. 11АЛЬФА 2016'!F30</f>
        <v>79</v>
      </c>
      <c r="G30" s="56">
        <f>'Прил. 11 СОГАЗ 2016'!G30+'Прил. 11АЛЬФА 2016'!G30</f>
        <v>70</v>
      </c>
      <c r="H30" s="56">
        <f>'Прил. 11 СОГАЗ 2016'!H30+'Прил. 11АЛЬФА 2016'!H30</f>
        <v>462</v>
      </c>
      <c r="I30" s="56">
        <f>'Прил. 11 СОГАЗ 2016'!I30+'Прил. 11АЛЬФА 2016'!I30</f>
        <v>434</v>
      </c>
      <c r="J30" s="56">
        <f>'Прил. 11 СОГАЗ 2016'!J30+'Прил. 11АЛЬФА 2016'!J30</f>
        <v>1095</v>
      </c>
      <c r="K30" s="56">
        <f>'Прил. 11 СОГАЗ 2016'!K30+'Прил. 11АЛЬФА 2016'!K30</f>
        <v>1044</v>
      </c>
      <c r="L30" s="56">
        <f>'Прил. 11 СОГАЗ 2016'!L30+'Прил. 11АЛЬФА 2016'!L30</f>
        <v>1695</v>
      </c>
      <c r="M30" s="56">
        <f>'Прил. 11 СОГАЗ 2016'!M30+'Прил. 11АЛЬФА 2016'!M30</f>
        <v>2973</v>
      </c>
      <c r="N30" s="56">
        <f>'Прил. 11 СОГАЗ 2016'!N30+'Прил. 11АЛЬФА 2016'!N30</f>
        <v>179</v>
      </c>
      <c r="O30" s="56">
        <f>'Прил. 11 СОГАЗ 2016'!O30+'Прил. 11АЛЬФА 2016'!O30</f>
        <v>507</v>
      </c>
    </row>
    <row r="31" spans="1:15" s="38" customFormat="1" ht="18.75">
      <c r="A31" s="53">
        <f t="shared" si="1"/>
        <v>9</v>
      </c>
      <c r="B31" s="54" t="s">
        <v>115</v>
      </c>
      <c r="C31" s="55">
        <f t="shared" si="0"/>
        <v>12975</v>
      </c>
      <c r="D31" s="56">
        <f>'Прил. 11 СОГАЗ 2016'!D31+'Прил. 11АЛЬФА 2016'!D31</f>
        <v>5988</v>
      </c>
      <c r="E31" s="56">
        <f>'Прил. 11 СОГАЗ 2016'!E31+'Прил. 11АЛЬФА 2016'!E31</f>
        <v>6987</v>
      </c>
      <c r="F31" s="56">
        <f>'Прил. 11 СОГАЗ 2016'!F31+'Прил. 11АЛЬФА 2016'!F31</f>
        <v>70</v>
      </c>
      <c r="G31" s="56">
        <f>'Прил. 11 СОГАЗ 2016'!G31+'Прил. 11АЛЬФА 2016'!G31</f>
        <v>62</v>
      </c>
      <c r="H31" s="56">
        <f>'Прил. 11 СОГАЗ 2016'!H31+'Прил. 11АЛЬФА 2016'!H31</f>
        <v>390</v>
      </c>
      <c r="I31" s="56">
        <f>'Прил. 11 СОГАЗ 2016'!I31+'Прил. 11АЛЬФА 2016'!I31</f>
        <v>375</v>
      </c>
      <c r="J31" s="56">
        <f>'Прил. 11 СОГАЗ 2016'!J31+'Прил. 11АЛЬФА 2016'!J31</f>
        <v>1306</v>
      </c>
      <c r="K31" s="56">
        <f>'Прил. 11 СОГАЗ 2016'!K31+'Прил. 11АЛЬФА 2016'!K31</f>
        <v>1266</v>
      </c>
      <c r="L31" s="56">
        <f>'Прил. 11 СОГАЗ 2016'!L31+'Прил. 11АЛЬФА 2016'!L31</f>
        <v>3638</v>
      </c>
      <c r="M31" s="56">
        <f>'Прил. 11 СОГАЗ 2016'!M31+'Прил. 11АЛЬФА 2016'!M31</f>
        <v>3760</v>
      </c>
      <c r="N31" s="56">
        <f>'Прил. 11 СОГАЗ 2016'!N31+'Прил. 11АЛЬФА 2016'!N31</f>
        <v>584</v>
      </c>
      <c r="O31" s="56">
        <f>'Прил. 11 СОГАЗ 2016'!O31+'Прил. 11АЛЬФА 2016'!O31</f>
        <v>1524</v>
      </c>
    </row>
    <row r="32" spans="1:15" s="38" customFormat="1" ht="18.75">
      <c r="A32" s="53">
        <f t="shared" si="1"/>
        <v>10</v>
      </c>
      <c r="B32" s="54" t="s">
        <v>116</v>
      </c>
      <c r="C32" s="55">
        <f t="shared" si="0"/>
        <v>7396</v>
      </c>
      <c r="D32" s="56">
        <f>'Прил. 11 СОГАЗ 2016'!D32+'Прил. 11АЛЬФА 2016'!D32</f>
        <v>3241</v>
      </c>
      <c r="E32" s="56">
        <f>'Прил. 11 СОГАЗ 2016'!E32+'Прил. 11АЛЬФА 2016'!E32</f>
        <v>4155</v>
      </c>
      <c r="F32" s="56">
        <f>'Прил. 11 СОГАЗ 2016'!F32+'Прил. 11АЛЬФА 2016'!F32</f>
        <v>44</v>
      </c>
      <c r="G32" s="56">
        <f>'Прил. 11 СОГАЗ 2016'!G32+'Прил. 11АЛЬФА 2016'!G32</f>
        <v>33</v>
      </c>
      <c r="H32" s="56">
        <f>'Прил. 11 СОГАЗ 2016'!H32+'Прил. 11АЛЬФА 2016'!H32</f>
        <v>300</v>
      </c>
      <c r="I32" s="56">
        <f>'Прил. 11 СОГАЗ 2016'!I32+'Прил. 11АЛЬФА 2016'!I32</f>
        <v>240</v>
      </c>
      <c r="J32" s="56">
        <f>'Прил. 11 СОГАЗ 2016'!J32+'Прил. 11АЛЬФА 2016'!J32</f>
        <v>788</v>
      </c>
      <c r="K32" s="56">
        <f>'Прил. 11 СОГАЗ 2016'!K32+'Прил. 11АЛЬФА 2016'!K32</f>
        <v>763</v>
      </c>
      <c r="L32" s="56">
        <f>'Прил. 11 СОГАЗ 2016'!L32+'Прил. 11АЛЬФА 2016'!L32</f>
        <v>1796</v>
      </c>
      <c r="M32" s="56">
        <f>'Прил. 11 СОГАЗ 2016'!M32+'Прил. 11АЛЬФА 2016'!M32</f>
        <v>2384</v>
      </c>
      <c r="N32" s="56">
        <f>'Прил. 11 СОГАЗ 2016'!N32+'Прил. 11АЛЬФА 2016'!N32</f>
        <v>313</v>
      </c>
      <c r="O32" s="56">
        <f>'Прил. 11 СОГАЗ 2016'!O32+'Прил. 11АЛЬФА 2016'!O32</f>
        <v>735</v>
      </c>
    </row>
    <row r="33" spans="1:15" s="38" customFormat="1" ht="18.75">
      <c r="A33" s="53">
        <f t="shared" si="1"/>
        <v>11</v>
      </c>
      <c r="B33" s="54" t="s">
        <v>117</v>
      </c>
      <c r="C33" s="55">
        <f t="shared" si="0"/>
        <v>55659</v>
      </c>
      <c r="D33" s="56">
        <f>'Прил. 11 СОГАЗ 2016'!D33+'Прил. 11АЛЬФА 2016'!D33</f>
        <v>25428</v>
      </c>
      <c r="E33" s="56">
        <f>'Прил. 11 СОГАЗ 2016'!E33+'Прил. 11АЛЬФА 2016'!E33</f>
        <v>30231</v>
      </c>
      <c r="F33" s="56">
        <f>'Прил. 11 СОГАЗ 2016'!F33+'Прил. 11АЛЬФА 2016'!F33</f>
        <v>236</v>
      </c>
      <c r="G33" s="56">
        <f>'Прил. 11 СОГАЗ 2016'!G33+'Прил. 11АЛЬФА 2016'!G33</f>
        <v>210</v>
      </c>
      <c r="H33" s="56">
        <f>'Прил. 11 СОГАЗ 2016'!H33+'Прил. 11АЛЬФА 2016'!H33</f>
        <v>1166</v>
      </c>
      <c r="I33" s="56">
        <f>'Прил. 11 СОГАЗ 2016'!I33+'Прил. 11АЛЬФА 2016'!I33</f>
        <v>1066</v>
      </c>
      <c r="J33" s="56">
        <f>'Прил. 11 СОГАЗ 2016'!J33+'Прил. 11АЛЬФА 2016'!J33</f>
        <v>4069</v>
      </c>
      <c r="K33" s="56">
        <f>'Прил. 11 СОГАЗ 2016'!K33+'Прил. 11АЛЬФА 2016'!K33</f>
        <v>3887</v>
      </c>
      <c r="L33" s="56">
        <f>'Прил. 11 СОГАЗ 2016'!L33+'Прил. 11АЛЬФА 2016'!L33</f>
        <v>15839</v>
      </c>
      <c r="M33" s="56">
        <f>'Прил. 11 СОГАЗ 2016'!M33+'Прил. 11АЛЬФА 2016'!M33</f>
        <v>13981</v>
      </c>
      <c r="N33" s="56">
        <f>'Прил. 11 СОГАЗ 2016'!N33+'Прил. 11АЛЬФА 2016'!N33</f>
        <v>4118</v>
      </c>
      <c r="O33" s="56">
        <f>'Прил. 11 СОГАЗ 2016'!O33+'Прил. 11АЛЬФА 2016'!O33</f>
        <v>11087</v>
      </c>
    </row>
    <row r="34" spans="1:15" s="38" customFormat="1" ht="18.75">
      <c r="A34" s="53">
        <f t="shared" si="1"/>
        <v>12</v>
      </c>
      <c r="B34" s="54" t="s">
        <v>118</v>
      </c>
      <c r="C34" s="55">
        <f t="shared" si="0"/>
        <v>31313</v>
      </c>
      <c r="D34" s="56">
        <f>'Прил. 11 СОГАЗ 2016'!D34+'Прил. 11АЛЬФА 2016'!D34</f>
        <v>14608</v>
      </c>
      <c r="E34" s="56">
        <f>'Прил. 11 СОГАЗ 2016'!E34+'Прил. 11АЛЬФА 2016'!E34</f>
        <v>16705</v>
      </c>
      <c r="F34" s="56">
        <f>'Прил. 11 СОГАЗ 2016'!F34+'Прил. 11АЛЬФА 2016'!F34</f>
        <v>132</v>
      </c>
      <c r="G34" s="56">
        <f>'Прил. 11 СОГАЗ 2016'!G34+'Прил. 11АЛЬФА 2016'!G34</f>
        <v>127</v>
      </c>
      <c r="H34" s="56">
        <f>'Прил. 11 СОГАЗ 2016'!H34+'Прил. 11АЛЬФА 2016'!H34</f>
        <v>639</v>
      </c>
      <c r="I34" s="56">
        <f>'Прил. 11 СОГАЗ 2016'!I34+'Прил. 11АЛЬФА 2016'!I34</f>
        <v>637</v>
      </c>
      <c r="J34" s="56">
        <f>'Прил. 11 СОГАЗ 2016'!J34+'Прил. 11АЛЬФА 2016'!J34</f>
        <v>2357</v>
      </c>
      <c r="K34" s="56">
        <f>'Прил. 11 СОГАЗ 2016'!K34+'Прил. 11АЛЬФА 2016'!K34</f>
        <v>2215</v>
      </c>
      <c r="L34" s="56">
        <f>'Прил. 11 СОГАЗ 2016'!L34+'Прил. 11АЛЬФА 2016'!L34</f>
        <v>9352</v>
      </c>
      <c r="M34" s="56">
        <f>'Прил. 11 СОГАЗ 2016'!M34+'Прил. 11АЛЬФА 2016'!M34</f>
        <v>7898</v>
      </c>
      <c r="N34" s="56">
        <f>'Прил. 11 СОГАЗ 2016'!N34+'Прил. 11АЛЬФА 2016'!N34</f>
        <v>2128</v>
      </c>
      <c r="O34" s="56">
        <f>'Прил. 11 СОГАЗ 2016'!O34+'Прил. 11АЛЬФА 2016'!O34</f>
        <v>5828</v>
      </c>
    </row>
    <row r="35" spans="1:15" s="38" customFormat="1" ht="18.75">
      <c r="A35" s="53">
        <f t="shared" si="1"/>
        <v>13</v>
      </c>
      <c r="B35" s="54" t="s">
        <v>119</v>
      </c>
      <c r="C35" s="55">
        <f t="shared" si="0"/>
        <v>46549</v>
      </c>
      <c r="D35" s="56">
        <f>'Прил. 11 СОГАЗ 2016'!D35+'Прил. 11АЛЬФА 2016'!D35</f>
        <v>21495</v>
      </c>
      <c r="E35" s="56">
        <f>'Прил. 11 СОГАЗ 2016'!E35+'Прил. 11АЛЬФА 2016'!E35</f>
        <v>25054</v>
      </c>
      <c r="F35" s="56">
        <f>'Прил. 11 СОГАЗ 2016'!F35+'Прил. 11АЛЬФА 2016'!F35</f>
        <v>192</v>
      </c>
      <c r="G35" s="56">
        <f>'Прил. 11 СОГАЗ 2016'!G35+'Прил. 11АЛЬФА 2016'!G35</f>
        <v>187</v>
      </c>
      <c r="H35" s="56">
        <f>'Прил. 11 СОГАЗ 2016'!H35+'Прил. 11АЛЬФА 2016'!H35</f>
        <v>953</v>
      </c>
      <c r="I35" s="56">
        <f>'Прил. 11 СОГАЗ 2016'!I35+'Прил. 11АЛЬФА 2016'!I35</f>
        <v>930</v>
      </c>
      <c r="J35" s="56">
        <f>'Прил. 11 СОГАЗ 2016'!J35+'Прил. 11АЛЬФА 2016'!J35</f>
        <v>3518</v>
      </c>
      <c r="K35" s="56">
        <f>'Прил. 11 СОГАЗ 2016'!K35+'Прил. 11АЛЬФА 2016'!K35</f>
        <v>3229</v>
      </c>
      <c r="L35" s="56">
        <f>'Прил. 11 СОГАЗ 2016'!L35+'Прил. 11АЛЬФА 2016'!L35</f>
        <v>13082</v>
      </c>
      <c r="M35" s="56">
        <f>'Прил. 11 СОГАЗ 2016'!M35+'Прил. 11АЛЬФА 2016'!M35</f>
        <v>11238</v>
      </c>
      <c r="N35" s="56">
        <f>'Прил. 11 СОГАЗ 2016'!N35+'Прил. 11АЛЬФА 2016'!N35</f>
        <v>3750</v>
      </c>
      <c r="O35" s="56">
        <f>'Прил. 11 СОГАЗ 2016'!O35+'Прил. 11АЛЬФА 2016'!O35</f>
        <v>9470</v>
      </c>
    </row>
    <row r="36" spans="1:15" s="38" customFormat="1" ht="18.75">
      <c r="A36" s="53">
        <f t="shared" si="1"/>
        <v>14</v>
      </c>
      <c r="B36" s="54" t="s">
        <v>120</v>
      </c>
      <c r="C36" s="55">
        <f t="shared" si="0"/>
        <v>17156</v>
      </c>
      <c r="D36" s="56">
        <f>'Прил. 11 СОГАЗ 2016'!D36+'Прил. 11АЛЬФА 2016'!D36</f>
        <v>8074</v>
      </c>
      <c r="E36" s="56">
        <f>'Прил. 11 СОГАЗ 2016'!E36+'Прил. 11АЛЬФА 2016'!E36</f>
        <v>9082</v>
      </c>
      <c r="F36" s="56">
        <f>'Прил. 11 СОГАЗ 2016'!F36+'Прил. 11АЛЬФА 2016'!F36</f>
        <v>54</v>
      </c>
      <c r="G36" s="56">
        <f>'Прил. 11 СОГАЗ 2016'!G36+'Прил. 11АЛЬФА 2016'!G36</f>
        <v>59</v>
      </c>
      <c r="H36" s="56">
        <f>'Прил. 11 СОГАЗ 2016'!H36+'Прил. 11АЛЬФА 2016'!H36</f>
        <v>430</v>
      </c>
      <c r="I36" s="56">
        <f>'Прил. 11 СОГАЗ 2016'!I36+'Прил. 11АЛЬФА 2016'!I36</f>
        <v>358</v>
      </c>
      <c r="J36" s="56">
        <f>'Прил. 11 СОГАЗ 2016'!J36+'Прил. 11АЛЬФА 2016'!J36</f>
        <v>1375</v>
      </c>
      <c r="K36" s="56">
        <f>'Прил. 11 СОГАЗ 2016'!K36+'Прил. 11АЛЬФА 2016'!K36</f>
        <v>1284</v>
      </c>
      <c r="L36" s="56">
        <f>'Прил. 11 СОГАЗ 2016'!L36+'Прил. 11АЛЬФА 2016'!L36</f>
        <v>4977</v>
      </c>
      <c r="M36" s="56">
        <f>'Прил. 11 СОГАЗ 2016'!M36+'Прил. 11АЛЬФА 2016'!M36</f>
        <v>4284</v>
      </c>
      <c r="N36" s="56">
        <f>'Прил. 11 СОГАЗ 2016'!N36+'Прил. 11АЛЬФА 2016'!N36</f>
        <v>1238</v>
      </c>
      <c r="O36" s="56">
        <f>'Прил. 11 СОГАЗ 2016'!O36+'Прил. 11АЛЬФА 2016'!O36</f>
        <v>3097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2188</v>
      </c>
      <c r="D37" s="56">
        <f>'Прил. 11 СОГАЗ 2016'!D37+'Прил. 11АЛЬФА 2016'!D37</f>
        <v>1025</v>
      </c>
      <c r="E37" s="56">
        <f>'Прил. 11 СОГАЗ 2016'!E37+'Прил. 11АЛЬФА 2016'!E37</f>
        <v>1163</v>
      </c>
      <c r="F37" s="56">
        <f>'Прил. 11 СОГАЗ 2016'!F37+'Прил. 11АЛЬФА 2016'!F37</f>
        <v>3</v>
      </c>
      <c r="G37" s="56">
        <f>'Прил. 11 СОГАЗ 2016'!G37+'Прил. 11АЛЬФА 2016'!G37</f>
        <v>7</v>
      </c>
      <c r="H37" s="56">
        <f>'Прил. 11 СОГАЗ 2016'!H37+'Прил. 11АЛЬФА 2016'!H37</f>
        <v>49</v>
      </c>
      <c r="I37" s="56">
        <f>'Прил. 11 СОГАЗ 2016'!I37+'Прил. 11АЛЬФА 2016'!I37</f>
        <v>38</v>
      </c>
      <c r="J37" s="56">
        <f>'Прил. 11 СОГАЗ 2016'!J37+'Прил. 11АЛЬФА 2016'!J37</f>
        <v>194</v>
      </c>
      <c r="K37" s="56">
        <f>'Прил. 11 СОГАЗ 2016'!K37+'Прил. 11АЛЬФА 2016'!K37</f>
        <v>183</v>
      </c>
      <c r="L37" s="56">
        <f>'Прил. 11 СОГАЗ 2016'!L37+'Прил. 11АЛЬФА 2016'!L37</f>
        <v>620</v>
      </c>
      <c r="M37" s="56">
        <f>'Прил. 11 СОГАЗ 2016'!M37+'Прил. 11АЛЬФА 2016'!M37</f>
        <v>513</v>
      </c>
      <c r="N37" s="56">
        <f>'Прил. 11 СОГАЗ 2016'!N37+'Прил. 11АЛЬФА 2016'!N37</f>
        <v>159</v>
      </c>
      <c r="O37" s="56">
        <f>'Прил. 11 СОГАЗ 2016'!O37+'Прил. 11АЛЬФА 2016'!O37</f>
        <v>422</v>
      </c>
    </row>
    <row r="38" spans="1:15" s="38" customFormat="1" ht="18.75">
      <c r="A38" s="53">
        <v>15</v>
      </c>
      <c r="B38" s="54" t="s">
        <v>123</v>
      </c>
      <c r="C38" s="55">
        <f t="shared" si="0"/>
        <v>5588</v>
      </c>
      <c r="D38" s="56">
        <f>'Прил. 11 СОГАЗ 2016'!D38+'Прил. 11АЛЬФА 2016'!D38</f>
        <v>2640</v>
      </c>
      <c r="E38" s="56">
        <f>'Прил. 11 СОГАЗ 2016'!E38+'Прил. 11АЛЬФА 2016'!E38</f>
        <v>2948</v>
      </c>
      <c r="F38" s="56">
        <f>'Прил. 11 СОГАЗ 2016'!F38+'Прил. 11АЛЬФА 2016'!F38</f>
        <v>15</v>
      </c>
      <c r="G38" s="56">
        <f>'Прил. 11 СОГАЗ 2016'!G38+'Прил. 11АЛЬФА 2016'!G38</f>
        <v>15</v>
      </c>
      <c r="H38" s="56">
        <f>'Прил. 11 СОГАЗ 2016'!H38+'Прил. 11АЛЬФА 2016'!H38</f>
        <v>91</v>
      </c>
      <c r="I38" s="56">
        <f>'Прил. 11 СОГАЗ 2016'!I38+'Прил. 11АЛЬФА 2016'!I38</f>
        <v>77</v>
      </c>
      <c r="J38" s="56">
        <f>'Прил. 11 СОГАЗ 2016'!J38+'Прил. 11АЛЬФА 2016'!J38</f>
        <v>348</v>
      </c>
      <c r="K38" s="56">
        <f>'Прил. 11 СОГАЗ 2016'!K38+'Прил. 11АЛЬФА 2016'!K38</f>
        <v>388</v>
      </c>
      <c r="L38" s="56">
        <f>'Прил. 11 СОГАЗ 2016'!L38+'Прил. 11АЛЬФА 2016'!L38</f>
        <v>1585</v>
      </c>
      <c r="M38" s="56">
        <f>'Прил. 11 СОГАЗ 2016'!M38+'Прил. 11АЛЬФА 2016'!M38</f>
        <v>1173</v>
      </c>
      <c r="N38" s="56">
        <f>'Прил. 11 СОГАЗ 2016'!N38+'Прил. 11АЛЬФА 2016'!N38</f>
        <v>601</v>
      </c>
      <c r="O38" s="56">
        <f>'Прил. 11 СОГАЗ 2016'!O38+'Прил. 11АЛЬФА 2016'!O38</f>
        <v>1295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45264</v>
      </c>
      <c r="D39" s="56">
        <f>'Прил. 11 СОГАЗ 2016'!D39+'Прил. 11АЛЬФА 2016'!D39</f>
        <v>20556</v>
      </c>
      <c r="E39" s="56">
        <f>'Прил. 11 СОГАЗ 2016'!E39+'Прил. 11АЛЬФА 2016'!E39</f>
        <v>24708</v>
      </c>
      <c r="F39" s="56">
        <f>'Прил. 11 СОГАЗ 2016'!F39+'Прил. 11АЛЬФА 2016'!F39</f>
        <v>190</v>
      </c>
      <c r="G39" s="56">
        <f>'Прил. 11 СОГАЗ 2016'!G39+'Прил. 11АЛЬФА 2016'!G39</f>
        <v>168</v>
      </c>
      <c r="H39" s="56">
        <f>'Прил. 11 СОГАЗ 2016'!H39+'Прил. 11АЛЬФА 2016'!H39</f>
        <v>978</v>
      </c>
      <c r="I39" s="56">
        <f>'Прил. 11 СОГАЗ 2016'!I39+'Прил. 11АЛЬФА 2016'!I39</f>
        <v>926</v>
      </c>
      <c r="J39" s="56">
        <f>'Прил. 11 СОГАЗ 2016'!J39+'Прил. 11АЛЬФА 2016'!J39</f>
        <v>3604</v>
      </c>
      <c r="K39" s="56">
        <f>'Прил. 11 СОГАЗ 2016'!K39+'Прил. 11АЛЬФА 2016'!K39</f>
        <v>3310</v>
      </c>
      <c r="L39" s="56">
        <f>'Прил. 11 СОГАЗ 2016'!L39+'Прил. 11АЛЬФА 2016'!L39</f>
        <v>12582</v>
      </c>
      <c r="M39" s="56">
        <f>'Прил. 11 СОГАЗ 2016'!M39+'Прил. 11АЛЬФА 2016'!M39</f>
        <v>11402</v>
      </c>
      <c r="N39" s="56">
        <f>'Прил. 11 СОГАЗ 2016'!N39+'Прил. 11АЛЬФА 2016'!N39</f>
        <v>3202</v>
      </c>
      <c r="O39" s="56">
        <f>'Прил. 11 СОГАЗ 2016'!O39+'Прил. 11АЛЬФА 2016'!O39</f>
        <v>8902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27980</v>
      </c>
      <c r="D40" s="56">
        <f>'Прил. 11 СОГАЗ 2016'!D40+'Прил. 11АЛЬФА 2016'!D40</f>
        <v>12629</v>
      </c>
      <c r="E40" s="56">
        <f>'Прил. 11 СОГАЗ 2016'!E40+'Прил. 11АЛЬФА 2016'!E40</f>
        <v>15351</v>
      </c>
      <c r="F40" s="56">
        <f>'Прил. 11 СОГАЗ 2016'!F40+'Прил. 11АЛЬФА 2016'!F40</f>
        <v>144</v>
      </c>
      <c r="G40" s="56">
        <f>'Прил. 11 СОГАЗ 2016'!G40+'Прил. 11АЛЬФА 2016'!G40</f>
        <v>123</v>
      </c>
      <c r="H40" s="56">
        <f>'Прил. 11 СОГАЗ 2016'!H40+'Прил. 11АЛЬФА 2016'!H40</f>
        <v>655</v>
      </c>
      <c r="I40" s="56">
        <f>'Прил. 11 СОГАЗ 2016'!I40+'Прил. 11АЛЬФА 2016'!I40</f>
        <v>599</v>
      </c>
      <c r="J40" s="56">
        <f>'Прил. 11 СОГАЗ 2016'!J40+'Прил. 11АЛЬФА 2016'!J40</f>
        <v>2376</v>
      </c>
      <c r="K40" s="56">
        <f>'Прил. 11 СОГАЗ 2016'!K40+'Прил. 11АЛЬФА 2016'!K40</f>
        <v>2327</v>
      </c>
      <c r="L40" s="56">
        <f>'Прил. 11 СОГАЗ 2016'!L40+'Прил. 11АЛЬФА 2016'!L40</f>
        <v>7719</v>
      </c>
      <c r="M40" s="56">
        <f>'Прил. 11 СОГАЗ 2016'!M40+'Прил. 11АЛЬФА 2016'!M40</f>
        <v>7431</v>
      </c>
      <c r="N40" s="56">
        <f>'Прил. 11 СОГАЗ 2016'!N40+'Прил. 11АЛЬФА 2016'!N40</f>
        <v>1735</v>
      </c>
      <c r="O40" s="56">
        <f>'Прил. 11 СОГАЗ 2016'!O40+'Прил. 11АЛЬФА 2016'!O40</f>
        <v>4871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19424</v>
      </c>
      <c r="D41" s="56">
        <f>'Прил. 11 СОГАЗ 2016'!D41+'Прил. 11АЛЬФА 2016'!D41</f>
        <v>9071</v>
      </c>
      <c r="E41" s="56">
        <f>'Прил. 11 СОГАЗ 2016'!E41+'Прил. 11АЛЬФА 2016'!E41</f>
        <v>10353</v>
      </c>
      <c r="F41" s="56">
        <f>'Прил. 11 СОГАЗ 2016'!F41+'Прил. 11АЛЬФА 2016'!F41</f>
        <v>80</v>
      </c>
      <c r="G41" s="56">
        <f>'Прил. 11 СОГАЗ 2016'!G41+'Прил. 11АЛЬФА 2016'!G41</f>
        <v>60</v>
      </c>
      <c r="H41" s="56">
        <f>'Прил. 11 СОГАЗ 2016'!H41+'Прил. 11АЛЬФА 2016'!H41</f>
        <v>401</v>
      </c>
      <c r="I41" s="56">
        <f>'Прил. 11 СОГАЗ 2016'!I41+'Прил. 11АЛЬФА 2016'!I41</f>
        <v>381</v>
      </c>
      <c r="J41" s="56">
        <f>'Прил. 11 СОГАЗ 2016'!J41+'Прил. 11АЛЬФА 2016'!J41</f>
        <v>1445</v>
      </c>
      <c r="K41" s="56">
        <f>'Прил. 11 СОГАЗ 2016'!K41+'Прил. 11АЛЬФА 2016'!K41</f>
        <v>1366</v>
      </c>
      <c r="L41" s="56">
        <f>'Прил. 11 СОГАЗ 2016'!L41+'Прил. 11АЛЬФА 2016'!L41</f>
        <v>5615</v>
      </c>
      <c r="M41" s="56">
        <f>'Прил. 11 СОГАЗ 2016'!M41+'Прил. 11АЛЬФА 2016'!M41</f>
        <v>4675</v>
      </c>
      <c r="N41" s="56">
        <f>'Прил. 11 СОГАЗ 2016'!N41+'Прил. 11АЛЬФА 2016'!N41</f>
        <v>1530</v>
      </c>
      <c r="O41" s="56">
        <f>'Прил. 11 СОГАЗ 2016'!O41+'Прил. 11АЛЬФА 2016'!O41</f>
        <v>3871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10678</v>
      </c>
      <c r="D42" s="56">
        <f>'Прил. 11 СОГАЗ 2016'!D42+'Прил. 11АЛЬФА 2016'!D42</f>
        <v>5280</v>
      </c>
      <c r="E42" s="56">
        <f>'Прил. 11 СОГАЗ 2016'!E42+'Прил. 11АЛЬФА 2016'!E42</f>
        <v>5398</v>
      </c>
      <c r="F42" s="56">
        <f>'Прил. 11 СОГАЗ 2016'!F42+'Прил. 11АЛЬФА 2016'!F42</f>
        <v>35</v>
      </c>
      <c r="G42" s="56">
        <f>'Прил. 11 СОГАЗ 2016'!G42+'Прил. 11АЛЬФА 2016'!G42</f>
        <v>36</v>
      </c>
      <c r="H42" s="56">
        <f>'Прил. 11 СОГАЗ 2016'!H42+'Прил. 11АЛЬФА 2016'!H42</f>
        <v>216</v>
      </c>
      <c r="I42" s="56">
        <f>'Прил. 11 СОГАЗ 2016'!I42+'Прил. 11АЛЬФА 2016'!I42</f>
        <v>192</v>
      </c>
      <c r="J42" s="56">
        <f>'Прил. 11 СОГАЗ 2016'!J42+'Прил. 11АЛЬФА 2016'!J42</f>
        <v>780</v>
      </c>
      <c r="K42" s="56">
        <f>'Прил. 11 СОГАЗ 2016'!K42+'Прил. 11АЛЬФА 2016'!K42</f>
        <v>755</v>
      </c>
      <c r="L42" s="56">
        <f>'Прил. 11 СОГАЗ 2016'!L42+'Прил. 11АЛЬФА 2016'!L42</f>
        <v>3428</v>
      </c>
      <c r="M42" s="56">
        <f>'Прил. 11 СОГАЗ 2016'!M42+'Прил. 11АЛЬФА 2016'!M42</f>
        <v>2376</v>
      </c>
      <c r="N42" s="56">
        <f>'Прил. 11 СОГАЗ 2016'!N42+'Прил. 11АЛЬФА 2016'!N42</f>
        <v>821</v>
      </c>
      <c r="O42" s="56">
        <f>'Прил. 11 СОГАЗ 2016'!O42+'Прил. 11АЛЬФА 2016'!O42</f>
        <v>2039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2" ref="C43:O43">SUM(C20:C42)-C21-C23-C26-C37</f>
        <v>730118</v>
      </c>
      <c r="D43" s="55">
        <f t="shared" si="2"/>
        <v>335522</v>
      </c>
      <c r="E43" s="55">
        <f t="shared" si="2"/>
        <v>394596</v>
      </c>
      <c r="F43" s="55">
        <f t="shared" si="2"/>
        <v>3290</v>
      </c>
      <c r="G43" s="55">
        <f t="shared" si="2"/>
        <v>3168</v>
      </c>
      <c r="H43" s="55">
        <f t="shared" si="2"/>
        <v>17397</v>
      </c>
      <c r="I43" s="55">
        <f t="shared" si="2"/>
        <v>16501</v>
      </c>
      <c r="J43" s="55">
        <f t="shared" si="2"/>
        <v>57029</v>
      </c>
      <c r="K43" s="55">
        <f t="shared" si="2"/>
        <v>53823</v>
      </c>
      <c r="L43" s="55">
        <f t="shared" si="2"/>
        <v>207563</v>
      </c>
      <c r="M43" s="55">
        <f t="shared" si="2"/>
        <v>191252</v>
      </c>
      <c r="N43" s="55">
        <f t="shared" si="2"/>
        <v>50243</v>
      </c>
      <c r="O43" s="55">
        <f t="shared" si="2"/>
        <v>129852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2" t="s">
        <v>129</v>
      </c>
      <c r="F46" s="92"/>
      <c r="G46" s="92"/>
      <c r="H46" s="92"/>
      <c r="I46" s="92"/>
    </row>
    <row r="47" spans="4:9" s="38" customFormat="1" ht="13.5" customHeight="1">
      <c r="D47" s="39" t="s">
        <v>60</v>
      </c>
      <c r="E47" s="91" t="s">
        <v>61</v>
      </c>
      <c r="F47" s="91"/>
      <c r="G47" s="91"/>
      <c r="H47" s="91"/>
      <c r="I47" s="91"/>
    </row>
    <row r="48" s="38" customFormat="1" ht="22.5" customHeight="1">
      <c r="A48" s="12" t="s">
        <v>62</v>
      </c>
    </row>
    <row r="49" spans="1:9" s="38" customFormat="1" ht="21" customHeight="1">
      <c r="A49" s="92" t="s">
        <v>59</v>
      </c>
      <c r="B49" s="92"/>
      <c r="C49" s="92"/>
      <c r="E49" s="92" t="s">
        <v>129</v>
      </c>
      <c r="F49" s="92"/>
      <c r="G49" s="92"/>
      <c r="H49" s="92"/>
      <c r="I49" s="92"/>
    </row>
    <row r="50" spans="1:9" s="39" customFormat="1" ht="12">
      <c r="A50" s="91" t="s">
        <v>63</v>
      </c>
      <c r="B50" s="91"/>
      <c r="C50" s="91"/>
      <c r="D50" s="39" t="s">
        <v>60</v>
      </c>
      <c r="E50" s="91" t="s">
        <v>61</v>
      </c>
      <c r="F50" s="91"/>
      <c r="G50" s="91"/>
      <c r="H50" s="91"/>
      <c r="I50" s="91"/>
    </row>
  </sheetData>
  <sheetProtection/>
  <mergeCells count="21">
    <mergeCell ref="N16:O16"/>
    <mergeCell ref="F15:O15"/>
    <mergeCell ref="H17:I17"/>
    <mergeCell ref="L16:M16"/>
    <mergeCell ref="A8:O8"/>
    <mergeCell ref="A9:O9"/>
    <mergeCell ref="A15:A18"/>
    <mergeCell ref="B15:B18"/>
    <mergeCell ref="C15:C18"/>
    <mergeCell ref="A50:C50"/>
    <mergeCell ref="E50:I50"/>
    <mergeCell ref="E47:I47"/>
    <mergeCell ref="A49:C49"/>
    <mergeCell ref="E49:I49"/>
    <mergeCell ref="J17:K17"/>
    <mergeCell ref="C12:M12"/>
    <mergeCell ref="D15:E17"/>
    <mergeCell ref="F17:G17"/>
    <mergeCell ref="E46:I46"/>
    <mergeCell ref="C13:M13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s="9" customFormat="1" ht="20.25">
      <c r="A9" s="108" t="s">
        <v>97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8:12" s="9" customFormat="1" ht="20.25">
      <c r="H10" s="10" t="s">
        <v>98</v>
      </c>
      <c r="I10" s="60" t="s">
        <v>184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110" t="s">
        <v>92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3:13" s="13" customFormat="1" ht="15.75">
      <c r="C13" s="111" t="s">
        <v>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2" t="s">
        <v>9</v>
      </c>
      <c r="B15" s="112" t="s">
        <v>10</v>
      </c>
      <c r="C15" s="128" t="s">
        <v>99</v>
      </c>
      <c r="D15" s="93" t="s">
        <v>12</v>
      </c>
      <c r="E15" s="94"/>
      <c r="F15" s="93" t="s">
        <v>13</v>
      </c>
      <c r="G15" s="125"/>
      <c r="H15" s="125"/>
      <c r="I15" s="125"/>
      <c r="J15" s="125"/>
      <c r="K15" s="125"/>
      <c r="L15" s="125"/>
      <c r="M15" s="125"/>
      <c r="N15" s="125"/>
      <c r="O15" s="94"/>
    </row>
    <row r="16" spans="1:15" s="14" customFormat="1" ht="37.5" customHeight="1">
      <c r="A16" s="113"/>
      <c r="B16" s="113"/>
      <c r="C16" s="129"/>
      <c r="D16" s="95"/>
      <c r="E16" s="96"/>
      <c r="F16" s="120" t="s">
        <v>14</v>
      </c>
      <c r="G16" s="121"/>
      <c r="H16" s="121"/>
      <c r="I16" s="121"/>
      <c r="J16" s="121"/>
      <c r="K16" s="122"/>
      <c r="L16" s="126" t="s">
        <v>15</v>
      </c>
      <c r="M16" s="127"/>
      <c r="N16" s="123" t="s">
        <v>16</v>
      </c>
      <c r="O16" s="124"/>
    </row>
    <row r="17" spans="1:15" s="14" customFormat="1" ht="18.75" customHeight="1">
      <c r="A17" s="113"/>
      <c r="B17" s="113"/>
      <c r="C17" s="129"/>
      <c r="D17" s="97"/>
      <c r="E17" s="98"/>
      <c r="F17" s="118" t="s">
        <v>100</v>
      </c>
      <c r="G17" s="119"/>
      <c r="H17" s="118" t="s">
        <v>18</v>
      </c>
      <c r="I17" s="119"/>
      <c r="J17" s="118" t="s">
        <v>19</v>
      </c>
      <c r="K17" s="119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4"/>
      <c r="B18" s="114"/>
      <c r="C18" s="130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235234</v>
      </c>
      <c r="D20" s="56">
        <f aca="true" t="shared" si="1" ref="D20:D42">F20+H20+J20+L20+N20</f>
        <v>107663</v>
      </c>
      <c r="E20" s="56">
        <f aca="true" t="shared" si="2" ref="E20:E42">G20+I20+K20+M20+O20</f>
        <v>127571</v>
      </c>
      <c r="F20" s="56">
        <v>970</v>
      </c>
      <c r="G20" s="56">
        <v>941</v>
      </c>
      <c r="H20" s="56">
        <v>5383</v>
      </c>
      <c r="I20" s="56">
        <v>5177</v>
      </c>
      <c r="J20" s="56">
        <v>17514</v>
      </c>
      <c r="K20" s="56">
        <v>16180</v>
      </c>
      <c r="L20" s="56">
        <v>66091</v>
      </c>
      <c r="M20" s="56">
        <v>59914</v>
      </c>
      <c r="N20" s="56">
        <v>17705</v>
      </c>
      <c r="O20" s="56">
        <v>45359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4659</v>
      </c>
      <c r="D21" s="56">
        <f t="shared" si="1"/>
        <v>2189</v>
      </c>
      <c r="E21" s="56">
        <f t="shared" si="2"/>
        <v>2470</v>
      </c>
      <c r="F21" s="56">
        <v>22</v>
      </c>
      <c r="G21" s="56">
        <v>25</v>
      </c>
      <c r="H21" s="56">
        <v>143</v>
      </c>
      <c r="I21" s="56">
        <v>113</v>
      </c>
      <c r="J21" s="56">
        <v>340</v>
      </c>
      <c r="K21" s="56">
        <v>279</v>
      </c>
      <c r="L21" s="56">
        <v>1353</v>
      </c>
      <c r="M21" s="56">
        <v>1262</v>
      </c>
      <c r="N21" s="56">
        <v>331</v>
      </c>
      <c r="O21" s="56">
        <v>791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25744</v>
      </c>
      <c r="D22" s="56">
        <f t="shared" si="1"/>
        <v>10903</v>
      </c>
      <c r="E22" s="56">
        <f t="shared" si="2"/>
        <v>14841</v>
      </c>
      <c r="F22" s="56">
        <v>177</v>
      </c>
      <c r="G22" s="56">
        <v>171</v>
      </c>
      <c r="H22" s="56">
        <v>947</v>
      </c>
      <c r="I22" s="56">
        <v>1000</v>
      </c>
      <c r="J22" s="56">
        <v>2298</v>
      </c>
      <c r="K22" s="56">
        <v>2250</v>
      </c>
      <c r="L22" s="56">
        <v>6167</v>
      </c>
      <c r="M22" s="56">
        <v>8284</v>
      </c>
      <c r="N22" s="56">
        <v>1314</v>
      </c>
      <c r="O22" s="56">
        <v>3136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77</v>
      </c>
      <c r="D24" s="56">
        <f t="shared" si="1"/>
        <v>43</v>
      </c>
      <c r="E24" s="56">
        <f t="shared" si="2"/>
        <v>34</v>
      </c>
      <c r="F24" s="56">
        <v>0</v>
      </c>
      <c r="G24" s="56">
        <v>0</v>
      </c>
      <c r="H24" s="56">
        <v>2</v>
      </c>
      <c r="I24" s="56">
        <v>2</v>
      </c>
      <c r="J24" s="56">
        <v>4</v>
      </c>
      <c r="K24" s="56">
        <v>4</v>
      </c>
      <c r="L24" s="56">
        <v>35</v>
      </c>
      <c r="M24" s="56">
        <v>22</v>
      </c>
      <c r="N24" s="56">
        <v>2</v>
      </c>
      <c r="O24" s="56">
        <v>6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38146</v>
      </c>
      <c r="D25" s="56">
        <f t="shared" si="1"/>
        <v>18043</v>
      </c>
      <c r="E25" s="56">
        <f t="shared" si="2"/>
        <v>20103</v>
      </c>
      <c r="F25" s="56">
        <v>147</v>
      </c>
      <c r="G25" s="56">
        <v>133</v>
      </c>
      <c r="H25" s="56">
        <v>821</v>
      </c>
      <c r="I25" s="56">
        <v>783</v>
      </c>
      <c r="J25" s="56">
        <v>2827</v>
      </c>
      <c r="K25" s="56">
        <v>2704</v>
      </c>
      <c r="L25" s="56">
        <v>11403</v>
      </c>
      <c r="M25" s="56">
        <v>9409</v>
      </c>
      <c r="N25" s="56">
        <v>2845</v>
      </c>
      <c r="O25" s="56">
        <v>7074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597</v>
      </c>
      <c r="D26" s="56">
        <f t="shared" si="1"/>
        <v>296</v>
      </c>
      <c r="E26" s="56">
        <f t="shared" si="2"/>
        <v>301</v>
      </c>
      <c r="F26" s="56">
        <v>0</v>
      </c>
      <c r="G26" s="56">
        <v>0</v>
      </c>
      <c r="H26" s="56">
        <v>11</v>
      </c>
      <c r="I26" s="56">
        <v>7</v>
      </c>
      <c r="J26" s="56">
        <v>34</v>
      </c>
      <c r="K26" s="56">
        <v>29</v>
      </c>
      <c r="L26" s="56">
        <v>200</v>
      </c>
      <c r="M26" s="56">
        <v>136</v>
      </c>
      <c r="N26" s="56">
        <v>51</v>
      </c>
      <c r="O26" s="56">
        <v>129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571</v>
      </c>
      <c r="D27" s="56">
        <f t="shared" si="1"/>
        <v>249</v>
      </c>
      <c r="E27" s="56">
        <f t="shared" si="2"/>
        <v>322</v>
      </c>
      <c r="F27" s="56">
        <v>0</v>
      </c>
      <c r="G27" s="56">
        <v>1</v>
      </c>
      <c r="H27" s="56">
        <v>9</v>
      </c>
      <c r="I27" s="56">
        <v>6</v>
      </c>
      <c r="J27" s="56">
        <v>54</v>
      </c>
      <c r="K27" s="56">
        <v>50</v>
      </c>
      <c r="L27" s="56">
        <v>151</v>
      </c>
      <c r="M27" s="56">
        <v>187</v>
      </c>
      <c r="N27" s="56">
        <v>35</v>
      </c>
      <c r="O27" s="56">
        <v>78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32422</v>
      </c>
      <c r="D28" s="56">
        <f t="shared" si="1"/>
        <v>14775</v>
      </c>
      <c r="E28" s="56">
        <f t="shared" si="2"/>
        <v>17647</v>
      </c>
      <c r="F28" s="56">
        <v>154</v>
      </c>
      <c r="G28" s="56">
        <v>204</v>
      </c>
      <c r="H28" s="56">
        <v>952</v>
      </c>
      <c r="I28" s="56">
        <v>914</v>
      </c>
      <c r="J28" s="56">
        <v>2915</v>
      </c>
      <c r="K28" s="56">
        <v>2760</v>
      </c>
      <c r="L28" s="56">
        <v>9069</v>
      </c>
      <c r="M28" s="56">
        <v>8981</v>
      </c>
      <c r="N28" s="56">
        <v>1685</v>
      </c>
      <c r="O28" s="56">
        <v>4788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5339</v>
      </c>
      <c r="D29" s="56">
        <f t="shared" si="1"/>
        <v>2295</v>
      </c>
      <c r="E29" s="56">
        <f t="shared" si="2"/>
        <v>3044</v>
      </c>
      <c r="F29" s="56">
        <v>37</v>
      </c>
      <c r="G29" s="56">
        <v>31</v>
      </c>
      <c r="H29" s="56">
        <v>226</v>
      </c>
      <c r="I29" s="56">
        <v>196</v>
      </c>
      <c r="J29" s="56">
        <v>484</v>
      </c>
      <c r="K29" s="56">
        <v>496</v>
      </c>
      <c r="L29" s="56">
        <v>1320</v>
      </c>
      <c r="M29" s="56">
        <v>1667</v>
      </c>
      <c r="N29" s="56">
        <v>228</v>
      </c>
      <c r="O29" s="56">
        <v>654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4074</v>
      </c>
      <c r="D30" s="56">
        <f t="shared" si="1"/>
        <v>1640</v>
      </c>
      <c r="E30" s="56">
        <f t="shared" si="2"/>
        <v>2434</v>
      </c>
      <c r="F30" s="56">
        <v>48</v>
      </c>
      <c r="G30" s="56">
        <v>51</v>
      </c>
      <c r="H30" s="56">
        <v>268</v>
      </c>
      <c r="I30" s="56">
        <v>260</v>
      </c>
      <c r="J30" s="56">
        <v>431</v>
      </c>
      <c r="K30" s="56">
        <v>354</v>
      </c>
      <c r="L30" s="56">
        <v>807</v>
      </c>
      <c r="M30" s="56">
        <v>1513</v>
      </c>
      <c r="N30" s="56">
        <v>86</v>
      </c>
      <c r="O30" s="56">
        <v>256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3764</v>
      </c>
      <c r="D31" s="56">
        <f t="shared" si="1"/>
        <v>1781</v>
      </c>
      <c r="E31" s="56">
        <f t="shared" si="2"/>
        <v>1983</v>
      </c>
      <c r="F31" s="56">
        <v>1</v>
      </c>
      <c r="G31" s="56">
        <v>2</v>
      </c>
      <c r="H31" s="56">
        <v>70</v>
      </c>
      <c r="I31" s="56">
        <v>60</v>
      </c>
      <c r="J31" s="56">
        <v>319</v>
      </c>
      <c r="K31" s="56">
        <v>325</v>
      </c>
      <c r="L31" s="56">
        <v>1182</v>
      </c>
      <c r="M31" s="56">
        <v>1128</v>
      </c>
      <c r="N31" s="56">
        <v>209</v>
      </c>
      <c r="O31" s="56">
        <v>468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1134</v>
      </c>
      <c r="D32" s="56">
        <f t="shared" si="1"/>
        <v>505</v>
      </c>
      <c r="E32" s="56">
        <f t="shared" si="2"/>
        <v>629</v>
      </c>
      <c r="F32" s="56">
        <v>2</v>
      </c>
      <c r="G32" s="56">
        <v>0</v>
      </c>
      <c r="H32" s="56">
        <v>4</v>
      </c>
      <c r="I32" s="56">
        <v>9</v>
      </c>
      <c r="J32" s="56">
        <v>96</v>
      </c>
      <c r="K32" s="56">
        <v>100</v>
      </c>
      <c r="L32" s="56">
        <v>330</v>
      </c>
      <c r="M32" s="56">
        <v>362</v>
      </c>
      <c r="N32" s="56">
        <v>73</v>
      </c>
      <c r="O32" s="56">
        <v>158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28389</v>
      </c>
      <c r="D33" s="56">
        <f t="shared" si="1"/>
        <v>13373</v>
      </c>
      <c r="E33" s="56">
        <f t="shared" si="2"/>
        <v>15016</v>
      </c>
      <c r="F33" s="56">
        <v>146</v>
      </c>
      <c r="G33" s="56">
        <v>118</v>
      </c>
      <c r="H33" s="56">
        <v>640</v>
      </c>
      <c r="I33" s="56">
        <v>615</v>
      </c>
      <c r="J33" s="56">
        <v>1712</v>
      </c>
      <c r="K33" s="56">
        <v>1659</v>
      </c>
      <c r="L33" s="56">
        <v>8780</v>
      </c>
      <c r="M33" s="56">
        <v>7347</v>
      </c>
      <c r="N33" s="56">
        <v>2095</v>
      </c>
      <c r="O33" s="56">
        <v>5277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20277</v>
      </c>
      <c r="D34" s="56">
        <f t="shared" si="1"/>
        <v>9847</v>
      </c>
      <c r="E34" s="56">
        <f t="shared" si="2"/>
        <v>10430</v>
      </c>
      <c r="F34" s="56">
        <v>82</v>
      </c>
      <c r="G34" s="56">
        <v>82</v>
      </c>
      <c r="H34" s="56">
        <v>441</v>
      </c>
      <c r="I34" s="56">
        <v>428</v>
      </c>
      <c r="J34" s="56">
        <v>1438</v>
      </c>
      <c r="K34" s="56">
        <v>1358</v>
      </c>
      <c r="L34" s="56">
        <v>6531</v>
      </c>
      <c r="M34" s="56">
        <v>5211</v>
      </c>
      <c r="N34" s="56">
        <v>1355</v>
      </c>
      <c r="O34" s="56">
        <v>3351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2815</v>
      </c>
      <c r="D35" s="56">
        <f t="shared" si="1"/>
        <v>1450</v>
      </c>
      <c r="E35" s="56">
        <f t="shared" si="2"/>
        <v>1365</v>
      </c>
      <c r="F35" s="56">
        <v>4</v>
      </c>
      <c r="G35" s="56">
        <v>3</v>
      </c>
      <c r="H35" s="56">
        <v>18</v>
      </c>
      <c r="I35" s="56">
        <v>6</v>
      </c>
      <c r="J35" s="56">
        <v>125</v>
      </c>
      <c r="K35" s="56">
        <v>121</v>
      </c>
      <c r="L35" s="56">
        <v>1088</v>
      </c>
      <c r="M35" s="56">
        <v>776</v>
      </c>
      <c r="N35" s="56">
        <v>215</v>
      </c>
      <c r="O35" s="56">
        <v>459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14217</v>
      </c>
      <c r="D36" s="56">
        <f t="shared" si="1"/>
        <v>6803</v>
      </c>
      <c r="E36" s="56">
        <f t="shared" si="2"/>
        <v>7414</v>
      </c>
      <c r="F36" s="56">
        <v>54</v>
      </c>
      <c r="G36" s="56">
        <v>59</v>
      </c>
      <c r="H36" s="56">
        <v>406</v>
      </c>
      <c r="I36" s="56">
        <v>331</v>
      </c>
      <c r="J36" s="56">
        <v>1051</v>
      </c>
      <c r="K36" s="56">
        <v>1036</v>
      </c>
      <c r="L36" s="56">
        <v>4248</v>
      </c>
      <c r="M36" s="56">
        <v>3511</v>
      </c>
      <c r="N36" s="56">
        <v>1044</v>
      </c>
      <c r="O36" s="56">
        <v>2477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1644</v>
      </c>
      <c r="D37" s="56">
        <f t="shared" si="1"/>
        <v>761</v>
      </c>
      <c r="E37" s="56">
        <f t="shared" si="2"/>
        <v>883</v>
      </c>
      <c r="F37" s="56">
        <v>3</v>
      </c>
      <c r="G37" s="56">
        <v>7</v>
      </c>
      <c r="H37" s="56">
        <v>42</v>
      </c>
      <c r="I37" s="56">
        <v>35</v>
      </c>
      <c r="J37" s="56">
        <v>126</v>
      </c>
      <c r="K37" s="56">
        <v>134</v>
      </c>
      <c r="L37" s="56">
        <v>464</v>
      </c>
      <c r="M37" s="56">
        <v>396</v>
      </c>
      <c r="N37" s="56">
        <v>126</v>
      </c>
      <c r="O37" s="56">
        <v>311</v>
      </c>
    </row>
    <row r="38" spans="1:15" s="38" customFormat="1" ht="18.75">
      <c r="A38" s="53">
        <v>15</v>
      </c>
      <c r="B38" s="54" t="s">
        <v>123</v>
      </c>
      <c r="C38" s="55">
        <f t="shared" si="0"/>
        <v>152</v>
      </c>
      <c r="D38" s="56">
        <f t="shared" si="1"/>
        <v>92</v>
      </c>
      <c r="E38" s="56">
        <f t="shared" si="2"/>
        <v>60</v>
      </c>
      <c r="F38" s="56">
        <v>0</v>
      </c>
      <c r="G38" s="56">
        <v>0</v>
      </c>
      <c r="H38" s="56">
        <v>1</v>
      </c>
      <c r="I38" s="56">
        <v>2</v>
      </c>
      <c r="J38" s="56">
        <v>6</v>
      </c>
      <c r="K38" s="56">
        <v>6</v>
      </c>
      <c r="L38" s="56">
        <v>76</v>
      </c>
      <c r="M38" s="56">
        <v>41</v>
      </c>
      <c r="N38" s="56">
        <v>9</v>
      </c>
      <c r="O38" s="56">
        <v>11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19338</v>
      </c>
      <c r="D39" s="56">
        <f t="shared" si="1"/>
        <v>9248</v>
      </c>
      <c r="E39" s="56">
        <f t="shared" si="2"/>
        <v>10090</v>
      </c>
      <c r="F39" s="56">
        <v>85</v>
      </c>
      <c r="G39" s="56">
        <v>66</v>
      </c>
      <c r="H39" s="56">
        <v>437</v>
      </c>
      <c r="I39" s="56">
        <v>481</v>
      </c>
      <c r="J39" s="56">
        <v>1255</v>
      </c>
      <c r="K39" s="56">
        <v>1133</v>
      </c>
      <c r="L39" s="56">
        <v>6076</v>
      </c>
      <c r="M39" s="56">
        <v>4921</v>
      </c>
      <c r="N39" s="56">
        <v>1395</v>
      </c>
      <c r="O39" s="56">
        <v>3489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11236</v>
      </c>
      <c r="D40" s="56">
        <f t="shared" si="1"/>
        <v>5336</v>
      </c>
      <c r="E40" s="56">
        <f t="shared" si="2"/>
        <v>5900</v>
      </c>
      <c r="F40" s="56">
        <v>51</v>
      </c>
      <c r="G40" s="56">
        <v>63</v>
      </c>
      <c r="H40" s="56">
        <v>290</v>
      </c>
      <c r="I40" s="56">
        <v>269</v>
      </c>
      <c r="J40" s="56">
        <v>803</v>
      </c>
      <c r="K40" s="56">
        <v>817</v>
      </c>
      <c r="L40" s="56">
        <v>3467</v>
      </c>
      <c r="M40" s="56">
        <v>3061</v>
      </c>
      <c r="N40" s="56">
        <v>725</v>
      </c>
      <c r="O40" s="56">
        <v>1690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523</v>
      </c>
      <c r="D41" s="56">
        <f t="shared" si="1"/>
        <v>294</v>
      </c>
      <c r="E41" s="56">
        <f t="shared" si="2"/>
        <v>229</v>
      </c>
      <c r="F41" s="56">
        <v>0</v>
      </c>
      <c r="G41" s="56">
        <v>0</v>
      </c>
      <c r="H41" s="56">
        <v>2</v>
      </c>
      <c r="I41" s="56">
        <v>2</v>
      </c>
      <c r="J41" s="56">
        <v>23</v>
      </c>
      <c r="K41" s="56">
        <v>19</v>
      </c>
      <c r="L41" s="56">
        <v>245</v>
      </c>
      <c r="M41" s="56">
        <v>159</v>
      </c>
      <c r="N41" s="56">
        <v>24</v>
      </c>
      <c r="O41" s="56">
        <v>49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917</v>
      </c>
      <c r="D42" s="56">
        <f t="shared" si="1"/>
        <v>535</v>
      </c>
      <c r="E42" s="56">
        <f t="shared" si="2"/>
        <v>382</v>
      </c>
      <c r="F42" s="56">
        <v>0</v>
      </c>
      <c r="G42" s="56">
        <v>0</v>
      </c>
      <c r="H42" s="56">
        <v>3</v>
      </c>
      <c r="I42" s="56">
        <v>5</v>
      </c>
      <c r="J42" s="56">
        <v>29</v>
      </c>
      <c r="K42" s="56">
        <v>31</v>
      </c>
      <c r="L42" s="56">
        <v>413</v>
      </c>
      <c r="M42" s="56">
        <v>205</v>
      </c>
      <c r="N42" s="56">
        <v>90</v>
      </c>
      <c r="O42" s="56">
        <v>141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444369</v>
      </c>
      <c r="D43" s="55">
        <f t="shared" si="4"/>
        <v>204875</v>
      </c>
      <c r="E43" s="55">
        <f t="shared" si="4"/>
        <v>239494</v>
      </c>
      <c r="F43" s="55">
        <f t="shared" si="4"/>
        <v>1958</v>
      </c>
      <c r="G43" s="55">
        <f t="shared" si="4"/>
        <v>1925</v>
      </c>
      <c r="H43" s="55">
        <f t="shared" si="4"/>
        <v>10920</v>
      </c>
      <c r="I43" s="55">
        <f t="shared" si="4"/>
        <v>10546</v>
      </c>
      <c r="J43" s="55">
        <f t="shared" si="4"/>
        <v>33384</v>
      </c>
      <c r="K43" s="55">
        <f t="shared" si="4"/>
        <v>31403</v>
      </c>
      <c r="L43" s="55">
        <f t="shared" si="4"/>
        <v>127479</v>
      </c>
      <c r="M43" s="55">
        <f t="shared" si="4"/>
        <v>116699</v>
      </c>
      <c r="N43" s="55">
        <f t="shared" si="4"/>
        <v>31134</v>
      </c>
      <c r="O43" s="55">
        <f t="shared" si="4"/>
        <v>78921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2" t="s">
        <v>129</v>
      </c>
      <c r="F46" s="92"/>
      <c r="G46" s="92"/>
      <c r="H46" s="92"/>
      <c r="I46" s="92"/>
    </row>
    <row r="47" spans="4:9" s="38" customFormat="1" ht="13.5" customHeight="1">
      <c r="D47" s="39" t="s">
        <v>60</v>
      </c>
      <c r="E47" s="91" t="s">
        <v>61</v>
      </c>
      <c r="F47" s="91"/>
      <c r="G47" s="91"/>
      <c r="H47" s="91"/>
      <c r="I47" s="91"/>
    </row>
    <row r="48" s="38" customFormat="1" ht="22.5" customHeight="1">
      <c r="A48" s="12" t="s">
        <v>62</v>
      </c>
    </row>
    <row r="49" spans="1:9" s="38" customFormat="1" ht="21" customHeight="1">
      <c r="A49" s="92" t="s">
        <v>59</v>
      </c>
      <c r="B49" s="92"/>
      <c r="C49" s="92"/>
      <c r="E49" s="92" t="s">
        <v>129</v>
      </c>
      <c r="F49" s="92"/>
      <c r="G49" s="92"/>
      <c r="H49" s="92"/>
      <c r="I49" s="92"/>
    </row>
    <row r="50" spans="1:9" s="39" customFormat="1" ht="12">
      <c r="A50" s="91" t="s">
        <v>63</v>
      </c>
      <c r="B50" s="91"/>
      <c r="C50" s="91"/>
      <c r="D50" s="39" t="s">
        <v>60</v>
      </c>
      <c r="E50" s="91" t="s">
        <v>61</v>
      </c>
      <c r="F50" s="91"/>
      <c r="G50" s="91"/>
      <c r="H50" s="91"/>
      <c r="I50" s="91"/>
    </row>
  </sheetData>
  <sheetProtection/>
  <mergeCells count="21"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6:I46"/>
    <mergeCell ref="A8:O8"/>
    <mergeCell ref="A9:O9"/>
    <mergeCell ref="A15:A18"/>
    <mergeCell ref="B15:B18"/>
    <mergeCell ref="C15:C18"/>
    <mergeCell ref="A50:C50"/>
    <mergeCell ref="E50:I50"/>
    <mergeCell ref="E47:I47"/>
    <mergeCell ref="A49:C49"/>
    <mergeCell ref="E49:I49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s="9" customFormat="1" ht="20.25">
      <c r="A9" s="108" t="s">
        <v>97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8:12" s="9" customFormat="1" ht="20.25">
      <c r="H10" s="10" t="s">
        <v>98</v>
      </c>
      <c r="I10" s="60" t="s">
        <v>184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110" t="s">
        <v>93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3:13" s="13" customFormat="1" ht="15.75">
      <c r="C13" s="111" t="s">
        <v>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2" t="s">
        <v>9</v>
      </c>
      <c r="B15" s="112" t="s">
        <v>10</v>
      </c>
      <c r="C15" s="128" t="s">
        <v>99</v>
      </c>
      <c r="D15" s="93" t="s">
        <v>12</v>
      </c>
      <c r="E15" s="94"/>
      <c r="F15" s="93" t="s">
        <v>13</v>
      </c>
      <c r="G15" s="125"/>
      <c r="H15" s="125"/>
      <c r="I15" s="125"/>
      <c r="J15" s="125"/>
      <c r="K15" s="125"/>
      <c r="L15" s="125"/>
      <c r="M15" s="125"/>
      <c r="N15" s="125"/>
      <c r="O15" s="94"/>
    </row>
    <row r="16" spans="1:15" s="14" customFormat="1" ht="37.5" customHeight="1">
      <c r="A16" s="113"/>
      <c r="B16" s="113"/>
      <c r="C16" s="129"/>
      <c r="D16" s="95"/>
      <c r="E16" s="96"/>
      <c r="F16" s="120" t="s">
        <v>14</v>
      </c>
      <c r="G16" s="121"/>
      <c r="H16" s="121"/>
      <c r="I16" s="121"/>
      <c r="J16" s="121"/>
      <c r="K16" s="122"/>
      <c r="L16" s="126" t="s">
        <v>15</v>
      </c>
      <c r="M16" s="127"/>
      <c r="N16" s="123" t="s">
        <v>16</v>
      </c>
      <c r="O16" s="124"/>
    </row>
    <row r="17" spans="1:15" s="14" customFormat="1" ht="18.75" customHeight="1">
      <c r="A17" s="113"/>
      <c r="B17" s="113"/>
      <c r="C17" s="129"/>
      <c r="D17" s="97"/>
      <c r="E17" s="98"/>
      <c r="F17" s="118" t="s">
        <v>100</v>
      </c>
      <c r="G17" s="119"/>
      <c r="H17" s="118" t="s">
        <v>18</v>
      </c>
      <c r="I17" s="119"/>
      <c r="J17" s="118" t="s">
        <v>19</v>
      </c>
      <c r="K17" s="119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4"/>
      <c r="B18" s="114"/>
      <c r="C18" s="130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62311</v>
      </c>
      <c r="D20" s="56">
        <f aca="true" t="shared" si="1" ref="D20:D42">F20+H20+J20+L20+N20</f>
        <v>29885</v>
      </c>
      <c r="E20" s="56">
        <f aca="true" t="shared" si="2" ref="E20:E42">G20+I20+K20+M20+O20</f>
        <v>32426</v>
      </c>
      <c r="F20" s="56">
        <v>290</v>
      </c>
      <c r="G20" s="56">
        <v>312</v>
      </c>
      <c r="H20" s="56">
        <v>1267</v>
      </c>
      <c r="I20" s="56">
        <v>1131</v>
      </c>
      <c r="J20" s="56">
        <v>3543</v>
      </c>
      <c r="K20" s="56">
        <v>3452</v>
      </c>
      <c r="L20" s="56">
        <v>20474</v>
      </c>
      <c r="M20" s="56">
        <v>17055</v>
      </c>
      <c r="N20" s="56">
        <v>4311</v>
      </c>
      <c r="O20" s="56">
        <v>10476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3717</v>
      </c>
      <c r="D21" s="56">
        <f t="shared" si="1"/>
        <v>1802</v>
      </c>
      <c r="E21" s="56">
        <f t="shared" si="2"/>
        <v>1915</v>
      </c>
      <c r="F21" s="56">
        <v>13</v>
      </c>
      <c r="G21" s="56">
        <v>16</v>
      </c>
      <c r="H21" s="56">
        <v>88</v>
      </c>
      <c r="I21" s="56">
        <v>56</v>
      </c>
      <c r="J21" s="56">
        <v>330</v>
      </c>
      <c r="K21" s="56">
        <v>308</v>
      </c>
      <c r="L21" s="56">
        <v>1150</v>
      </c>
      <c r="M21" s="56">
        <v>956</v>
      </c>
      <c r="N21" s="56">
        <v>221</v>
      </c>
      <c r="O21" s="56">
        <v>579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23784</v>
      </c>
      <c r="D22" s="56">
        <f t="shared" si="1"/>
        <v>10356</v>
      </c>
      <c r="E22" s="56">
        <f t="shared" si="2"/>
        <v>13428</v>
      </c>
      <c r="F22" s="56">
        <v>132</v>
      </c>
      <c r="G22" s="56">
        <v>146</v>
      </c>
      <c r="H22" s="56">
        <v>676</v>
      </c>
      <c r="I22" s="56">
        <v>652</v>
      </c>
      <c r="J22" s="56">
        <v>2569</v>
      </c>
      <c r="K22" s="56">
        <v>2478</v>
      </c>
      <c r="L22" s="56">
        <v>5885</v>
      </c>
      <c r="M22" s="56">
        <v>7165</v>
      </c>
      <c r="N22" s="56">
        <v>1094</v>
      </c>
      <c r="O22" s="56">
        <v>2987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1326</v>
      </c>
      <c r="D24" s="56">
        <f t="shared" si="1"/>
        <v>660</v>
      </c>
      <c r="E24" s="56">
        <f t="shared" si="2"/>
        <v>666</v>
      </c>
      <c r="F24" s="56">
        <v>6</v>
      </c>
      <c r="G24" s="56">
        <v>3</v>
      </c>
      <c r="H24" s="56">
        <v>15</v>
      </c>
      <c r="I24" s="56">
        <v>21</v>
      </c>
      <c r="J24" s="56">
        <v>110</v>
      </c>
      <c r="K24" s="56">
        <v>117</v>
      </c>
      <c r="L24" s="56">
        <v>449</v>
      </c>
      <c r="M24" s="56">
        <v>377</v>
      </c>
      <c r="N24" s="56">
        <v>80</v>
      </c>
      <c r="O24" s="56">
        <v>148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3138</v>
      </c>
      <c r="D25" s="56">
        <f t="shared" si="1"/>
        <v>1997</v>
      </c>
      <c r="E25" s="56">
        <f t="shared" si="2"/>
        <v>1141</v>
      </c>
      <c r="F25" s="56">
        <v>3</v>
      </c>
      <c r="G25" s="56">
        <v>5</v>
      </c>
      <c r="H25" s="56">
        <v>14</v>
      </c>
      <c r="I25" s="56">
        <v>16</v>
      </c>
      <c r="J25" s="56">
        <v>115</v>
      </c>
      <c r="K25" s="56">
        <v>109</v>
      </c>
      <c r="L25" s="56">
        <v>1704</v>
      </c>
      <c r="M25" s="56">
        <v>663</v>
      </c>
      <c r="N25" s="56">
        <v>161</v>
      </c>
      <c r="O25" s="56">
        <v>348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19</v>
      </c>
      <c r="D26" s="56">
        <f t="shared" si="1"/>
        <v>12</v>
      </c>
      <c r="E26" s="56">
        <f t="shared" si="2"/>
        <v>7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11</v>
      </c>
      <c r="M26" s="56">
        <v>4</v>
      </c>
      <c r="N26" s="56">
        <v>0</v>
      </c>
      <c r="O26" s="56">
        <v>3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3761</v>
      </c>
      <c r="D27" s="56">
        <f t="shared" si="1"/>
        <v>1643</v>
      </c>
      <c r="E27" s="56">
        <f t="shared" si="2"/>
        <v>2118</v>
      </c>
      <c r="F27" s="56">
        <v>30</v>
      </c>
      <c r="G27" s="56">
        <v>22</v>
      </c>
      <c r="H27" s="56">
        <v>153</v>
      </c>
      <c r="I27" s="56">
        <v>146</v>
      </c>
      <c r="J27" s="56">
        <v>446</v>
      </c>
      <c r="K27" s="56">
        <v>453</v>
      </c>
      <c r="L27" s="56">
        <v>918</v>
      </c>
      <c r="M27" s="56">
        <v>1189</v>
      </c>
      <c r="N27" s="56">
        <v>96</v>
      </c>
      <c r="O27" s="56">
        <v>308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355</v>
      </c>
      <c r="D28" s="56">
        <f t="shared" si="1"/>
        <v>264</v>
      </c>
      <c r="E28" s="56">
        <f t="shared" si="2"/>
        <v>91</v>
      </c>
      <c r="F28" s="56">
        <v>1</v>
      </c>
      <c r="G28" s="56">
        <v>1</v>
      </c>
      <c r="H28" s="56">
        <v>2</v>
      </c>
      <c r="I28" s="56">
        <v>2</v>
      </c>
      <c r="J28" s="56">
        <v>7</v>
      </c>
      <c r="K28" s="56">
        <v>16</v>
      </c>
      <c r="L28" s="56">
        <v>231</v>
      </c>
      <c r="M28" s="56">
        <v>52</v>
      </c>
      <c r="N28" s="56">
        <v>23</v>
      </c>
      <c r="O28" s="56">
        <v>20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9390</v>
      </c>
      <c r="D29" s="56">
        <f t="shared" si="1"/>
        <v>4226</v>
      </c>
      <c r="E29" s="56">
        <f t="shared" si="2"/>
        <v>5164</v>
      </c>
      <c r="F29" s="56">
        <v>72</v>
      </c>
      <c r="G29" s="56">
        <v>48</v>
      </c>
      <c r="H29" s="56">
        <v>249</v>
      </c>
      <c r="I29" s="56">
        <v>240</v>
      </c>
      <c r="J29" s="56">
        <v>1082</v>
      </c>
      <c r="K29" s="56">
        <v>920</v>
      </c>
      <c r="L29" s="56">
        <v>2358</v>
      </c>
      <c r="M29" s="56">
        <v>2712</v>
      </c>
      <c r="N29" s="56">
        <v>465</v>
      </c>
      <c r="O29" s="56">
        <v>1244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4464</v>
      </c>
      <c r="D30" s="56">
        <f t="shared" si="1"/>
        <v>1870</v>
      </c>
      <c r="E30" s="56">
        <f t="shared" si="2"/>
        <v>2594</v>
      </c>
      <c r="F30" s="56">
        <v>31</v>
      </c>
      <c r="G30" s="56">
        <v>19</v>
      </c>
      <c r="H30" s="56">
        <v>194</v>
      </c>
      <c r="I30" s="56">
        <v>174</v>
      </c>
      <c r="J30" s="56">
        <v>664</v>
      </c>
      <c r="K30" s="56">
        <v>690</v>
      </c>
      <c r="L30" s="56">
        <v>888</v>
      </c>
      <c r="M30" s="56">
        <v>1460</v>
      </c>
      <c r="N30" s="56">
        <v>93</v>
      </c>
      <c r="O30" s="56">
        <v>251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9211</v>
      </c>
      <c r="D31" s="56">
        <f t="shared" si="1"/>
        <v>4207</v>
      </c>
      <c r="E31" s="56">
        <f t="shared" si="2"/>
        <v>5004</v>
      </c>
      <c r="F31" s="56">
        <v>69</v>
      </c>
      <c r="G31" s="56">
        <v>60</v>
      </c>
      <c r="H31" s="56">
        <v>320</v>
      </c>
      <c r="I31" s="56">
        <v>315</v>
      </c>
      <c r="J31" s="56">
        <v>987</v>
      </c>
      <c r="K31" s="56">
        <v>941</v>
      </c>
      <c r="L31" s="56">
        <v>2456</v>
      </c>
      <c r="M31" s="56">
        <v>2632</v>
      </c>
      <c r="N31" s="56">
        <v>375</v>
      </c>
      <c r="O31" s="56">
        <v>1056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6262</v>
      </c>
      <c r="D32" s="56">
        <f t="shared" si="1"/>
        <v>2736</v>
      </c>
      <c r="E32" s="56">
        <f t="shared" si="2"/>
        <v>3526</v>
      </c>
      <c r="F32" s="56">
        <v>42</v>
      </c>
      <c r="G32" s="56">
        <v>33</v>
      </c>
      <c r="H32" s="56">
        <v>296</v>
      </c>
      <c r="I32" s="56">
        <v>231</v>
      </c>
      <c r="J32" s="56">
        <v>692</v>
      </c>
      <c r="K32" s="56">
        <v>663</v>
      </c>
      <c r="L32" s="56">
        <v>1466</v>
      </c>
      <c r="M32" s="56">
        <v>2022</v>
      </c>
      <c r="N32" s="56">
        <v>240</v>
      </c>
      <c r="O32" s="56">
        <v>577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27270</v>
      </c>
      <c r="D33" s="56">
        <f t="shared" si="1"/>
        <v>12055</v>
      </c>
      <c r="E33" s="56">
        <f t="shared" si="2"/>
        <v>15215</v>
      </c>
      <c r="F33" s="56">
        <v>90</v>
      </c>
      <c r="G33" s="56">
        <v>92</v>
      </c>
      <c r="H33" s="56">
        <v>526</v>
      </c>
      <c r="I33" s="56">
        <v>451</v>
      </c>
      <c r="J33" s="56">
        <v>2357</v>
      </c>
      <c r="K33" s="56">
        <v>2228</v>
      </c>
      <c r="L33" s="56">
        <v>7059</v>
      </c>
      <c r="M33" s="56">
        <v>6634</v>
      </c>
      <c r="N33" s="56">
        <v>2023</v>
      </c>
      <c r="O33" s="56">
        <v>5810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11036</v>
      </c>
      <c r="D34" s="56">
        <f t="shared" si="1"/>
        <v>4761</v>
      </c>
      <c r="E34" s="56">
        <f t="shared" si="2"/>
        <v>6275</v>
      </c>
      <c r="F34" s="56">
        <v>50</v>
      </c>
      <c r="G34" s="56">
        <v>45</v>
      </c>
      <c r="H34" s="56">
        <v>198</v>
      </c>
      <c r="I34" s="56">
        <v>209</v>
      </c>
      <c r="J34" s="56">
        <v>919</v>
      </c>
      <c r="K34" s="56">
        <v>857</v>
      </c>
      <c r="L34" s="56">
        <v>2821</v>
      </c>
      <c r="M34" s="56">
        <v>2687</v>
      </c>
      <c r="N34" s="56">
        <v>773</v>
      </c>
      <c r="O34" s="56">
        <v>2477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43734</v>
      </c>
      <c r="D35" s="56">
        <f t="shared" si="1"/>
        <v>20045</v>
      </c>
      <c r="E35" s="56">
        <f t="shared" si="2"/>
        <v>23689</v>
      </c>
      <c r="F35" s="56">
        <v>188</v>
      </c>
      <c r="G35" s="56">
        <v>184</v>
      </c>
      <c r="H35" s="56">
        <v>935</v>
      </c>
      <c r="I35" s="56">
        <v>924</v>
      </c>
      <c r="J35" s="56">
        <v>3393</v>
      </c>
      <c r="K35" s="56">
        <v>3108</v>
      </c>
      <c r="L35" s="56">
        <v>11994</v>
      </c>
      <c r="M35" s="56">
        <v>10462</v>
      </c>
      <c r="N35" s="56">
        <v>3535</v>
      </c>
      <c r="O35" s="56">
        <v>9011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2939</v>
      </c>
      <c r="D36" s="56">
        <f t="shared" si="1"/>
        <v>1271</v>
      </c>
      <c r="E36" s="56">
        <f t="shared" si="2"/>
        <v>1668</v>
      </c>
      <c r="F36" s="56">
        <v>0</v>
      </c>
      <c r="G36" s="56">
        <v>0</v>
      </c>
      <c r="H36" s="56">
        <v>24</v>
      </c>
      <c r="I36" s="56">
        <v>27</v>
      </c>
      <c r="J36" s="56">
        <v>324</v>
      </c>
      <c r="K36" s="56">
        <v>248</v>
      </c>
      <c r="L36" s="56">
        <v>729</v>
      </c>
      <c r="M36" s="56">
        <v>773</v>
      </c>
      <c r="N36" s="56">
        <v>194</v>
      </c>
      <c r="O36" s="56">
        <v>620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544</v>
      </c>
      <c r="D37" s="56">
        <f t="shared" si="1"/>
        <v>264</v>
      </c>
      <c r="E37" s="56">
        <f t="shared" si="2"/>
        <v>280</v>
      </c>
      <c r="F37" s="56">
        <v>0</v>
      </c>
      <c r="G37" s="56">
        <v>0</v>
      </c>
      <c r="H37" s="56">
        <v>7</v>
      </c>
      <c r="I37" s="56">
        <v>3</v>
      </c>
      <c r="J37" s="56">
        <v>68</v>
      </c>
      <c r="K37" s="56">
        <v>49</v>
      </c>
      <c r="L37" s="56">
        <v>156</v>
      </c>
      <c r="M37" s="56">
        <v>117</v>
      </c>
      <c r="N37" s="56">
        <v>33</v>
      </c>
      <c r="O37" s="56">
        <v>111</v>
      </c>
    </row>
    <row r="38" spans="1:15" s="38" customFormat="1" ht="18.75">
      <c r="A38" s="53">
        <v>15</v>
      </c>
      <c r="B38" s="54" t="s">
        <v>123</v>
      </c>
      <c r="C38" s="55">
        <f t="shared" si="0"/>
        <v>5436</v>
      </c>
      <c r="D38" s="56">
        <f t="shared" si="1"/>
        <v>2548</v>
      </c>
      <c r="E38" s="56">
        <f t="shared" si="2"/>
        <v>2888</v>
      </c>
      <c r="F38" s="56">
        <v>15</v>
      </c>
      <c r="G38" s="56">
        <v>15</v>
      </c>
      <c r="H38" s="56">
        <v>90</v>
      </c>
      <c r="I38" s="56">
        <v>75</v>
      </c>
      <c r="J38" s="56">
        <v>342</v>
      </c>
      <c r="K38" s="56">
        <v>382</v>
      </c>
      <c r="L38" s="56">
        <v>1509</v>
      </c>
      <c r="M38" s="56">
        <v>1132</v>
      </c>
      <c r="N38" s="56">
        <v>592</v>
      </c>
      <c r="O38" s="56">
        <v>1284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25926</v>
      </c>
      <c r="D39" s="56">
        <f t="shared" si="1"/>
        <v>11308</v>
      </c>
      <c r="E39" s="56">
        <f t="shared" si="2"/>
        <v>14618</v>
      </c>
      <c r="F39" s="56">
        <v>105</v>
      </c>
      <c r="G39" s="56">
        <v>102</v>
      </c>
      <c r="H39" s="56">
        <v>541</v>
      </c>
      <c r="I39" s="56">
        <v>445</v>
      </c>
      <c r="J39" s="56">
        <v>2349</v>
      </c>
      <c r="K39" s="56">
        <v>2177</v>
      </c>
      <c r="L39" s="56">
        <v>6506</v>
      </c>
      <c r="M39" s="56">
        <v>6481</v>
      </c>
      <c r="N39" s="56">
        <v>1807</v>
      </c>
      <c r="O39" s="56">
        <v>5413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16744</v>
      </c>
      <c r="D40" s="56">
        <f t="shared" si="1"/>
        <v>7293</v>
      </c>
      <c r="E40" s="56">
        <f t="shared" si="2"/>
        <v>9451</v>
      </c>
      <c r="F40" s="56">
        <v>93</v>
      </c>
      <c r="G40" s="56">
        <v>60</v>
      </c>
      <c r="H40" s="56">
        <v>365</v>
      </c>
      <c r="I40" s="56">
        <v>330</v>
      </c>
      <c r="J40" s="56">
        <v>1573</v>
      </c>
      <c r="K40" s="56">
        <v>1510</v>
      </c>
      <c r="L40" s="56">
        <v>4252</v>
      </c>
      <c r="M40" s="56">
        <v>4370</v>
      </c>
      <c r="N40" s="56">
        <v>1010</v>
      </c>
      <c r="O40" s="56">
        <v>3181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18901</v>
      </c>
      <c r="D41" s="56">
        <f t="shared" si="1"/>
        <v>8777</v>
      </c>
      <c r="E41" s="56">
        <f t="shared" si="2"/>
        <v>10124</v>
      </c>
      <c r="F41" s="56">
        <v>80</v>
      </c>
      <c r="G41" s="56">
        <v>60</v>
      </c>
      <c r="H41" s="56">
        <v>399</v>
      </c>
      <c r="I41" s="56">
        <v>379</v>
      </c>
      <c r="J41" s="56">
        <v>1422</v>
      </c>
      <c r="K41" s="56">
        <v>1347</v>
      </c>
      <c r="L41" s="56">
        <v>5370</v>
      </c>
      <c r="M41" s="56">
        <v>4516</v>
      </c>
      <c r="N41" s="56">
        <v>1506</v>
      </c>
      <c r="O41" s="56">
        <v>3822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9761</v>
      </c>
      <c r="D42" s="56">
        <f t="shared" si="1"/>
        <v>4745</v>
      </c>
      <c r="E42" s="56">
        <f t="shared" si="2"/>
        <v>5016</v>
      </c>
      <c r="F42" s="56">
        <v>35</v>
      </c>
      <c r="G42" s="56">
        <v>36</v>
      </c>
      <c r="H42" s="56">
        <v>213</v>
      </c>
      <c r="I42" s="56">
        <v>187</v>
      </c>
      <c r="J42" s="56">
        <v>751</v>
      </c>
      <c r="K42" s="56">
        <v>724</v>
      </c>
      <c r="L42" s="56">
        <v>3015</v>
      </c>
      <c r="M42" s="56">
        <v>2171</v>
      </c>
      <c r="N42" s="56">
        <v>731</v>
      </c>
      <c r="O42" s="56">
        <v>1898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285749</v>
      </c>
      <c r="D43" s="55">
        <f t="shared" si="4"/>
        <v>130647</v>
      </c>
      <c r="E43" s="55">
        <f t="shared" si="4"/>
        <v>155102</v>
      </c>
      <c r="F43" s="55">
        <f t="shared" si="4"/>
        <v>1332</v>
      </c>
      <c r="G43" s="55">
        <f t="shared" si="4"/>
        <v>1243</v>
      </c>
      <c r="H43" s="55">
        <f t="shared" si="4"/>
        <v>6477</v>
      </c>
      <c r="I43" s="55">
        <f t="shared" si="4"/>
        <v>5955</v>
      </c>
      <c r="J43" s="55">
        <f t="shared" si="4"/>
        <v>23645</v>
      </c>
      <c r="K43" s="55">
        <f t="shared" si="4"/>
        <v>22420</v>
      </c>
      <c r="L43" s="55">
        <f t="shared" si="4"/>
        <v>80084</v>
      </c>
      <c r="M43" s="55">
        <f t="shared" si="4"/>
        <v>74553</v>
      </c>
      <c r="N43" s="55">
        <f t="shared" si="4"/>
        <v>19109</v>
      </c>
      <c r="O43" s="55">
        <f t="shared" si="4"/>
        <v>50931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2" t="s">
        <v>129</v>
      </c>
      <c r="F46" s="92"/>
      <c r="G46" s="92"/>
      <c r="H46" s="92"/>
      <c r="I46" s="92"/>
    </row>
    <row r="47" spans="4:9" s="38" customFormat="1" ht="13.5" customHeight="1">
      <c r="D47" s="39" t="s">
        <v>60</v>
      </c>
      <c r="E47" s="91" t="s">
        <v>61</v>
      </c>
      <c r="F47" s="91"/>
      <c r="G47" s="91"/>
      <c r="H47" s="91"/>
      <c r="I47" s="91"/>
    </row>
    <row r="48" s="38" customFormat="1" ht="22.5" customHeight="1">
      <c r="A48" s="12" t="s">
        <v>62</v>
      </c>
    </row>
    <row r="49" spans="1:9" s="38" customFormat="1" ht="21" customHeight="1">
      <c r="A49" s="92" t="s">
        <v>59</v>
      </c>
      <c r="B49" s="92"/>
      <c r="C49" s="92"/>
      <c r="E49" s="92" t="s">
        <v>129</v>
      </c>
      <c r="F49" s="92"/>
      <c r="G49" s="92"/>
      <c r="H49" s="92"/>
      <c r="I49" s="92"/>
    </row>
    <row r="50" spans="1:9" s="39" customFormat="1" ht="12">
      <c r="A50" s="91" t="s">
        <v>63</v>
      </c>
      <c r="B50" s="91"/>
      <c r="C50" s="91"/>
      <c r="D50" s="39" t="s">
        <v>60</v>
      </c>
      <c r="E50" s="91" t="s">
        <v>61</v>
      </c>
      <c r="F50" s="91"/>
      <c r="G50" s="91"/>
      <c r="H50" s="91"/>
      <c r="I50" s="91"/>
    </row>
  </sheetData>
  <sheetProtection/>
  <mergeCells count="21">
    <mergeCell ref="N16:O16"/>
    <mergeCell ref="F15:O15"/>
    <mergeCell ref="H17:I17"/>
    <mergeCell ref="L16:M16"/>
    <mergeCell ref="A8:O8"/>
    <mergeCell ref="A9:O9"/>
    <mergeCell ref="A15:A18"/>
    <mergeCell ref="B15:B18"/>
    <mergeCell ref="C15:C18"/>
    <mergeCell ref="A50:C50"/>
    <mergeCell ref="E50:I50"/>
    <mergeCell ref="E47:I47"/>
    <mergeCell ref="A49:C49"/>
    <mergeCell ref="E49:I49"/>
    <mergeCell ref="J17:K17"/>
    <mergeCell ref="C12:M12"/>
    <mergeCell ref="D15:E17"/>
    <mergeCell ref="F17:G17"/>
    <mergeCell ref="E46:I46"/>
    <mergeCell ref="C13:M13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130</v>
      </c>
      <c r="H1" s="61" t="s">
        <v>131</v>
      </c>
      <c r="I1" s="63"/>
      <c r="J1" s="63"/>
    </row>
    <row r="2" spans="2:10" ht="14.25">
      <c r="B2" s="62" t="s">
        <v>132</v>
      </c>
      <c r="H2" s="64" t="s">
        <v>133</v>
      </c>
      <c r="I2" s="63"/>
      <c r="J2" s="63"/>
    </row>
    <row r="3" spans="8:10" ht="12.75">
      <c r="H3" s="64" t="s">
        <v>134</v>
      </c>
      <c r="I3" s="63"/>
      <c r="J3" s="63"/>
    </row>
    <row r="4" spans="2:10" ht="12.75">
      <c r="B4" s="65" t="s">
        <v>185</v>
      </c>
      <c r="H4" s="64" t="s">
        <v>135</v>
      </c>
      <c r="I4" s="63"/>
      <c r="J4" s="63"/>
    </row>
    <row r="5" spans="1:10" ht="15">
      <c r="A5" s="66"/>
      <c r="H5" s="64" t="s">
        <v>136</v>
      </c>
      <c r="I5" s="63"/>
      <c r="J5" s="63"/>
    </row>
    <row r="6" spans="8:10" ht="12.75">
      <c r="H6" s="64" t="s">
        <v>137</v>
      </c>
      <c r="I6" s="63"/>
      <c r="J6" s="63"/>
    </row>
    <row r="9" spans="1:11" ht="12.75">
      <c r="A9" s="133" t="s">
        <v>138</v>
      </c>
      <c r="B9" s="133" t="s">
        <v>139</v>
      </c>
      <c r="C9" s="132" t="s">
        <v>140</v>
      </c>
      <c r="D9" s="132"/>
      <c r="E9" s="132"/>
      <c r="F9" s="132"/>
      <c r="G9" s="132"/>
      <c r="H9" s="132"/>
      <c r="I9" s="132"/>
      <c r="J9" s="132"/>
      <c r="K9" s="132"/>
    </row>
    <row r="10" spans="1:11" ht="12.75">
      <c r="A10" s="133"/>
      <c r="B10" s="133"/>
      <c r="C10" s="132" t="s">
        <v>141</v>
      </c>
      <c r="D10" s="132" t="s">
        <v>12</v>
      </c>
      <c r="E10" s="132"/>
      <c r="F10" s="132"/>
      <c r="G10" s="132"/>
      <c r="H10" s="132"/>
      <c r="I10" s="132"/>
      <c r="J10" s="132"/>
      <c r="K10" s="132"/>
    </row>
    <row r="11" spans="1:11" ht="12.75">
      <c r="A11" s="133"/>
      <c r="B11" s="133"/>
      <c r="C11" s="132"/>
      <c r="D11" s="131" t="s">
        <v>142</v>
      </c>
      <c r="E11" s="131" t="s">
        <v>143</v>
      </c>
      <c r="F11" s="132" t="s">
        <v>144</v>
      </c>
      <c r="G11" s="132"/>
      <c r="H11" s="132"/>
      <c r="I11" s="132"/>
      <c r="J11" s="132"/>
      <c r="K11" s="132"/>
    </row>
    <row r="12" spans="1:11" ht="12.75">
      <c r="A12" s="133"/>
      <c r="B12" s="133"/>
      <c r="C12" s="132"/>
      <c r="D12" s="131"/>
      <c r="E12" s="131"/>
      <c r="F12" s="132" t="s">
        <v>145</v>
      </c>
      <c r="G12" s="132"/>
      <c r="H12" s="132" t="s">
        <v>92</v>
      </c>
      <c r="I12" s="132"/>
      <c r="J12" s="132" t="s">
        <v>93</v>
      </c>
      <c r="K12" s="132"/>
    </row>
    <row r="13" spans="1:11" ht="12.75">
      <c r="A13" s="133"/>
      <c r="B13" s="133"/>
      <c r="C13" s="132"/>
      <c r="D13" s="131"/>
      <c r="E13" s="131"/>
      <c r="F13" s="67" t="s">
        <v>142</v>
      </c>
      <c r="G13" s="67" t="s">
        <v>143</v>
      </c>
      <c r="H13" s="67" t="s">
        <v>142</v>
      </c>
      <c r="I13" s="67" t="s">
        <v>143</v>
      </c>
      <c r="J13" s="67" t="s">
        <v>142</v>
      </c>
      <c r="K13" s="67" t="s">
        <v>143</v>
      </c>
    </row>
    <row r="14" spans="1:11" ht="11.25" customHeight="1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</row>
    <row r="15" spans="1:11" ht="12.75">
      <c r="A15" s="17" t="s">
        <v>146</v>
      </c>
      <c r="B15" s="67" t="s">
        <v>101</v>
      </c>
      <c r="C15" s="69">
        <f aca="true" t="shared" si="0" ref="C15:C34">D15+E15</f>
        <v>0</v>
      </c>
      <c r="D15" s="69">
        <f aca="true" t="shared" si="1" ref="D15:D34">F15+H15+J15</f>
        <v>0</v>
      </c>
      <c r="E15" s="69">
        <f aca="true" t="shared" si="2" ref="E15:E34">G15+I15+K15</f>
        <v>0</v>
      </c>
      <c r="F15" s="17">
        <v>0</v>
      </c>
      <c r="G15" s="17">
        <v>0</v>
      </c>
      <c r="H15" s="17"/>
      <c r="I15" s="17"/>
      <c r="J15" s="17"/>
      <c r="K15" s="17"/>
    </row>
    <row r="16" spans="1:11" ht="12.75">
      <c r="A16" s="17" t="s">
        <v>147</v>
      </c>
      <c r="B16" s="67" t="s">
        <v>148</v>
      </c>
      <c r="C16" s="69">
        <f t="shared" si="0"/>
        <v>0</v>
      </c>
      <c r="D16" s="69">
        <f t="shared" si="1"/>
        <v>0</v>
      </c>
      <c r="E16" s="69">
        <f t="shared" si="2"/>
        <v>0</v>
      </c>
      <c r="F16" s="17">
        <v>0</v>
      </c>
      <c r="G16" s="17">
        <v>0</v>
      </c>
      <c r="H16" s="17"/>
      <c r="I16" s="17"/>
      <c r="J16" s="17"/>
      <c r="K16" s="17"/>
    </row>
    <row r="17" spans="1:11" ht="12.75">
      <c r="A17" s="17" t="s">
        <v>149</v>
      </c>
      <c r="B17" s="67" t="s">
        <v>150</v>
      </c>
      <c r="C17" s="69">
        <f t="shared" si="0"/>
        <v>0</v>
      </c>
      <c r="D17" s="69">
        <f t="shared" si="1"/>
        <v>0</v>
      </c>
      <c r="E17" s="69">
        <f t="shared" si="2"/>
        <v>0</v>
      </c>
      <c r="F17" s="17">
        <v>0</v>
      </c>
      <c r="G17" s="17">
        <v>0</v>
      </c>
      <c r="H17" s="17"/>
      <c r="I17" s="17"/>
      <c r="J17" s="17"/>
      <c r="K17" s="17"/>
    </row>
    <row r="18" spans="1:11" ht="12.75">
      <c r="A18" s="17" t="s">
        <v>151</v>
      </c>
      <c r="B18" s="67" t="s">
        <v>108</v>
      </c>
      <c r="C18" s="69">
        <f t="shared" si="0"/>
        <v>0</v>
      </c>
      <c r="D18" s="69">
        <f t="shared" si="1"/>
        <v>0</v>
      </c>
      <c r="E18" s="69">
        <f t="shared" si="2"/>
        <v>0</v>
      </c>
      <c r="F18" s="17">
        <v>0</v>
      </c>
      <c r="G18" s="17">
        <v>0</v>
      </c>
      <c r="H18" s="17"/>
      <c r="I18" s="17"/>
      <c r="J18" s="17"/>
      <c r="K18" s="17"/>
    </row>
    <row r="19" spans="1:11" s="70" customFormat="1" ht="12.75">
      <c r="A19" s="17" t="s">
        <v>152</v>
      </c>
      <c r="B19" s="67" t="s">
        <v>153</v>
      </c>
      <c r="C19" s="69">
        <f t="shared" si="0"/>
        <v>0</v>
      </c>
      <c r="D19" s="69">
        <f t="shared" si="1"/>
        <v>0</v>
      </c>
      <c r="E19" s="69">
        <f t="shared" si="2"/>
        <v>0</v>
      </c>
      <c r="F19" s="17">
        <v>0</v>
      </c>
      <c r="G19" s="17">
        <v>0</v>
      </c>
      <c r="H19" s="17"/>
      <c r="I19" s="17"/>
      <c r="J19" s="17"/>
      <c r="K19" s="17"/>
    </row>
    <row r="20" spans="1:11" ht="12.75">
      <c r="A20" s="17" t="s">
        <v>154</v>
      </c>
      <c r="B20" s="67" t="s">
        <v>112</v>
      </c>
      <c r="C20" s="69">
        <f t="shared" si="0"/>
        <v>0</v>
      </c>
      <c r="D20" s="69">
        <f t="shared" si="1"/>
        <v>0</v>
      </c>
      <c r="E20" s="69">
        <f t="shared" si="2"/>
        <v>0</v>
      </c>
      <c r="F20" s="17">
        <v>0</v>
      </c>
      <c r="G20" s="17">
        <v>0</v>
      </c>
      <c r="H20" s="17"/>
      <c r="I20" s="17"/>
      <c r="J20" s="17"/>
      <c r="K20" s="17"/>
    </row>
    <row r="21" spans="1:11" ht="25.5">
      <c r="A21" s="17" t="s">
        <v>155</v>
      </c>
      <c r="B21" s="71" t="s">
        <v>156</v>
      </c>
      <c r="C21" s="69">
        <f t="shared" si="0"/>
        <v>0</v>
      </c>
      <c r="D21" s="69">
        <f t="shared" si="1"/>
        <v>0</v>
      </c>
      <c r="E21" s="69">
        <f t="shared" si="2"/>
        <v>0</v>
      </c>
      <c r="F21" s="17">
        <v>0</v>
      </c>
      <c r="G21" s="17">
        <v>0</v>
      </c>
      <c r="H21" s="17"/>
      <c r="I21" s="17"/>
      <c r="J21" s="17"/>
      <c r="K21" s="17"/>
    </row>
    <row r="22" spans="1:11" ht="25.5">
      <c r="A22" s="17" t="s">
        <v>157</v>
      </c>
      <c r="B22" s="71" t="s">
        <v>158</v>
      </c>
      <c r="C22" s="69">
        <f t="shared" si="0"/>
        <v>0</v>
      </c>
      <c r="D22" s="69">
        <f t="shared" si="1"/>
        <v>0</v>
      </c>
      <c r="E22" s="69">
        <f t="shared" si="2"/>
        <v>0</v>
      </c>
      <c r="F22" s="17">
        <v>0</v>
      </c>
      <c r="G22" s="17">
        <v>0</v>
      </c>
      <c r="H22" s="17"/>
      <c r="I22" s="17"/>
      <c r="J22" s="17"/>
      <c r="K22" s="17"/>
    </row>
    <row r="23" spans="1:11" ht="25.5">
      <c r="A23" s="17" t="s">
        <v>159</v>
      </c>
      <c r="B23" s="71" t="s">
        <v>160</v>
      </c>
      <c r="C23" s="69">
        <f t="shared" si="0"/>
        <v>0</v>
      </c>
      <c r="D23" s="69">
        <f t="shared" si="1"/>
        <v>0</v>
      </c>
      <c r="E23" s="69">
        <f t="shared" si="2"/>
        <v>0</v>
      </c>
      <c r="F23" s="17">
        <v>0</v>
      </c>
      <c r="G23" s="17">
        <v>0</v>
      </c>
      <c r="H23" s="17"/>
      <c r="I23" s="17"/>
      <c r="J23" s="17"/>
      <c r="K23" s="17"/>
    </row>
    <row r="24" spans="1:11" ht="12.75">
      <c r="A24" s="17" t="s">
        <v>161</v>
      </c>
      <c r="B24" s="67" t="s">
        <v>162</v>
      </c>
      <c r="C24" s="69">
        <f t="shared" si="0"/>
        <v>0</v>
      </c>
      <c r="D24" s="69">
        <f t="shared" si="1"/>
        <v>0</v>
      </c>
      <c r="E24" s="69">
        <f t="shared" si="2"/>
        <v>0</v>
      </c>
      <c r="F24" s="17">
        <v>0</v>
      </c>
      <c r="G24" s="17">
        <v>0</v>
      </c>
      <c r="H24" s="17"/>
      <c r="I24" s="17"/>
      <c r="J24" s="17"/>
      <c r="K24" s="17"/>
    </row>
    <row r="25" spans="1:11" ht="12.75">
      <c r="A25" s="17" t="s">
        <v>163</v>
      </c>
      <c r="B25" s="67" t="s">
        <v>117</v>
      </c>
      <c r="C25" s="69">
        <f t="shared" si="0"/>
        <v>0</v>
      </c>
      <c r="D25" s="69">
        <f t="shared" si="1"/>
        <v>0</v>
      </c>
      <c r="E25" s="69">
        <f t="shared" si="2"/>
        <v>0</v>
      </c>
      <c r="F25" s="17">
        <v>0</v>
      </c>
      <c r="G25" s="17">
        <v>0</v>
      </c>
      <c r="H25" s="17"/>
      <c r="I25" s="17"/>
      <c r="J25" s="17"/>
      <c r="K25" s="17"/>
    </row>
    <row r="26" spans="1:11" ht="12.75">
      <c r="A26" s="17" t="s">
        <v>164</v>
      </c>
      <c r="B26" s="67" t="s">
        <v>118</v>
      </c>
      <c r="C26" s="69">
        <f t="shared" si="0"/>
        <v>0</v>
      </c>
      <c r="D26" s="69">
        <f t="shared" si="1"/>
        <v>0</v>
      </c>
      <c r="E26" s="69">
        <f t="shared" si="2"/>
        <v>0</v>
      </c>
      <c r="F26" s="17">
        <v>0</v>
      </c>
      <c r="G26" s="17">
        <v>0</v>
      </c>
      <c r="H26" s="17"/>
      <c r="I26" s="17"/>
      <c r="J26" s="17"/>
      <c r="K26" s="17"/>
    </row>
    <row r="27" spans="1:11" ht="12.75">
      <c r="A27" s="17" t="s">
        <v>165</v>
      </c>
      <c r="B27" s="67" t="s">
        <v>166</v>
      </c>
      <c r="C27" s="69">
        <f t="shared" si="0"/>
        <v>0</v>
      </c>
      <c r="D27" s="69">
        <f t="shared" si="1"/>
        <v>0</v>
      </c>
      <c r="E27" s="69">
        <f t="shared" si="2"/>
        <v>0</v>
      </c>
      <c r="F27" s="17">
        <v>0</v>
      </c>
      <c r="G27" s="17">
        <v>0</v>
      </c>
      <c r="H27" s="17"/>
      <c r="I27" s="17"/>
      <c r="J27" s="17"/>
      <c r="K27" s="17"/>
    </row>
    <row r="28" spans="1:11" ht="12.75">
      <c r="A28" s="17" t="s">
        <v>167</v>
      </c>
      <c r="B28" s="67" t="s">
        <v>120</v>
      </c>
      <c r="C28" s="69">
        <f t="shared" si="0"/>
        <v>0</v>
      </c>
      <c r="D28" s="69">
        <f t="shared" si="1"/>
        <v>0</v>
      </c>
      <c r="E28" s="69">
        <f t="shared" si="2"/>
        <v>0</v>
      </c>
      <c r="F28" s="17">
        <v>0</v>
      </c>
      <c r="G28" s="17">
        <v>0</v>
      </c>
      <c r="H28" s="17"/>
      <c r="I28" s="17"/>
      <c r="J28" s="17"/>
      <c r="K28" s="17"/>
    </row>
    <row r="29" spans="1:11" ht="12.75">
      <c r="A29" s="17" t="s">
        <v>168</v>
      </c>
      <c r="B29" s="67" t="s">
        <v>169</v>
      </c>
      <c r="C29" s="69">
        <f t="shared" si="0"/>
        <v>0</v>
      </c>
      <c r="D29" s="69">
        <f t="shared" si="1"/>
        <v>0</v>
      </c>
      <c r="E29" s="69">
        <f t="shared" si="2"/>
        <v>0</v>
      </c>
      <c r="F29" s="17">
        <v>0</v>
      </c>
      <c r="G29" s="17">
        <v>0</v>
      </c>
      <c r="H29" s="17"/>
      <c r="I29" s="17"/>
      <c r="J29" s="17"/>
      <c r="K29" s="17"/>
    </row>
    <row r="30" spans="1:11" ht="12.75">
      <c r="A30" s="17" t="s">
        <v>170</v>
      </c>
      <c r="B30" s="67" t="s">
        <v>124</v>
      </c>
      <c r="C30" s="69">
        <f t="shared" si="0"/>
        <v>0</v>
      </c>
      <c r="D30" s="69">
        <f t="shared" si="1"/>
        <v>0</v>
      </c>
      <c r="E30" s="69">
        <f t="shared" si="2"/>
        <v>0</v>
      </c>
      <c r="F30" s="17">
        <v>0</v>
      </c>
      <c r="G30" s="17">
        <v>0</v>
      </c>
      <c r="H30" s="17"/>
      <c r="I30" s="17"/>
      <c r="J30" s="17"/>
      <c r="K30" s="17"/>
    </row>
    <row r="31" spans="1:11" ht="12.75">
      <c r="A31" s="17" t="s">
        <v>171</v>
      </c>
      <c r="B31" s="72" t="s">
        <v>125</v>
      </c>
      <c r="C31" s="69">
        <f t="shared" si="0"/>
        <v>0</v>
      </c>
      <c r="D31" s="69">
        <f t="shared" si="1"/>
        <v>0</v>
      </c>
      <c r="E31" s="69">
        <f t="shared" si="2"/>
        <v>0</v>
      </c>
      <c r="F31" s="17">
        <v>0</v>
      </c>
      <c r="G31" s="17">
        <v>0</v>
      </c>
      <c r="H31" s="17"/>
      <c r="I31" s="17"/>
      <c r="J31" s="17"/>
      <c r="K31" s="17"/>
    </row>
    <row r="32" spans="1:11" ht="12.75">
      <c r="A32" s="17" t="s">
        <v>172</v>
      </c>
      <c r="B32" s="67" t="s">
        <v>126</v>
      </c>
      <c r="C32" s="69">
        <f t="shared" si="0"/>
        <v>0</v>
      </c>
      <c r="D32" s="69">
        <f t="shared" si="1"/>
        <v>0</v>
      </c>
      <c r="E32" s="69">
        <f t="shared" si="2"/>
        <v>0</v>
      </c>
      <c r="F32" s="17">
        <v>0</v>
      </c>
      <c r="G32" s="17">
        <v>0</v>
      </c>
      <c r="H32" s="17"/>
      <c r="I32" s="17"/>
      <c r="J32" s="17"/>
      <c r="K32" s="17"/>
    </row>
    <row r="33" spans="1:11" ht="12.75">
      <c r="A33" s="17" t="s">
        <v>173</v>
      </c>
      <c r="B33" s="67" t="s">
        <v>127</v>
      </c>
      <c r="C33" s="69">
        <f t="shared" si="0"/>
        <v>0</v>
      </c>
      <c r="D33" s="69">
        <f t="shared" si="1"/>
        <v>0</v>
      </c>
      <c r="E33" s="69">
        <f t="shared" si="2"/>
        <v>0</v>
      </c>
      <c r="F33" s="17">
        <v>0</v>
      </c>
      <c r="G33" s="17">
        <v>0</v>
      </c>
      <c r="H33" s="17"/>
      <c r="I33" s="17"/>
      <c r="J33" s="17"/>
      <c r="K33" s="17"/>
    </row>
    <row r="34" spans="1:11" ht="25.5">
      <c r="A34" s="17"/>
      <c r="B34" s="71" t="s">
        <v>174</v>
      </c>
      <c r="C34" s="69">
        <f t="shared" si="0"/>
        <v>0</v>
      </c>
      <c r="D34" s="69">
        <f t="shared" si="1"/>
        <v>0</v>
      </c>
      <c r="E34" s="69">
        <f t="shared" si="2"/>
        <v>0</v>
      </c>
      <c r="F34" s="17">
        <v>0</v>
      </c>
      <c r="G34" s="17">
        <v>0</v>
      </c>
      <c r="H34" s="17"/>
      <c r="I34" s="17"/>
      <c r="J34" s="17"/>
      <c r="K34" s="17"/>
    </row>
    <row r="35" spans="1:11" ht="12.75">
      <c r="A35" s="69"/>
      <c r="B35" s="69" t="s">
        <v>128</v>
      </c>
      <c r="C35" s="73">
        <f aca="true" t="shared" si="3" ref="C35:K35">SUM(C15:C33)</f>
        <v>0</v>
      </c>
      <c r="D35" s="73">
        <f t="shared" si="3"/>
        <v>0</v>
      </c>
      <c r="E35" s="73">
        <f t="shared" si="3"/>
        <v>0</v>
      </c>
      <c r="F35" s="73">
        <f t="shared" si="3"/>
        <v>0</v>
      </c>
      <c r="G35" s="73">
        <f t="shared" si="3"/>
        <v>0</v>
      </c>
      <c r="H35" s="73">
        <f t="shared" si="3"/>
        <v>0</v>
      </c>
      <c r="I35" s="73">
        <f t="shared" si="3"/>
        <v>0</v>
      </c>
      <c r="J35" s="73">
        <f t="shared" si="3"/>
        <v>0</v>
      </c>
      <c r="K35" s="73">
        <f t="shared" si="3"/>
        <v>0</v>
      </c>
    </row>
    <row r="36" spans="1:10" ht="12.75">
      <c r="A36" s="70"/>
      <c r="B36" s="74"/>
      <c r="C36" s="74"/>
      <c r="D36" s="75"/>
      <c r="E36" s="75"/>
      <c r="F36" s="75"/>
      <c r="G36" s="75"/>
      <c r="H36" s="75"/>
      <c r="I36" s="75"/>
      <c r="J36" s="75"/>
    </row>
    <row r="37" spans="1:3" ht="12.75">
      <c r="A37" s="70"/>
      <c r="B37" s="74"/>
      <c r="C37" s="74"/>
    </row>
    <row r="38" spans="1:8" ht="12.75">
      <c r="A38" s="76"/>
      <c r="F38" s="77"/>
      <c r="G38" s="77"/>
      <c r="H38" s="78"/>
    </row>
    <row r="39" spans="1:8" ht="12.75">
      <c r="A39" s="79"/>
      <c r="H39" s="79"/>
    </row>
    <row r="40" spans="1:8" ht="12.75">
      <c r="A40" s="78" t="s">
        <v>175</v>
      </c>
      <c r="H40" s="80" t="s">
        <v>176</v>
      </c>
    </row>
  </sheetData>
  <sheetProtection/>
  <mergeCells count="11">
    <mergeCell ref="A9:A13"/>
    <mergeCell ref="C10:C13"/>
    <mergeCell ref="C9:K9"/>
    <mergeCell ref="D10:K10"/>
    <mergeCell ref="D11:D13"/>
    <mergeCell ref="E11:E13"/>
    <mergeCell ref="F11:K11"/>
    <mergeCell ref="F12:G12"/>
    <mergeCell ref="H12:I12"/>
    <mergeCell ref="J12:K12"/>
    <mergeCell ref="B9:B1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2019-09-03T11:18:49Z</dcterms:modified>
  <cp:category/>
  <cp:version/>
  <cp:contentType/>
  <cp:contentStatus/>
</cp:coreProperties>
</file>