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 2020" sheetId="6" r:id="rId5"/>
    <sheet name="Прил. 11АЛЬФА 2020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F20" i="5"/>
  <c r="G20"/>
  <c r="H20"/>
  <c r="I20"/>
  <c r="J20"/>
  <c r="K20"/>
  <c r="L20"/>
  <c r="M20"/>
  <c r="N20"/>
  <c r="O20"/>
  <c r="F21"/>
  <c r="G21"/>
  <c r="H21"/>
  <c r="I21"/>
  <c r="J21"/>
  <c r="K21"/>
  <c r="L21"/>
  <c r="M21"/>
  <c r="N21"/>
  <c r="O21"/>
  <c r="F22"/>
  <c r="G22"/>
  <c r="H22"/>
  <c r="I22"/>
  <c r="J22"/>
  <c r="K22"/>
  <c r="L22"/>
  <c r="M22"/>
  <c r="N22"/>
  <c r="O22"/>
  <c r="F23"/>
  <c r="G23"/>
  <c r="H23"/>
  <c r="I23"/>
  <c r="J23"/>
  <c r="K23"/>
  <c r="L23"/>
  <c r="M23"/>
  <c r="N23"/>
  <c r="O23"/>
  <c r="F24"/>
  <c r="G24"/>
  <c r="H24"/>
  <c r="I24"/>
  <c r="J24"/>
  <c r="K24"/>
  <c r="L24"/>
  <c r="M24"/>
  <c r="N24"/>
  <c r="O24"/>
  <c r="F25"/>
  <c r="G25"/>
  <c r="H25"/>
  <c r="I25"/>
  <c r="J25"/>
  <c r="K25"/>
  <c r="L25"/>
  <c r="M25"/>
  <c r="N25"/>
  <c r="O25"/>
  <c r="F26"/>
  <c r="G26"/>
  <c r="H26"/>
  <c r="I26"/>
  <c r="J26"/>
  <c r="K26"/>
  <c r="L26"/>
  <c r="M26"/>
  <c r="N26"/>
  <c r="O26"/>
  <c r="F27"/>
  <c r="G27"/>
  <c r="H27"/>
  <c r="I27"/>
  <c r="J27"/>
  <c r="K27"/>
  <c r="L27"/>
  <c r="M27"/>
  <c r="N27"/>
  <c r="O27"/>
  <c r="F28"/>
  <c r="G28"/>
  <c r="H28"/>
  <c r="I28"/>
  <c r="J28"/>
  <c r="K28"/>
  <c r="L28"/>
  <c r="M28"/>
  <c r="N28"/>
  <c r="O28"/>
  <c r="F29"/>
  <c r="G29"/>
  <c r="H29"/>
  <c r="I29"/>
  <c r="J29"/>
  <c r="K29"/>
  <c r="L29"/>
  <c r="M29"/>
  <c r="N29"/>
  <c r="O29"/>
  <c r="F30"/>
  <c r="G30"/>
  <c r="H30"/>
  <c r="I30"/>
  <c r="J30"/>
  <c r="K30"/>
  <c r="L30"/>
  <c r="M30"/>
  <c r="N30"/>
  <c r="O30"/>
  <c r="F31"/>
  <c r="G31"/>
  <c r="H31"/>
  <c r="I31"/>
  <c r="J31"/>
  <c r="K31"/>
  <c r="L31"/>
  <c r="M31"/>
  <c r="N31"/>
  <c r="O31"/>
  <c r="F32"/>
  <c r="G32"/>
  <c r="H32"/>
  <c r="I32"/>
  <c r="J32"/>
  <c r="K32"/>
  <c r="L32"/>
  <c r="M32"/>
  <c r="N32"/>
  <c r="O32"/>
  <c r="F33"/>
  <c r="G33"/>
  <c r="H33"/>
  <c r="I33"/>
  <c r="J33"/>
  <c r="K33"/>
  <c r="L33"/>
  <c r="M33"/>
  <c r="N33"/>
  <c r="O33"/>
  <c r="F34"/>
  <c r="G34"/>
  <c r="H34"/>
  <c r="I34"/>
  <c r="J34"/>
  <c r="K34"/>
  <c r="L34"/>
  <c r="M34"/>
  <c r="N34"/>
  <c r="O34"/>
  <c r="F35"/>
  <c r="G35"/>
  <c r="H35"/>
  <c r="I35"/>
  <c r="J35"/>
  <c r="K35"/>
  <c r="L35"/>
  <c r="M35"/>
  <c r="N35"/>
  <c r="O35"/>
  <c r="F36"/>
  <c r="G36"/>
  <c r="H36"/>
  <c r="I36"/>
  <c r="J36"/>
  <c r="K36"/>
  <c r="L36"/>
  <c r="M36"/>
  <c r="N36"/>
  <c r="O36"/>
  <c r="F37"/>
  <c r="G37"/>
  <c r="H37"/>
  <c r="I37"/>
  <c r="J37"/>
  <c r="K37"/>
  <c r="L37"/>
  <c r="M37"/>
  <c r="N37"/>
  <c r="O37"/>
  <c r="F38"/>
  <c r="G38"/>
  <c r="H38"/>
  <c r="I38"/>
  <c r="J38"/>
  <c r="K38"/>
  <c r="L38"/>
  <c r="M38"/>
  <c r="N38"/>
  <c r="O38"/>
  <c r="F39"/>
  <c r="G39"/>
  <c r="H39"/>
  <c r="I39"/>
  <c r="J39"/>
  <c r="K39"/>
  <c r="L39"/>
  <c r="M39"/>
  <c r="N39"/>
  <c r="O39"/>
  <c r="F40"/>
  <c r="G40"/>
  <c r="H40"/>
  <c r="I40"/>
  <c r="J40"/>
  <c r="K40"/>
  <c r="L40"/>
  <c r="M40"/>
  <c r="N40"/>
  <c r="O40"/>
  <c r="F41"/>
  <c r="G41"/>
  <c r="H41"/>
  <c r="I41"/>
  <c r="J41"/>
  <c r="K41"/>
  <c r="L41"/>
  <c r="M41"/>
  <c r="N41"/>
  <c r="O41"/>
  <c r="F42"/>
  <c r="G42"/>
  <c r="H42"/>
  <c r="I42"/>
  <c r="J42"/>
  <c r="K42"/>
  <c r="L42"/>
  <c r="M42"/>
  <c r="N42"/>
  <c r="O42"/>
  <c r="H48" i="4"/>
  <c r="I48"/>
  <c r="J48"/>
  <c r="K48"/>
  <c r="L48"/>
  <c r="M48"/>
  <c r="N48"/>
  <c r="O48"/>
  <c r="P48"/>
  <c r="G48"/>
  <c r="H48" i="2"/>
  <c r="I48"/>
  <c r="J48"/>
  <c r="K48"/>
  <c r="L48"/>
  <c r="L48" i="3" s="1"/>
  <c r="M48" i="2"/>
  <c r="N48"/>
  <c r="O48"/>
  <c r="P48"/>
  <c r="G48"/>
  <c r="H48" i="3"/>
  <c r="G21"/>
  <c r="H21"/>
  <c r="I21"/>
  <c r="J21"/>
  <c r="K21"/>
  <c r="L21"/>
  <c r="M21"/>
  <c r="N21"/>
  <c r="O21"/>
  <c r="E21" s="1"/>
  <c r="P21"/>
  <c r="G22"/>
  <c r="H22"/>
  <c r="I22"/>
  <c r="J22"/>
  <c r="K22"/>
  <c r="L22"/>
  <c r="M22"/>
  <c r="N22"/>
  <c r="O22"/>
  <c r="P22"/>
  <c r="G23"/>
  <c r="H23"/>
  <c r="I23"/>
  <c r="J23"/>
  <c r="K23"/>
  <c r="L23"/>
  <c r="M23"/>
  <c r="N23"/>
  <c r="O23"/>
  <c r="P23"/>
  <c r="G24"/>
  <c r="H24"/>
  <c r="I24"/>
  <c r="J24"/>
  <c r="K24"/>
  <c r="L24"/>
  <c r="M24"/>
  <c r="N24"/>
  <c r="O24"/>
  <c r="P24"/>
  <c r="G25"/>
  <c r="H25"/>
  <c r="I25"/>
  <c r="J25"/>
  <c r="K25"/>
  <c r="L25"/>
  <c r="M25"/>
  <c r="N25"/>
  <c r="O25"/>
  <c r="P25"/>
  <c r="G26"/>
  <c r="H26"/>
  <c r="I26"/>
  <c r="J26"/>
  <c r="K26"/>
  <c r="L26"/>
  <c r="M26"/>
  <c r="N26"/>
  <c r="O26"/>
  <c r="P26"/>
  <c r="G27"/>
  <c r="H27"/>
  <c r="I27"/>
  <c r="J27"/>
  <c r="K27"/>
  <c r="L27"/>
  <c r="M27"/>
  <c r="N27"/>
  <c r="O27"/>
  <c r="P27"/>
  <c r="G28"/>
  <c r="H28"/>
  <c r="I28"/>
  <c r="J28"/>
  <c r="K28"/>
  <c r="L28"/>
  <c r="M28"/>
  <c r="N28"/>
  <c r="O28"/>
  <c r="P28"/>
  <c r="G29"/>
  <c r="H29"/>
  <c r="I29"/>
  <c r="J29"/>
  <c r="K29"/>
  <c r="L29"/>
  <c r="M29"/>
  <c r="N29"/>
  <c r="O29"/>
  <c r="P29"/>
  <c r="G30"/>
  <c r="H30"/>
  <c r="I30"/>
  <c r="J30"/>
  <c r="K30"/>
  <c r="L30"/>
  <c r="M30"/>
  <c r="N30"/>
  <c r="O30"/>
  <c r="P30"/>
  <c r="G31"/>
  <c r="H31"/>
  <c r="I31"/>
  <c r="J31"/>
  <c r="K31"/>
  <c r="L31"/>
  <c r="M31"/>
  <c r="N31"/>
  <c r="O31"/>
  <c r="P31"/>
  <c r="G32"/>
  <c r="H32"/>
  <c r="I32"/>
  <c r="J32"/>
  <c r="K32"/>
  <c r="L32"/>
  <c r="M32"/>
  <c r="N32"/>
  <c r="O32"/>
  <c r="P32"/>
  <c r="G33"/>
  <c r="H33"/>
  <c r="I33"/>
  <c r="J33"/>
  <c r="K33"/>
  <c r="L33"/>
  <c r="M33"/>
  <c r="N33"/>
  <c r="O33"/>
  <c r="P33"/>
  <c r="G34"/>
  <c r="H34"/>
  <c r="I34"/>
  <c r="J34"/>
  <c r="K34"/>
  <c r="L34"/>
  <c r="M34"/>
  <c r="N34"/>
  <c r="O34"/>
  <c r="P34"/>
  <c r="G35"/>
  <c r="H35"/>
  <c r="I35"/>
  <c r="J35"/>
  <c r="K35"/>
  <c r="L35"/>
  <c r="M35"/>
  <c r="N35"/>
  <c r="O35"/>
  <c r="P35"/>
  <c r="G36"/>
  <c r="H36"/>
  <c r="I36"/>
  <c r="J36"/>
  <c r="K36"/>
  <c r="L36"/>
  <c r="M36"/>
  <c r="N36"/>
  <c r="O36"/>
  <c r="P36"/>
  <c r="G37"/>
  <c r="H37"/>
  <c r="I37"/>
  <c r="J37"/>
  <c r="K37"/>
  <c r="L37"/>
  <c r="M37"/>
  <c r="N37"/>
  <c r="O37"/>
  <c r="P37"/>
  <c r="G38"/>
  <c r="H38"/>
  <c r="I38"/>
  <c r="J38"/>
  <c r="K38"/>
  <c r="L38"/>
  <c r="M38"/>
  <c r="N38"/>
  <c r="O38"/>
  <c r="P38"/>
  <c r="G39"/>
  <c r="H39"/>
  <c r="I39"/>
  <c r="J39"/>
  <c r="K39"/>
  <c r="L39"/>
  <c r="M39"/>
  <c r="N39"/>
  <c r="O39"/>
  <c r="P39"/>
  <c r="G40"/>
  <c r="H40"/>
  <c r="I40"/>
  <c r="J40"/>
  <c r="K40"/>
  <c r="L40"/>
  <c r="M40"/>
  <c r="N40"/>
  <c r="O40"/>
  <c r="P40"/>
  <c r="G41"/>
  <c r="H41"/>
  <c r="I41"/>
  <c r="J41"/>
  <c r="K41"/>
  <c r="L41"/>
  <c r="M41"/>
  <c r="N41"/>
  <c r="O41"/>
  <c r="P41"/>
  <c r="G42"/>
  <c r="H42"/>
  <c r="I42"/>
  <c r="J42"/>
  <c r="K42"/>
  <c r="L42"/>
  <c r="M42"/>
  <c r="N42"/>
  <c r="O42"/>
  <c r="P42"/>
  <c r="G43"/>
  <c r="H43"/>
  <c r="I43"/>
  <c r="J43"/>
  <c r="K43"/>
  <c r="L43"/>
  <c r="M43"/>
  <c r="N43"/>
  <c r="O43"/>
  <c r="P43"/>
  <c r="F43" i="7"/>
  <c r="G43"/>
  <c r="H43"/>
  <c r="I43"/>
  <c r="J43"/>
  <c r="K43"/>
  <c r="L43"/>
  <c r="M43"/>
  <c r="N43"/>
  <c r="O43"/>
  <c r="G49" i="2"/>
  <c r="G50"/>
  <c r="H49"/>
  <c r="H50"/>
  <c r="I49"/>
  <c r="I50"/>
  <c r="J49"/>
  <c r="J50"/>
  <c r="K49"/>
  <c r="K50"/>
  <c r="L49"/>
  <c r="L50"/>
  <c r="M49"/>
  <c r="M50"/>
  <c r="N49"/>
  <c r="N50"/>
  <c r="O49"/>
  <c r="O50"/>
  <c r="P49"/>
  <c r="P50"/>
  <c r="E21" i="4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H46" i="3"/>
  <c r="G47"/>
  <c r="I47"/>
  <c r="K47"/>
  <c r="M47"/>
  <c r="O47"/>
  <c r="G49" i="4"/>
  <c r="H49"/>
  <c r="I49"/>
  <c r="J49"/>
  <c r="K49"/>
  <c r="L49"/>
  <c r="M49"/>
  <c r="N49"/>
  <c r="O49"/>
  <c r="P49"/>
  <c r="G50"/>
  <c r="H50"/>
  <c r="I50"/>
  <c r="J50"/>
  <c r="K50"/>
  <c r="L50"/>
  <c r="M50"/>
  <c r="N50"/>
  <c r="O50"/>
  <c r="P50"/>
  <c r="E45"/>
  <c r="D20" i="6"/>
  <c r="D20" i="7"/>
  <c r="E20" i="6"/>
  <c r="E20" i="7"/>
  <c r="D21" i="6"/>
  <c r="D21" i="7"/>
  <c r="E21" i="6"/>
  <c r="E21" i="7"/>
  <c r="A22" i="5"/>
  <c r="D22" i="6"/>
  <c r="D22" i="7"/>
  <c r="E22" i="6"/>
  <c r="E22" i="7"/>
  <c r="D23" i="6"/>
  <c r="D23" i="7"/>
  <c r="E23" i="6"/>
  <c r="E23" i="7"/>
  <c r="A24" i="5"/>
  <c r="A25"/>
  <c r="A27" s="1"/>
  <c r="A28" s="1"/>
  <c r="A29" s="1"/>
  <c r="A30" s="1"/>
  <c r="A31" s="1"/>
  <c r="A32" s="1"/>
  <c r="A33" s="1"/>
  <c r="A34" s="1"/>
  <c r="A35" s="1"/>
  <c r="A36" s="1"/>
  <c r="D24" i="6"/>
  <c r="D24" i="7"/>
  <c r="E24" i="6"/>
  <c r="E24" i="7"/>
  <c r="C24" s="1"/>
  <c r="D25" i="6"/>
  <c r="D25" i="7"/>
  <c r="E25" i="6"/>
  <c r="C25" s="1"/>
  <c r="E25" i="7"/>
  <c r="D26" i="6"/>
  <c r="D26" i="7"/>
  <c r="E26" i="6"/>
  <c r="E26" i="7"/>
  <c r="D27" i="6"/>
  <c r="D27" i="7"/>
  <c r="E27" i="6"/>
  <c r="E27" i="7"/>
  <c r="D28" i="6"/>
  <c r="D28" i="7"/>
  <c r="E28" i="6"/>
  <c r="E28" i="7"/>
  <c r="D29" i="6"/>
  <c r="D29" i="7"/>
  <c r="E29" i="6"/>
  <c r="E29" i="7"/>
  <c r="D30" i="6"/>
  <c r="D30" i="7"/>
  <c r="E30" i="6"/>
  <c r="E30" i="7"/>
  <c r="D31" i="6"/>
  <c r="D31" i="7"/>
  <c r="E31" i="6"/>
  <c r="E31" i="7"/>
  <c r="C31" s="1"/>
  <c r="D32" i="6"/>
  <c r="D32" i="7"/>
  <c r="E32" i="6"/>
  <c r="E32" i="7"/>
  <c r="D33" i="6"/>
  <c r="D33" i="7"/>
  <c r="E33" i="6"/>
  <c r="E33" i="7"/>
  <c r="D34" i="6"/>
  <c r="D34" i="7"/>
  <c r="E34" i="6"/>
  <c r="E34" i="7"/>
  <c r="D35" i="6"/>
  <c r="D35" i="7"/>
  <c r="E35" i="6"/>
  <c r="E35" i="7"/>
  <c r="D36" i="6"/>
  <c r="D36" i="7"/>
  <c r="E36" i="6"/>
  <c r="C36" s="1"/>
  <c r="E36" i="7"/>
  <c r="D37" i="6"/>
  <c r="D37" i="7"/>
  <c r="E37" i="6"/>
  <c r="E37" i="7"/>
  <c r="D38" i="6"/>
  <c r="D38" i="7"/>
  <c r="E38" i="6"/>
  <c r="E38" i="7"/>
  <c r="A39" i="5"/>
  <c r="A40" s="1"/>
  <c r="A41" s="1"/>
  <c r="A42" s="1"/>
  <c r="A43" s="1"/>
  <c r="D39" i="6"/>
  <c r="D39" i="7"/>
  <c r="E39" i="6"/>
  <c r="E39" i="7"/>
  <c r="D40" i="6"/>
  <c r="D40" i="7"/>
  <c r="E40" i="6"/>
  <c r="C40" s="1"/>
  <c r="E40" i="7"/>
  <c r="D41" i="6"/>
  <c r="D41" i="7"/>
  <c r="E41" i="6"/>
  <c r="E41" i="7"/>
  <c r="D42" i="6"/>
  <c r="D42" i="7"/>
  <c r="E42" i="6"/>
  <c r="E42" i="7"/>
  <c r="A22" i="6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L43"/>
  <c r="M43"/>
  <c r="N43"/>
  <c r="O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51" i="4"/>
  <c r="E51"/>
  <c r="D51" s="1"/>
  <c r="F51" i="2"/>
  <c r="E51"/>
  <c r="F51" i="3"/>
  <c r="E51"/>
  <c r="D51" s="1"/>
  <c r="E21" i="2"/>
  <c r="G20" i="4"/>
  <c r="I20"/>
  <c r="K20"/>
  <c r="M20"/>
  <c r="O20"/>
  <c r="H20"/>
  <c r="J20"/>
  <c r="L20"/>
  <c r="N20"/>
  <c r="P20"/>
  <c r="E42"/>
  <c r="F42"/>
  <c r="E43"/>
  <c r="F43"/>
  <c r="G20" i="2"/>
  <c r="I20"/>
  <c r="K20"/>
  <c r="M20"/>
  <c r="O20"/>
  <c r="H20"/>
  <c r="J20"/>
  <c r="L20"/>
  <c r="N20"/>
  <c r="P20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D23" i="4"/>
  <c r="E28" i="3"/>
  <c r="F21"/>
  <c r="I20"/>
  <c r="C39" i="7" l="1"/>
  <c r="F31" i="3"/>
  <c r="C22" i="7"/>
  <c r="P44" i="2"/>
  <c r="O44"/>
  <c r="N44"/>
  <c r="M44"/>
  <c r="L44"/>
  <c r="K44"/>
  <c r="J44"/>
  <c r="I44"/>
  <c r="H44"/>
  <c r="E43" i="3"/>
  <c r="C30" i="6"/>
  <c r="G44" i="2"/>
  <c r="F43" i="3"/>
  <c r="F33"/>
  <c r="F32"/>
  <c r="F22"/>
  <c r="I50"/>
  <c r="C20" i="6"/>
  <c r="O50" i="3"/>
  <c r="K50"/>
  <c r="F39"/>
  <c r="F37"/>
  <c r="F35"/>
  <c r="F29"/>
  <c r="F27"/>
  <c r="P48"/>
  <c r="N50"/>
  <c r="D40" i="4"/>
  <c r="D25"/>
  <c r="C42" i="7"/>
  <c r="C21"/>
  <c r="E37" i="3"/>
  <c r="D37" s="1"/>
  <c r="E35"/>
  <c r="E32"/>
  <c r="E23"/>
  <c r="F49" i="4"/>
  <c r="G48" i="3"/>
  <c r="E20" i="5"/>
  <c r="N48" i="3"/>
  <c r="J48"/>
  <c r="D31" i="2"/>
  <c r="L50" i="3"/>
  <c r="J50"/>
  <c r="E48" i="4"/>
  <c r="E50" i="2"/>
  <c r="O48" i="3"/>
  <c r="M48"/>
  <c r="K48"/>
  <c r="I48"/>
  <c r="D39" i="4"/>
  <c r="C30" i="7"/>
  <c r="M45" i="3"/>
  <c r="H49"/>
  <c r="D21"/>
  <c r="C37" i="7"/>
  <c r="C32"/>
  <c r="C28"/>
  <c r="C25"/>
  <c r="F45" i="2"/>
  <c r="D35" i="5"/>
  <c r="D22"/>
  <c r="I43"/>
  <c r="C23" i="6"/>
  <c r="E46" i="2"/>
  <c r="C35" i="7"/>
  <c r="C34"/>
  <c r="C33"/>
  <c r="C29"/>
  <c r="C23"/>
  <c r="D20" i="5"/>
  <c r="C20" s="1"/>
  <c r="E49" i="4"/>
  <c r="G44"/>
  <c r="H50" i="3"/>
  <c r="O43" i="5"/>
  <c r="M43"/>
  <c r="G43"/>
  <c r="C39" i="6"/>
  <c r="E38" i="5"/>
  <c r="E32"/>
  <c r="E26"/>
  <c r="E25"/>
  <c r="C21" i="6"/>
  <c r="F49" i="2"/>
  <c r="N43" i="5"/>
  <c r="G50" i="3"/>
  <c r="E47" i="4"/>
  <c r="C40" i="7"/>
  <c r="D43"/>
  <c r="E37" i="5"/>
  <c r="E34"/>
  <c r="D24"/>
  <c r="E23"/>
  <c r="D23"/>
  <c r="C20" i="7"/>
  <c r="E40" i="5"/>
  <c r="E43" i="6"/>
  <c r="E21" i="5"/>
  <c r="E41" i="3"/>
  <c r="E30"/>
  <c r="E29"/>
  <c r="D29" s="1"/>
  <c r="E27"/>
  <c r="D27" s="1"/>
  <c r="O20"/>
  <c r="L20"/>
  <c r="P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F50" i="2"/>
  <c r="D50" s="1"/>
  <c r="D33" i="5"/>
  <c r="E31"/>
  <c r="D31"/>
  <c r="D30"/>
  <c r="E29"/>
  <c r="E27"/>
  <c r="D27"/>
  <c r="D26"/>
  <c r="E24"/>
  <c r="P50" i="3"/>
  <c r="P47"/>
  <c r="K46"/>
  <c r="H47"/>
  <c r="K43" i="5"/>
  <c r="C26" i="6"/>
  <c r="E41" i="5"/>
  <c r="D40"/>
  <c r="E39"/>
  <c r="D34"/>
  <c r="D36"/>
  <c r="E35"/>
  <c r="D29"/>
  <c r="C32" i="6"/>
  <c r="C28"/>
  <c r="D21" i="5"/>
  <c r="E20" i="2"/>
  <c r="C41" i="7"/>
  <c r="D43" i="6"/>
  <c r="C38"/>
  <c r="E20" i="4"/>
  <c r="E33" i="5"/>
  <c r="E28"/>
  <c r="D28"/>
  <c r="D25"/>
  <c r="P45" i="3"/>
  <c r="L45"/>
  <c r="M49"/>
  <c r="M46"/>
  <c r="C31" i="6"/>
  <c r="C24"/>
  <c r="C38" i="7"/>
  <c r="C36"/>
  <c r="H44" i="4"/>
  <c r="C27" i="7"/>
  <c r="C26"/>
  <c r="C42" i="6"/>
  <c r="C41"/>
  <c r="D37" i="5"/>
  <c r="D32"/>
  <c r="C29" i="6"/>
  <c r="C22"/>
  <c r="C35"/>
  <c r="C33"/>
  <c r="E30" i="5"/>
  <c r="C30" s="1"/>
  <c r="C27" i="6"/>
  <c r="E42" i="3"/>
  <c r="E40"/>
  <c r="E39"/>
  <c r="D39" s="1"/>
  <c r="E38"/>
  <c r="E36"/>
  <c r="E34"/>
  <c r="E33"/>
  <c r="E31"/>
  <c r="E26"/>
  <c r="E25"/>
  <c r="E24"/>
  <c r="E22"/>
  <c r="D22" s="1"/>
  <c r="M20"/>
  <c r="K20"/>
  <c r="G20"/>
  <c r="O45"/>
  <c r="M50"/>
  <c r="I45"/>
  <c r="F46" i="2"/>
  <c r="E47"/>
  <c r="G45" i="3"/>
  <c r="J43" i="5"/>
  <c r="F43"/>
  <c r="F48" i="4"/>
  <c r="D48" s="1"/>
  <c r="D35" i="3"/>
  <c r="D35" i="4"/>
  <c r="D32"/>
  <c r="D31"/>
  <c r="E50"/>
  <c r="E46"/>
  <c r="L43" i="5"/>
  <c r="H43"/>
  <c r="H45" i="3"/>
  <c r="F48" i="2"/>
  <c r="E45"/>
  <c r="F45" i="4"/>
  <c r="D45" s="1"/>
  <c r="K45" i="3"/>
  <c r="D51" i="2"/>
  <c r="P49" i="3"/>
  <c r="N49"/>
  <c r="L49"/>
  <c r="J49"/>
  <c r="P46"/>
  <c r="N46"/>
  <c r="L46"/>
  <c r="J46"/>
  <c r="F42"/>
  <c r="F41"/>
  <c r="F40"/>
  <c r="F38"/>
  <c r="F36"/>
  <c r="F34"/>
  <c r="F30"/>
  <c r="F28"/>
  <c r="D28" s="1"/>
  <c r="F26"/>
  <c r="F25"/>
  <c r="F24"/>
  <c r="F23"/>
  <c r="N20"/>
  <c r="J20"/>
  <c r="H20"/>
  <c r="O44" i="4"/>
  <c r="M44"/>
  <c r="K44"/>
  <c r="I44"/>
  <c r="F50"/>
  <c r="F47"/>
  <c r="F46"/>
  <c r="O46" i="3"/>
  <c r="N47"/>
  <c r="N45"/>
  <c r="L47"/>
  <c r="J47"/>
  <c r="J45"/>
  <c r="G49"/>
  <c r="F47" i="2"/>
  <c r="E49"/>
  <c r="E48"/>
  <c r="O49" i="3"/>
  <c r="K49"/>
  <c r="I49"/>
  <c r="I46"/>
  <c r="G46"/>
  <c r="E47"/>
  <c r="D37" i="4"/>
  <c r="D34"/>
  <c r="D29"/>
  <c r="D28"/>
  <c r="D27"/>
  <c r="D38" i="2"/>
  <c r="D43"/>
  <c r="D34"/>
  <c r="D28"/>
  <c r="D24"/>
  <c r="F20" i="4"/>
  <c r="D24"/>
  <c r="D35" i="2"/>
  <c r="D41" i="4"/>
  <c r="D38"/>
  <c r="D26"/>
  <c r="D32" i="2"/>
  <c r="D25"/>
  <c r="D42" i="4"/>
  <c r="D30"/>
  <c r="D36" i="2"/>
  <c r="D26"/>
  <c r="D43" i="4"/>
  <c r="D21"/>
  <c r="F20" i="2"/>
  <c r="D36" i="4"/>
  <c r="D33"/>
  <c r="D22"/>
  <c r="P44"/>
  <c r="N44"/>
  <c r="L44"/>
  <c r="J44"/>
  <c r="D31" i="3" l="1"/>
  <c r="D43"/>
  <c r="D33"/>
  <c r="D32"/>
  <c r="C36" i="5"/>
  <c r="C41"/>
  <c r="D30" i="3"/>
  <c r="F48"/>
  <c r="D49" i="4"/>
  <c r="D23" i="3"/>
  <c r="D48" i="2"/>
  <c r="D49"/>
  <c r="D45"/>
  <c r="F50" i="3"/>
  <c r="E48"/>
  <c r="D46" i="4"/>
  <c r="D46" i="2"/>
  <c r="C35" i="5"/>
  <c r="C38"/>
  <c r="C23"/>
  <c r="E50" i="3"/>
  <c r="C40" i="5"/>
  <c r="C37"/>
  <c r="C25"/>
  <c r="H44" i="3"/>
  <c r="C32" i="5"/>
  <c r="C21"/>
  <c r="C24"/>
  <c r="C22"/>
  <c r="C34"/>
  <c r="C26"/>
  <c r="D41" i="3"/>
  <c r="D47" i="4"/>
  <c r="D20" i="2"/>
  <c r="D24" i="3"/>
  <c r="D26"/>
  <c r="D42"/>
  <c r="C27" i="5"/>
  <c r="C42"/>
  <c r="D20" i="4"/>
  <c r="C33" i="5"/>
  <c r="C31"/>
  <c r="C29"/>
  <c r="C39"/>
  <c r="D47" i="2"/>
  <c r="C43" i="6"/>
  <c r="E20" i="3"/>
  <c r="O44"/>
  <c r="I44"/>
  <c r="M44"/>
  <c r="L44"/>
  <c r="C28" i="5"/>
  <c r="F20" i="3"/>
  <c r="D40"/>
  <c r="J44"/>
  <c r="E44" i="4"/>
  <c r="E45" i="3"/>
  <c r="D43" i="5"/>
  <c r="F44" i="4"/>
  <c r="D25" i="3"/>
  <c r="D34"/>
  <c r="D38"/>
  <c r="D36"/>
  <c r="C43" i="7"/>
  <c r="P44" i="3"/>
  <c r="E43" i="5"/>
  <c r="F49" i="3"/>
  <c r="D50" i="4"/>
  <c r="K44" i="3"/>
  <c r="G44"/>
  <c r="F45"/>
  <c r="D45" s="1"/>
  <c r="F46"/>
  <c r="E46"/>
  <c r="E49"/>
  <c r="N44"/>
  <c r="E44" i="2"/>
  <c r="F47" i="3"/>
  <c r="D47" s="1"/>
  <c r="F44" i="2"/>
  <c r="D48" i="3" l="1"/>
  <c r="D50"/>
  <c r="D20"/>
  <c r="C43" i="5"/>
  <c r="D44" i="4"/>
  <c r="D49" i="3"/>
  <c r="F44"/>
  <c r="E44"/>
  <c r="D46"/>
  <c r="D44" i="2"/>
  <c r="D44" i="3" l="1"/>
</calcChain>
</file>

<file path=xl/sharedStrings.xml><?xml version="1.0" encoding="utf-8"?>
<sst xmlns="http://schemas.openxmlformats.org/spreadsheetml/2006/main" count="561" uniqueCount="126">
  <si>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</si>
  <si>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</si>
  <si>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</si>
  <si>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</si>
  <si>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</si>
  <si>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</si>
  <si>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</si>
  <si>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</si>
  <si>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</si>
  <si>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</si>
  <si>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</si>
  <si>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</si>
  <si>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</si>
  <si>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</si>
  <si>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</si>
  <si>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</si>
  <si>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</si>
  <si>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</si>
  <si>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</si>
  <si>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</si>
  <si>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</si>
  <si>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</si>
  <si>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</si>
  <si>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</si>
  <si>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</si>
  <si>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</si>
  <si>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</si>
  <si>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</si>
  <si>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</si>
  <si>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</si>
  <si>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</si>
  <si>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</si>
  <si>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</si>
  <si>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</si>
  <si>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</si>
  <si>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</si>
  <si>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</si>
  <si>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</si>
  <si>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</si>
  <si>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</si>
  <si>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</si>
  <si>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</si>
  <si>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</si>
  <si>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</si>
  <si>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</si>
  <si>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</si>
  <si>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</si>
  <si>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</si>
  <si>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</si>
  <si>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</si>
  <si>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</si>
  <si>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</si>
  <si>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</si>
  <si>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</si>
  <si>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</si>
  <si>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</si>
  <si>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</si>
  <si>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</si>
  <si>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</si>
  <si>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</si>
  <si>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</si>
  <si>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</si>
  <si>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</si>
  <si>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</si>
  <si>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</si>
  <si>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</si>
  <si>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</si>
  <si>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</si>
  <si>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</si>
  <si>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</si>
  <si>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</si>
  <si>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</si>
  <si>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</si>
  <si>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</si>
  <si>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</si>
  <si>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</si>
  <si>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</si>
  <si>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</si>
  <si>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</si>
  <si>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</si>
  <si>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</si>
  <si>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</si>
  <si>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</si>
  <si>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</si>
  <si>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</si>
  <si>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</si>
  <si>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</si>
  <si>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</si>
  <si>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</si>
  <si>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</si>
  <si>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</si>
  <si>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</si>
  <si>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</si>
  <si>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</si>
  <si>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</si>
  <si>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</si>
  <si>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</si>
  <si>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</si>
  <si>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</si>
  <si>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</si>
  <si>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</si>
  <si>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</si>
  <si>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</si>
  <si>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</si>
  <si>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</si>
  <si>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</si>
  <si>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</si>
  <si>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</si>
  <si>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</si>
  <si>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</si>
  <si>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</si>
  <si>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</si>
  <si>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</si>
  <si>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>18-64 лет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</si>
  <si>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</si>
  <si>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</si>
  <si>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</si>
  <si>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</si>
  <si>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</si>
  <si>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</si>
  <si>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</si>
  <si>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</si>
  <si>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</si>
  <si>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 xml:space="preserve"> 2021  года</t>
  </si>
  <si>
    <t>01 октября 2021 года</t>
  </si>
  <si>
    <t>01 октября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</si>
</sst>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3" fontId="28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tabSelected="1" zoomScale="65" zoomScaleNormal="65" workbookViewId="0">
      <pane xSplit="3" ySplit="19" topLeftCell="D20" activePane="bottomRight" state="frozen"/>
      <selection activeCell="G21" sqref="G21:P43"/>
      <selection pane="topRight" activeCell="G21" sqref="G21:P43"/>
      <selection pane="bottomLeft" activeCell="G21" sqref="G21:P43"/>
      <selection pane="bottomRight" activeCell="M32" sqref="M32:P34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124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704284</v>
      </c>
      <c r="E20" s="21">
        <f>G20+I20+K20+M20+O20</f>
        <v>325558</v>
      </c>
      <c r="F20" s="21">
        <f t="shared" ref="F20:F43" si="1">H20+J20+L20+N20+P20</f>
        <v>378726</v>
      </c>
      <c r="G20" s="21">
        <f t="shared" ref="G20:P20" si="2">SUM(G21:G43)</f>
        <v>2877</v>
      </c>
      <c r="H20" s="21">
        <f t="shared" si="2"/>
        <v>2785</v>
      </c>
      <c r="I20" s="21">
        <f t="shared" si="2"/>
        <v>14949</v>
      </c>
      <c r="J20" s="21">
        <f t="shared" si="2"/>
        <v>14112</v>
      </c>
      <c r="K20" s="21">
        <f t="shared" si="2"/>
        <v>57399</v>
      </c>
      <c r="L20" s="21">
        <f t="shared" si="2"/>
        <v>54092</v>
      </c>
      <c r="M20" s="21">
        <f t="shared" si="2"/>
        <v>219862</v>
      </c>
      <c r="N20" s="21">
        <f t="shared" si="2"/>
        <v>236624</v>
      </c>
      <c r="O20" s="21">
        <f t="shared" si="2"/>
        <v>30471</v>
      </c>
      <c r="P20" s="21">
        <f t="shared" si="2"/>
        <v>71113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1329</v>
      </c>
      <c r="E21" s="27">
        <f t="shared" ref="E21:E43" si="3">G21+I21+K21+M21+O21</f>
        <v>360</v>
      </c>
      <c r="F21" s="27">
        <f t="shared" si="1"/>
        <v>969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310</v>
      </c>
      <c r="N21" s="27">
        <f>'Прил.12 согаз'!N21+'Прил.12 альфа'!N21</f>
        <v>918</v>
      </c>
      <c r="O21" s="27">
        <f>'Прил.12 согаз'!O21+'Прил.12 альфа'!O21</f>
        <v>50</v>
      </c>
      <c r="P21" s="27">
        <f>'Прил.12 согаз'!P21+'Прил.12 альфа'!P21</f>
        <v>51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77671</v>
      </c>
      <c r="E22" s="27">
        <f t="shared" si="3"/>
        <v>36515</v>
      </c>
      <c r="F22" s="27">
        <f t="shared" si="1"/>
        <v>41156</v>
      </c>
      <c r="G22" s="27">
        <f>'Прил.12 согаз'!G22+'Прил.12 альфа'!G22</f>
        <v>290</v>
      </c>
      <c r="H22" s="27">
        <f>'Прил.12 согаз'!H22+'Прил.12 альфа'!H22</f>
        <v>296</v>
      </c>
      <c r="I22" s="27">
        <f>'Прил.12 согаз'!I22+'Прил.12 альфа'!I22</f>
        <v>1588</v>
      </c>
      <c r="J22" s="27">
        <f>'Прил.12 согаз'!J22+'Прил.12 альфа'!J22</f>
        <v>1504</v>
      </c>
      <c r="K22" s="27">
        <f>'Прил.12 согаз'!K22+'Прил.12 альфа'!K22</f>
        <v>6355</v>
      </c>
      <c r="L22" s="27">
        <f>'Прил.12 согаз'!L22+'Прил.12 альфа'!L22</f>
        <v>5982</v>
      </c>
      <c r="M22" s="27">
        <f>'Прил.12 согаз'!M22+'Прил.12 альфа'!M22</f>
        <v>24822</v>
      </c>
      <c r="N22" s="27">
        <f>'Прил.12 согаз'!N22+'Прил.12 альфа'!N22</f>
        <v>24799</v>
      </c>
      <c r="O22" s="27">
        <f>'Прил.12 согаз'!O22+'Прил.12 альфа'!O22</f>
        <v>3460</v>
      </c>
      <c r="P22" s="27">
        <f>'Прил.12 согаз'!P22+'Прил.12 альфа'!P22</f>
        <v>8575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41949</v>
      </c>
      <c r="E23" s="27">
        <f t="shared" si="3"/>
        <v>18666</v>
      </c>
      <c r="F23" s="27">
        <f t="shared" si="1"/>
        <v>23283</v>
      </c>
      <c r="G23" s="27">
        <f>'Прил.12 согаз'!G23+'Прил.12 альфа'!G23</f>
        <v>174</v>
      </c>
      <c r="H23" s="27">
        <f>'Прил.12 согаз'!H23+'Прил.12 альфа'!H23</f>
        <v>166</v>
      </c>
      <c r="I23" s="27">
        <f>'Прил.12 согаз'!I23+'Прил.12 альфа'!I23</f>
        <v>871</v>
      </c>
      <c r="J23" s="27">
        <f>'Прил.12 согаз'!J23+'Прил.12 альфа'!J23</f>
        <v>849</v>
      </c>
      <c r="K23" s="27">
        <f>'Прил.12 согаз'!K23+'Прил.12 альфа'!K23</f>
        <v>3676</v>
      </c>
      <c r="L23" s="27">
        <f>'Прил.12 согаз'!L23+'Прил.12 альфа'!L23</f>
        <v>3386</v>
      </c>
      <c r="M23" s="27">
        <f>'Прил.12 согаз'!M23+'Прил.12 альфа'!M23</f>
        <v>11592</v>
      </c>
      <c r="N23" s="27">
        <f>'Прил.12 согаз'!N23+'Прил.12 альфа'!N23</f>
        <v>13315</v>
      </c>
      <c r="O23" s="27">
        <f>'Прил.12 согаз'!O23+'Прил.12 альфа'!O23</f>
        <v>2353</v>
      </c>
      <c r="P23" s="27">
        <f>'Прил.12 согаз'!P23+'Прил.12 альфа'!P23</f>
        <v>5567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42785</v>
      </c>
      <c r="E24" s="27">
        <f t="shared" si="3"/>
        <v>20462</v>
      </c>
      <c r="F24" s="27">
        <f t="shared" si="1"/>
        <v>22323</v>
      </c>
      <c r="G24" s="27">
        <f>'Прил.12 согаз'!G24+'Прил.12 альфа'!G24</f>
        <v>171</v>
      </c>
      <c r="H24" s="27">
        <f>'Прил.12 согаз'!H24+'Прил.12 альфа'!H24</f>
        <v>138</v>
      </c>
      <c r="I24" s="27">
        <f>'Прил.12 согаз'!I24+'Прил.12 альфа'!I24</f>
        <v>861</v>
      </c>
      <c r="J24" s="27">
        <f>'Прил.12 согаз'!J24+'Прил.12 альфа'!J24</f>
        <v>794</v>
      </c>
      <c r="K24" s="27">
        <f>'Прил.12 согаз'!K24+'Прил.12 альфа'!K24</f>
        <v>3384</v>
      </c>
      <c r="L24" s="27">
        <f>'Прил.12 согаз'!L24+'Прил.12 альфа'!L24</f>
        <v>3241</v>
      </c>
      <c r="M24" s="27">
        <f>'Прил.12 согаз'!M24+'Прил.12 альфа'!M24</f>
        <v>14234</v>
      </c>
      <c r="N24" s="27">
        <f>'Прил.12 согаз'!N24+'Прил.12 альфа'!N24</f>
        <v>13996</v>
      </c>
      <c r="O24" s="27">
        <f>'Прил.12 согаз'!O24+'Прил.12 альфа'!O24</f>
        <v>1812</v>
      </c>
      <c r="P24" s="27">
        <f>'Прил.12 согаз'!P24+'Прил.12 альфа'!P24</f>
        <v>4154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9363</v>
      </c>
      <c r="E25" s="27">
        <f t="shared" si="3"/>
        <v>4449</v>
      </c>
      <c r="F25" s="27">
        <f t="shared" si="1"/>
        <v>4914</v>
      </c>
      <c r="G25" s="27">
        <f>'Прил.12 согаз'!G25+'Прил.12 альфа'!G25</f>
        <v>28</v>
      </c>
      <c r="H25" s="27">
        <f>'Прил.12 согаз'!H25+'Прил.12 альфа'!H25</f>
        <v>26</v>
      </c>
      <c r="I25" s="27">
        <f>'Прил.12 согаз'!I25+'Прил.12 альфа'!I25</f>
        <v>157</v>
      </c>
      <c r="J25" s="27">
        <f>'Прил.12 согаз'!J25+'Прил.12 альфа'!J25</f>
        <v>174</v>
      </c>
      <c r="K25" s="27">
        <f>'Прил.12 согаз'!K25+'Прил.12 альфа'!K25</f>
        <v>752</v>
      </c>
      <c r="L25" s="27">
        <f>'Прил.12 согаз'!L25+'Прил.12 альфа'!L25</f>
        <v>696</v>
      </c>
      <c r="M25" s="27">
        <f>'Прил.12 согаз'!M25+'Прил.12 альфа'!M25</f>
        <v>3022</v>
      </c>
      <c r="N25" s="27">
        <f>'Прил.12 согаз'!N25+'Прил.12 альфа'!N25</f>
        <v>2863</v>
      </c>
      <c r="O25" s="27">
        <f>'Прил.12 согаз'!O25+'Прил.12 альфа'!O25</f>
        <v>490</v>
      </c>
      <c r="P25" s="27">
        <f>'Прил.12 согаз'!P25+'Прил.12 альфа'!P25</f>
        <v>1155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60784</v>
      </c>
      <c r="E26" s="27">
        <f t="shared" si="3"/>
        <v>28085</v>
      </c>
      <c r="F26" s="27">
        <f t="shared" si="1"/>
        <v>32699</v>
      </c>
      <c r="G26" s="27">
        <f>'Прил.12 согаз'!G26+'Прил.12 альфа'!G26</f>
        <v>224</v>
      </c>
      <c r="H26" s="27">
        <f>'Прил.12 согаз'!H26+'Прил.12 альфа'!H26</f>
        <v>196</v>
      </c>
      <c r="I26" s="27">
        <f>'Прил.12 согаз'!I26+'Прил.12 альфа'!I26</f>
        <v>1203</v>
      </c>
      <c r="J26" s="27">
        <f>'Прил.12 согаз'!J26+'Прил.12 альфа'!J26</f>
        <v>1040</v>
      </c>
      <c r="K26" s="27">
        <f>'Прил.12 согаз'!K26+'Прил.12 альфа'!K26</f>
        <v>4797</v>
      </c>
      <c r="L26" s="27">
        <f>'Прил.12 согаз'!L26+'Прил.12 альфа'!L26</f>
        <v>4503</v>
      </c>
      <c r="M26" s="27">
        <f>'Прил.12 согаз'!M26+'Прил.12 альфа'!M26</f>
        <v>18987</v>
      </c>
      <c r="N26" s="27">
        <f>'Прил.12 согаз'!N26+'Прил.12 альфа'!N26</f>
        <v>19928</v>
      </c>
      <c r="O26" s="27">
        <f>'Прил.12 согаз'!O26+'Прил.12 альфа'!O26</f>
        <v>2874</v>
      </c>
      <c r="P26" s="27">
        <f>'Прил.12 согаз'!P26+'Прил.12 альфа'!P26</f>
        <v>7032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25996</v>
      </c>
      <c r="E27" s="27">
        <f t="shared" si="3"/>
        <v>11805</v>
      </c>
      <c r="F27" s="27">
        <f t="shared" si="1"/>
        <v>14191</v>
      </c>
      <c r="G27" s="27">
        <f>'Прил.12 согаз'!G27+'Прил.12 альфа'!G27</f>
        <v>99</v>
      </c>
      <c r="H27" s="27">
        <f>'Прил.12 согаз'!H27+'Прил.12 альфа'!H27</f>
        <v>93</v>
      </c>
      <c r="I27" s="27">
        <f>'Прил.12 согаз'!I27+'Прил.12 альфа'!I27</f>
        <v>553</v>
      </c>
      <c r="J27" s="27">
        <f>'Прил.12 согаз'!J27+'Прил.12 альфа'!J27</f>
        <v>504</v>
      </c>
      <c r="K27" s="27">
        <f>'Прил.12 согаз'!K27+'Прил.12 альфа'!K27</f>
        <v>2230</v>
      </c>
      <c r="L27" s="27">
        <f>'Прил.12 согаз'!L27+'Прил.12 альфа'!L27</f>
        <v>2122</v>
      </c>
      <c r="M27" s="27">
        <f>'Прил.12 согаз'!M27+'Прил.12 альфа'!M27</f>
        <v>7874</v>
      </c>
      <c r="N27" s="27">
        <f>'Прил.12 согаз'!N27+'Прил.12 альфа'!N27</f>
        <v>8822</v>
      </c>
      <c r="O27" s="27">
        <f>'Прил.12 согаз'!O27+'Прил.12 альфа'!O27</f>
        <v>1049</v>
      </c>
      <c r="P27" s="27">
        <f>'Прил.12 согаз'!P27+'Прил.12 альфа'!P27</f>
        <v>2650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30673</v>
      </c>
      <c r="E28" s="27">
        <f t="shared" si="3"/>
        <v>14060</v>
      </c>
      <c r="F28" s="27">
        <f t="shared" si="1"/>
        <v>16613</v>
      </c>
      <c r="G28" s="27">
        <f>'Прил.12 согаз'!G28+'Прил.12 альфа'!G28</f>
        <v>172</v>
      </c>
      <c r="H28" s="27">
        <f>'Прил.12 согаз'!H28+'Прил.12 альфа'!H28</f>
        <v>155</v>
      </c>
      <c r="I28" s="27">
        <f>'Прил.12 согаз'!I28+'Прил.12 альфа'!I28</f>
        <v>819</v>
      </c>
      <c r="J28" s="27">
        <f>'Прил.12 согаз'!J28+'Прил.12 альфа'!J28</f>
        <v>830</v>
      </c>
      <c r="K28" s="27">
        <f>'Прил.12 согаз'!K28+'Прил.12 альфа'!K28</f>
        <v>2865</v>
      </c>
      <c r="L28" s="27">
        <f>'Прил.12 согаз'!L28+'Прил.12 альфа'!L28</f>
        <v>2736</v>
      </c>
      <c r="M28" s="27">
        <f>'Прил.12 согаз'!M28+'Прил.12 альфа'!M28</f>
        <v>9296</v>
      </c>
      <c r="N28" s="27">
        <f>'Прил.12 согаз'!N28+'Прил.12 альфа'!N28</f>
        <v>10507</v>
      </c>
      <c r="O28" s="27">
        <f>'Прил.12 согаз'!O28+'Прил.12 альфа'!O28</f>
        <v>908</v>
      </c>
      <c r="P28" s="27">
        <f>'Прил.12 согаз'!P28+'Прил.12 альфа'!P28</f>
        <v>2385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46049</v>
      </c>
      <c r="E29" s="27">
        <f t="shared" si="3"/>
        <v>19860</v>
      </c>
      <c r="F29" s="27">
        <f t="shared" si="1"/>
        <v>26189</v>
      </c>
      <c r="G29" s="27">
        <f>'Прил.12 согаз'!G29+'Прил.12 альфа'!G29</f>
        <v>288</v>
      </c>
      <c r="H29" s="27">
        <f>'Прил.12 согаз'!H29+'Прил.12 альфа'!H29</f>
        <v>298</v>
      </c>
      <c r="I29" s="27">
        <f>'Прил.12 согаз'!I29+'Прил.12 альфа'!I29</f>
        <v>1333</v>
      </c>
      <c r="J29" s="27">
        <f>'Прил.12 согаз'!J29+'Прил.12 альфа'!J29</f>
        <v>1338</v>
      </c>
      <c r="K29" s="27">
        <f>'Прил.12 согаз'!K29+'Прил.12 альфа'!K29</f>
        <v>4721</v>
      </c>
      <c r="L29" s="27">
        <f>'Прил.12 согаз'!L29+'Прил.12 альфа'!L29</f>
        <v>4670</v>
      </c>
      <c r="M29" s="27">
        <f>'Прил.12 согаз'!M29+'Прил.12 альфа'!M29</f>
        <v>12213</v>
      </c>
      <c r="N29" s="27">
        <f>'Прил.12 согаз'!N29+'Прил.12 альфа'!N29</f>
        <v>17017</v>
      </c>
      <c r="O29" s="27">
        <f>'Прил.12 согаз'!O29+'Прил.12 альфа'!O29</f>
        <v>1305</v>
      </c>
      <c r="P29" s="27">
        <f>'Прил.12 согаз'!P29+'Прил.12 альфа'!P29</f>
        <v>2866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116126</v>
      </c>
      <c r="E30" s="27">
        <f t="shared" si="3"/>
        <v>51744</v>
      </c>
      <c r="F30" s="27">
        <f t="shared" si="1"/>
        <v>64382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45213</v>
      </c>
      <c r="N30" s="27">
        <f>'Прил.12 согаз'!N30+'Прил.12 альфа'!N30</f>
        <v>49134</v>
      </c>
      <c r="O30" s="27">
        <f>'Прил.12 согаз'!O30+'Прил.12 альфа'!O30</f>
        <v>6531</v>
      </c>
      <c r="P30" s="27">
        <f>'Прил.12 согаз'!P30+'Прил.12 альфа'!P30</f>
        <v>15248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91620</v>
      </c>
      <c r="E31" s="27">
        <f t="shared" si="3"/>
        <v>40441</v>
      </c>
      <c r="F31" s="27">
        <f t="shared" si="1"/>
        <v>51179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35275</v>
      </c>
      <c r="N31" s="27">
        <f>'Прил.12 согаз'!N31+'Прил.12 альфа'!N31</f>
        <v>38073</v>
      </c>
      <c r="O31" s="27">
        <f>'Прил.12 согаз'!O31+'Прил.12 альфа'!O31</f>
        <v>5166</v>
      </c>
      <c r="P31" s="27">
        <f>'Прил.12 согаз'!P31+'Прил.12 альфа'!P31</f>
        <v>13106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23044</v>
      </c>
      <c r="E32" s="27">
        <f t="shared" si="3"/>
        <v>11834</v>
      </c>
      <c r="F32" s="27">
        <f t="shared" si="1"/>
        <v>11210</v>
      </c>
      <c r="G32" s="27">
        <f>'Прил.12 согаз'!G32+'Прил.12 альфа'!G32</f>
        <v>464</v>
      </c>
      <c r="H32" s="27">
        <f>'Прил.12 согаз'!H32+'Прил.12 альфа'!H32</f>
        <v>464</v>
      </c>
      <c r="I32" s="27">
        <f>'Прил.12 согаз'!I32+'Прил.12 альфа'!I32</f>
        <v>2487</v>
      </c>
      <c r="J32" s="27">
        <f>'Прил.12 согаз'!J32+'Прил.12 альфа'!J32</f>
        <v>2237</v>
      </c>
      <c r="K32" s="27">
        <f>'Прил.12 согаз'!K32+'Прил.12 альфа'!K32</f>
        <v>8883</v>
      </c>
      <c r="L32" s="27">
        <f>'Прил.12 согаз'!L32+'Прил.12 альфа'!L32</f>
        <v>8509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16951</v>
      </c>
      <c r="E33" s="27">
        <f t="shared" si="3"/>
        <v>8856</v>
      </c>
      <c r="F33" s="27">
        <f t="shared" si="1"/>
        <v>8095</v>
      </c>
      <c r="G33" s="27">
        <f>'Прил.12 согаз'!G33+'Прил.12 альфа'!G33</f>
        <v>291</v>
      </c>
      <c r="H33" s="27">
        <f>'Прил.12 согаз'!H33+'Прил.12 альфа'!H33</f>
        <v>278</v>
      </c>
      <c r="I33" s="27">
        <f>'Прил.12 согаз'!I33+'Прил.12 альфа'!I33</f>
        <v>1686</v>
      </c>
      <c r="J33" s="27">
        <f>'Прил.12 согаз'!J33+'Прил.12 альфа'!J33</f>
        <v>1649</v>
      </c>
      <c r="K33" s="27">
        <f>'Прил.12 согаз'!K33+'Прил.12 альфа'!K33</f>
        <v>6879</v>
      </c>
      <c r="L33" s="27">
        <f>'Прил.12 согаз'!L33+'Прил.12 альфа'!L33</f>
        <v>6168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16734</v>
      </c>
      <c r="E34" s="27">
        <f t="shared" si="3"/>
        <v>8590</v>
      </c>
      <c r="F34" s="27">
        <f t="shared" si="1"/>
        <v>8144</v>
      </c>
      <c r="G34" s="27">
        <f>'Прил.12 согаз'!G34+'Прил.12 альфа'!G34</f>
        <v>337</v>
      </c>
      <c r="H34" s="27">
        <f>'Прил.12 согаз'!H34+'Прил.12 альфа'!H34</f>
        <v>352</v>
      </c>
      <c r="I34" s="27">
        <f>'Прил.12 согаз'!I34+'Прил.12 альфа'!I34</f>
        <v>1715</v>
      </c>
      <c r="J34" s="27">
        <f>'Прил.12 согаз'!J34+'Прил.12 альфа'!J34</f>
        <v>1672</v>
      </c>
      <c r="K34" s="27">
        <f>'Прил.12 согаз'!K34+'Прил.12 альфа'!K34</f>
        <v>6538</v>
      </c>
      <c r="L34" s="27">
        <f>'Прил.12 согаз'!L34+'Прил.12 альфа'!L34</f>
        <v>6120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11153</v>
      </c>
      <c r="E35" s="27">
        <f t="shared" si="3"/>
        <v>5344</v>
      </c>
      <c r="F35" s="27">
        <f t="shared" si="1"/>
        <v>5809</v>
      </c>
      <c r="G35" s="27">
        <f>'Прил.12 согаз'!G35+'Прил.12 альфа'!G35</f>
        <v>9</v>
      </c>
      <c r="H35" s="27">
        <f>'Прил.12 согаз'!H35+'Прил.12 альфа'!H35</f>
        <v>9</v>
      </c>
      <c r="I35" s="27">
        <f>'Прил.12 согаз'!I35+'Прил.12 альфа'!I35</f>
        <v>24</v>
      </c>
      <c r="J35" s="27">
        <f>'Прил.12 согаз'!J35+'Прил.12 альфа'!J35</f>
        <v>30</v>
      </c>
      <c r="K35" s="27">
        <f>'Прил.12 согаз'!K35+'Прил.12 альфа'!K35</f>
        <v>119</v>
      </c>
      <c r="L35" s="27">
        <f>'Прил.12 согаз'!L35+'Прил.12 альфа'!L35</f>
        <v>106</v>
      </c>
      <c r="M35" s="27">
        <f>'Прил.12 согаз'!M35+'Прил.12 альфа'!M35</f>
        <v>4273</v>
      </c>
      <c r="N35" s="27">
        <f>'Прил.12 согаз'!N35+'Прил.12 альфа'!N35</f>
        <v>4527</v>
      </c>
      <c r="O35" s="27">
        <f>'Прил.12 согаз'!O35+'Прил.12 альфа'!O35</f>
        <v>919</v>
      </c>
      <c r="P35" s="27">
        <f>'Прил.12 согаз'!P35+'Прил.12 альфа'!P35</f>
        <v>1137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16616</v>
      </c>
      <c r="E36" s="27">
        <f t="shared" si="3"/>
        <v>7864</v>
      </c>
      <c r="F36" s="27">
        <f t="shared" si="1"/>
        <v>8752</v>
      </c>
      <c r="G36" s="27">
        <f>'Прил.12 согаз'!G36+'Прил.12 альфа'!G36</f>
        <v>64</v>
      </c>
      <c r="H36" s="27">
        <f>'Прил.12 согаз'!H36+'Прил.12 альфа'!H36</f>
        <v>59</v>
      </c>
      <c r="I36" s="27">
        <f>'Прил.12 согаз'!I36+'Прил.12 альфа'!I36</f>
        <v>318</v>
      </c>
      <c r="J36" s="27">
        <f>'Прил.12 согаз'!J36+'Прил.12 альфа'!J36</f>
        <v>278</v>
      </c>
      <c r="K36" s="27">
        <f>'Прил.12 согаз'!K36+'Прил.12 альфа'!K36</f>
        <v>1395</v>
      </c>
      <c r="L36" s="27">
        <f>'Прил.12 согаз'!L36+'Прил.12 альфа'!L36</f>
        <v>1258</v>
      </c>
      <c r="M36" s="27">
        <f>'Прил.12 согаз'!M36+'Прил.12 альфа'!M36</f>
        <v>5269</v>
      </c>
      <c r="N36" s="27">
        <f>'Прил.12 согаз'!N36+'Прил.12 альфа'!N36</f>
        <v>5372</v>
      </c>
      <c r="O36" s="27">
        <f>'Прил.12 согаз'!O36+'Прил.12 альфа'!O36</f>
        <v>818</v>
      </c>
      <c r="P36" s="27">
        <f>'Прил.12 согаз'!P36+'Прил.12 альфа'!P36</f>
        <v>1785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40643</v>
      </c>
      <c r="E37" s="27">
        <f t="shared" si="3"/>
        <v>18205</v>
      </c>
      <c r="F37" s="27">
        <f t="shared" si="1"/>
        <v>22438</v>
      </c>
      <c r="G37" s="27">
        <f>'Прил.12 согаз'!G37+'Прил.12 альфа'!G37</f>
        <v>255</v>
      </c>
      <c r="H37" s="27">
        <f>'Прил.12 согаз'!H37+'Прил.12 альфа'!H37</f>
        <v>238</v>
      </c>
      <c r="I37" s="27">
        <f>'Прил.12 согаз'!I37+'Прил.12 альфа'!I37</f>
        <v>1250</v>
      </c>
      <c r="J37" s="27">
        <f>'Прил.12 согаз'!J37+'Прил.12 альфа'!J37</f>
        <v>1141</v>
      </c>
      <c r="K37" s="27">
        <f>'Прил.12 согаз'!K37+'Прил.12 альфа'!K37</f>
        <v>4575</v>
      </c>
      <c r="L37" s="27">
        <f>'Прил.12 согаз'!L37+'Прил.12 альфа'!L37</f>
        <v>4350</v>
      </c>
      <c r="M37" s="27">
        <f>'Прил.12 согаз'!M37+'Прил.12 альфа'!M37</f>
        <v>11219</v>
      </c>
      <c r="N37" s="27">
        <f>'Прил.12 согаз'!N37+'Прил.12 альфа'!N37</f>
        <v>14837</v>
      </c>
      <c r="O37" s="27">
        <f>'Прил.12 согаз'!O37+'Прил.12 альфа'!O37</f>
        <v>906</v>
      </c>
      <c r="P37" s="27">
        <f>'Прил.12 согаз'!P37+'Прил.12 альфа'!P37</f>
        <v>1872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6008</v>
      </c>
      <c r="E38" s="27">
        <f t="shared" si="3"/>
        <v>2247</v>
      </c>
      <c r="F38" s="27">
        <f t="shared" si="1"/>
        <v>3761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1817</v>
      </c>
      <c r="N38" s="27">
        <f>'Прил.12 согаз'!N38+'Прил.12 альфа'!N38</f>
        <v>2719</v>
      </c>
      <c r="O38" s="27">
        <f>'Прил.12 согаз'!O38+'Прил.12 альфа'!O38</f>
        <v>430</v>
      </c>
      <c r="P38" s="27">
        <f>'Прил.12 согаз'!P38+'Прил.12 альфа'!P38</f>
        <v>1042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3470</v>
      </c>
      <c r="E39" s="27">
        <f t="shared" si="3"/>
        <v>1986</v>
      </c>
      <c r="F39" s="27">
        <f t="shared" si="1"/>
        <v>1484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1712</v>
      </c>
      <c r="N39" s="27">
        <f>'Прил.12 согаз'!N39+'Прил.12 альфа'!N39</f>
        <v>1276</v>
      </c>
      <c r="O39" s="27">
        <f>'Прил.12 согаз'!O39+'Прил.12 альфа'!O39</f>
        <v>274</v>
      </c>
      <c r="P39" s="27">
        <f>'Прил.12 согаз'!P39+'Прил.12 альфа'!P39</f>
        <v>208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5531</v>
      </c>
      <c r="E40" s="27">
        <f t="shared" si="3"/>
        <v>2583</v>
      </c>
      <c r="F40" s="27">
        <f t="shared" si="1"/>
        <v>2948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2301</v>
      </c>
      <c r="N40" s="27">
        <f>'Прил.12 согаз'!N40+'Прил.12 альфа'!N40</f>
        <v>2144</v>
      </c>
      <c r="O40" s="27">
        <f>'Прил.12 согаз'!O40+'Прил.12 альфа'!O40</f>
        <v>282</v>
      </c>
      <c r="P40" s="27">
        <f>'Прил.12 согаз'!P40+'Прил.12 альфа'!P40</f>
        <v>804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5964</v>
      </c>
      <c r="E41" s="27">
        <f t="shared" si="3"/>
        <v>3411</v>
      </c>
      <c r="F41" s="27">
        <f t="shared" si="1"/>
        <v>2553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3038</v>
      </c>
      <c r="N41" s="27">
        <f>'Прил.12 согаз'!N41+'Прил.12 альфа'!N41</f>
        <v>1975</v>
      </c>
      <c r="O41" s="27">
        <f>'Прил.12 согаз'!O41+'Прил.12 альфа'!O41</f>
        <v>373</v>
      </c>
      <c r="P41" s="27">
        <f>'Прил.12 согаз'!P41+'Прил.12 альфа'!P41</f>
        <v>578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6077</v>
      </c>
      <c r="E42" s="27">
        <f t="shared" si="3"/>
        <v>2754</v>
      </c>
      <c r="F42" s="27">
        <f t="shared" si="1"/>
        <v>3323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2388</v>
      </c>
      <c r="N42" s="27">
        <f>'Прил.12 согаз'!N42+'Прил.12 альфа'!N42</f>
        <v>2545</v>
      </c>
      <c r="O42" s="27">
        <f>'Прил.12 согаз'!O42+'Прил.12 альфа'!O42</f>
        <v>366</v>
      </c>
      <c r="P42" s="27">
        <f>'Прил.12 согаз'!P42+'Прил.12 альфа'!P42</f>
        <v>778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7748</v>
      </c>
      <c r="E43" s="27">
        <f t="shared" si="3"/>
        <v>5437</v>
      </c>
      <c r="F43" s="27">
        <f t="shared" si="1"/>
        <v>2311</v>
      </c>
      <c r="G43" s="27">
        <f>'Прил.12 согаз'!G43+'Прил.12 альфа'!G43</f>
        <v>11</v>
      </c>
      <c r="H43" s="27">
        <f>'Прил.12 согаз'!H43+'Прил.12 альфа'!H43</f>
        <v>17</v>
      </c>
      <c r="I43" s="27">
        <f>'Прил.12 согаз'!I43+'Прил.12 альфа'!I43</f>
        <v>84</v>
      </c>
      <c r="J43" s="27">
        <f>'Прил.12 согаз'!J43+'Прил.12 альфа'!J43</f>
        <v>72</v>
      </c>
      <c r="K43" s="27">
        <f>'Прил.12 согаз'!K43+'Прил.12 альфа'!K43</f>
        <v>230</v>
      </c>
      <c r="L43" s="27">
        <f>'Прил.12 согаз'!L43+'Прил.12 альфа'!L43</f>
        <v>245</v>
      </c>
      <c r="M43" s="27">
        <f>'Прил.12 согаз'!M43+'Прил.12 альфа'!M43</f>
        <v>5007</v>
      </c>
      <c r="N43" s="27">
        <f>'Прил.12 согаз'!N43+'Прил.12 альфа'!N43</f>
        <v>1857</v>
      </c>
      <c r="O43" s="27">
        <f>'Прил.12 согаз'!O43+'Прил.12 альфа'!O43</f>
        <v>105</v>
      </c>
      <c r="P43" s="27">
        <f>'Прил.12 согаз'!P43+'Прил.12 альфа'!P43</f>
        <v>120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704284</v>
      </c>
      <c r="E44" s="21">
        <f t="shared" ref="E44:E51" si="5">G44+I44+K44+M44+O44</f>
        <v>325558</v>
      </c>
      <c r="F44" s="21">
        <f t="shared" ref="F44:F51" si="6">H44+J44+L44+N44+P44</f>
        <v>378726</v>
      </c>
      <c r="G44" s="21">
        <f>SUM(G45:G51)</f>
        <v>2877</v>
      </c>
      <c r="H44" s="21">
        <f t="shared" ref="H44:P44" si="7">SUM(H45:H51)</f>
        <v>2785</v>
      </c>
      <c r="I44" s="21">
        <f t="shared" si="7"/>
        <v>14949</v>
      </c>
      <c r="J44" s="21">
        <f t="shared" si="7"/>
        <v>14112</v>
      </c>
      <c r="K44" s="21">
        <f t="shared" si="7"/>
        <v>57399</v>
      </c>
      <c r="L44" s="21">
        <f t="shared" si="7"/>
        <v>54092</v>
      </c>
      <c r="M44" s="21">
        <f t="shared" si="7"/>
        <v>219862</v>
      </c>
      <c r="N44" s="21">
        <f t="shared" si="7"/>
        <v>236624</v>
      </c>
      <c r="O44" s="21">
        <f t="shared" si="7"/>
        <v>30471</v>
      </c>
      <c r="P44" s="21">
        <f t="shared" si="7"/>
        <v>71113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>
        <f>'Прил.12 согаз'!G45+'Прил.12 альфа'!G45</f>
        <v>0</v>
      </c>
      <c r="H45" s="26">
        <f>'Прил.12 согаз'!H45+'Прил.12 альфа'!H45</f>
        <v>0</v>
      </c>
      <c r="I45" s="26">
        <f>'Прил.12 согаз'!I45+'Прил.12 альфа'!I45</f>
        <v>0</v>
      </c>
      <c r="J45" s="26">
        <f>'Прил.12 согаз'!J45+'Прил.12 альфа'!J45</f>
        <v>0</v>
      </c>
      <c r="K45" s="26">
        <f>'Прил.12 согаз'!K45+'Прил.12 альфа'!K45</f>
        <v>0</v>
      </c>
      <c r="L45" s="26">
        <f>'Прил.12 согаз'!L45+'Прил.12 альфа'!L45</f>
        <v>0</v>
      </c>
      <c r="M45" s="26">
        <f>'Прил.12 согаз'!M45+'Прил.12 альфа'!M45</f>
        <v>0</v>
      </c>
      <c r="N45" s="26">
        <f>'Прил.12 согаз'!N45+'Прил.12 альфа'!N45</f>
        <v>0</v>
      </c>
      <c r="O45" s="26">
        <f>'Прил.12 согаз'!O45+'Прил.12 альфа'!O45</f>
        <v>0</v>
      </c>
      <c r="P45" s="26">
        <f>'Прил.12 согаз'!P45+'Прил.12 альфа'!P45</f>
        <v>0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0</v>
      </c>
      <c r="E46" s="27">
        <f t="shared" si="5"/>
        <v>0</v>
      </c>
      <c r="F46" s="27">
        <f t="shared" si="6"/>
        <v>0</v>
      </c>
      <c r="G46" s="26">
        <f>'Прил.12 согаз'!G46+'Прил.12 альфа'!G46</f>
        <v>0</v>
      </c>
      <c r="H46" s="26">
        <f>'Прил.12 согаз'!H46+'Прил.12 альфа'!H46</f>
        <v>0</v>
      </c>
      <c r="I46" s="26">
        <f>'Прил.12 согаз'!I46+'Прил.12 альфа'!I46</f>
        <v>0</v>
      </c>
      <c r="J46" s="26">
        <f>'Прил.12 согаз'!J46+'Прил.12 альфа'!J46</f>
        <v>0</v>
      </c>
      <c r="K46" s="26">
        <f>'Прил.12 согаз'!K46+'Прил.12 альфа'!K46</f>
        <v>0</v>
      </c>
      <c r="L46" s="26">
        <f>'Прил.12 согаз'!L46+'Прил.12 альфа'!L46</f>
        <v>0</v>
      </c>
      <c r="M46" s="26">
        <f>'Прил.12 согаз'!M46+'Прил.12 альфа'!M46</f>
        <v>0</v>
      </c>
      <c r="N46" s="26">
        <f>'Прил.12 согаз'!N46+'Прил.12 альфа'!N46</f>
        <v>0</v>
      </c>
      <c r="O46" s="26">
        <f>'Прил.12 согаз'!O46+'Прил.12 альфа'!O46</f>
        <v>0</v>
      </c>
      <c r="P46" s="26">
        <f>'Прил.12 согаз'!P46+'Прил.12 альфа'!P46</f>
        <v>0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>
        <f>'Прил.12 согаз'!G47+'Прил.12 альфа'!G47</f>
        <v>0</v>
      </c>
      <c r="H47" s="26">
        <f>'Прил.12 согаз'!H47+'Прил.12 альфа'!H47</f>
        <v>0</v>
      </c>
      <c r="I47" s="26">
        <f>'Прил.12 согаз'!I47+'Прил.12 альфа'!I47</f>
        <v>0</v>
      </c>
      <c r="J47" s="26">
        <f>'Прил.12 согаз'!J47+'Прил.12 альфа'!J47</f>
        <v>0</v>
      </c>
      <c r="K47" s="26">
        <f>'Прил.12 согаз'!K47+'Прил.12 альфа'!K47</f>
        <v>0</v>
      </c>
      <c r="L47" s="26">
        <f>'Прил.12 согаз'!L47+'Прил.12 альфа'!L47</f>
        <v>0</v>
      </c>
      <c r="M47" s="26">
        <f>'Прил.12 согаз'!M47+'Прил.12 альфа'!M47</f>
        <v>0</v>
      </c>
      <c r="N47" s="26">
        <f>'Прил.12 согаз'!N47+'Прил.12 альфа'!N47</f>
        <v>0</v>
      </c>
      <c r="O47" s="26">
        <f>'Прил.12 согаз'!O47+'Прил.12 альфа'!O47</f>
        <v>0</v>
      </c>
      <c r="P47" s="26">
        <f>'Прил.12 согаз'!P47+'Прил.12 альфа'!P47</f>
        <v>0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58">
        <f t="shared" si="4"/>
        <v>644703</v>
      </c>
      <c r="E48" s="59">
        <f t="shared" si="5"/>
        <v>298508</v>
      </c>
      <c r="F48" s="59">
        <f t="shared" si="6"/>
        <v>346195</v>
      </c>
      <c r="G48" s="58">
        <f>'Прил.12 согаз'!G48+'Прил.12 альфа'!G48</f>
        <v>2547</v>
      </c>
      <c r="H48" s="58">
        <f>'Прил.12 согаз'!H48+'Прил.12 альфа'!H48</f>
        <v>2483</v>
      </c>
      <c r="I48" s="58">
        <f>'Прил.12 согаз'!I48+'Прил.12 альфа'!I48</f>
        <v>13280</v>
      </c>
      <c r="J48" s="58">
        <f>'Прил.12 согаз'!J48+'Прил.12 альфа'!J48</f>
        <v>12625</v>
      </c>
      <c r="K48" s="58">
        <f>'Прил.12 согаз'!K48+'Прил.12 альфа'!K48</f>
        <v>51157</v>
      </c>
      <c r="L48" s="58">
        <f>'Прил.12 согаз'!L48+'Прил.12 альфа'!L48</f>
        <v>48173</v>
      </c>
      <c r="M48" s="58">
        <f>'Прил.12 согаз'!M48+'Прил.12 альфа'!M48</f>
        <v>202794</v>
      </c>
      <c r="N48" s="58">
        <f>'Прил.12 согаз'!N48+'Прил.12 альфа'!N48</f>
        <v>215511</v>
      </c>
      <c r="O48" s="58">
        <f>'Прил.12 согаз'!O48+'Прил.12 альфа'!O48</f>
        <v>28730</v>
      </c>
      <c r="P48" s="58">
        <f>'Прил.12 согаз'!P48+'Прил.12 альфа'!P48</f>
        <v>67403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16563</v>
      </c>
      <c r="E49" s="27">
        <f t="shared" si="5"/>
        <v>7813</v>
      </c>
      <c r="F49" s="27">
        <f t="shared" si="6"/>
        <v>8750</v>
      </c>
      <c r="G49" s="26">
        <f>'Прил.12 согаз'!G49+'Прил.12 альфа'!G49</f>
        <v>64</v>
      </c>
      <c r="H49" s="26">
        <f>'Прил.12 согаз'!H49+'Прил.12 альфа'!H49</f>
        <v>58</v>
      </c>
      <c r="I49" s="26">
        <f>'Прил.12 согаз'!I49+'Прил.12 альфа'!I49</f>
        <v>322</v>
      </c>
      <c r="J49" s="26">
        <f>'Прил.12 согаз'!J49+'Прил.12 альфа'!J49</f>
        <v>280</v>
      </c>
      <c r="K49" s="26">
        <f>'Прил.12 согаз'!K49+'Прил.12 альфа'!K49</f>
        <v>1413</v>
      </c>
      <c r="L49" s="26">
        <f>'Прил.12 согаз'!L49+'Прил.12 альфа'!L49</f>
        <v>1289</v>
      </c>
      <c r="M49" s="26">
        <f>'Прил.12 согаз'!M49+'Прил.12 альфа'!M49</f>
        <v>5201</v>
      </c>
      <c r="N49" s="26">
        <f>'Прил.12 согаз'!N49+'Прил.12 альфа'!N49</f>
        <v>5349</v>
      </c>
      <c r="O49" s="26">
        <f>'Прил.12 согаз'!O49+'Прил.12 альфа'!O49</f>
        <v>813</v>
      </c>
      <c r="P49" s="26">
        <f>'Прил.12 согаз'!P49+'Прил.12 альфа'!P49</f>
        <v>1774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43018</v>
      </c>
      <c r="E50" s="27">
        <f t="shared" si="5"/>
        <v>19237</v>
      </c>
      <c r="F50" s="27">
        <f t="shared" si="6"/>
        <v>23781</v>
      </c>
      <c r="G50" s="26">
        <f>'Прил.12 согаз'!G50+'Прил.12 альфа'!G50</f>
        <v>266</v>
      </c>
      <c r="H50" s="26">
        <f>'Прил.12 согаз'!H50+'Прил.12 альфа'!H50</f>
        <v>244</v>
      </c>
      <c r="I50" s="26">
        <f>'Прил.12 согаз'!I50+'Прил.12 альфа'!I50</f>
        <v>1347</v>
      </c>
      <c r="J50" s="26">
        <f>'Прил.12 согаз'!J50+'Прил.12 альфа'!J50</f>
        <v>1207</v>
      </c>
      <c r="K50" s="26">
        <f>'Прил.12 согаз'!K50+'Прил.12 альфа'!K50</f>
        <v>4829</v>
      </c>
      <c r="L50" s="26">
        <f>'Прил.12 согаз'!L50+'Прил.12 альфа'!L50</f>
        <v>4630</v>
      </c>
      <c r="M50" s="26">
        <f>'Прил.12 согаз'!M50+'Прил.12 альфа'!M50</f>
        <v>11867</v>
      </c>
      <c r="N50" s="26">
        <f>'Прил.12 согаз'!N50+'Прил.12 альфа'!N50</f>
        <v>15764</v>
      </c>
      <c r="O50" s="26">
        <f>'Прил.12 согаз'!O50+'Прил.12 альфа'!O50</f>
        <v>928</v>
      </c>
      <c r="P50" s="26">
        <f>'Прил.12 согаз'!P50+'Прил.12 альфа'!P50</f>
        <v>1936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G10:J10"/>
    <mergeCell ref="E60:F60"/>
    <mergeCell ref="G60:M60"/>
    <mergeCell ref="A59:D59"/>
    <mergeCell ref="E15:F17"/>
    <mergeCell ref="A60:D60"/>
    <mergeCell ref="G56:M56"/>
    <mergeCell ref="G57:M57"/>
    <mergeCell ref="E56:F56"/>
    <mergeCell ref="G16:L16"/>
    <mergeCell ref="E57:F57"/>
    <mergeCell ref="E59:F59"/>
    <mergeCell ref="G59:M59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57" zoomScaleNormal="57" workbookViewId="0">
      <pane xSplit="3" ySplit="19" topLeftCell="D20" activePane="bottomRight" state="frozen"/>
      <selection activeCell="F34" sqref="F34"/>
      <selection pane="topRight" activeCell="F34" sqref="F34"/>
      <selection pane="bottomLeft" activeCell="F34" sqref="F34"/>
      <selection pane="bottomRight" activeCell="G21" sqref="G21:P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124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432057</v>
      </c>
      <c r="E20" s="21">
        <f t="shared" ref="E20:E43" si="1">G20+I20+K20+M20+O20</f>
        <v>200567</v>
      </c>
      <c r="F20" s="21">
        <f t="shared" ref="F20:F43" si="2">H20+J20+L20+N20+P20</f>
        <v>231490</v>
      </c>
      <c r="G20" s="21">
        <f t="shared" ref="G20:P20" si="3">SUM(G21:G43)</f>
        <v>1849</v>
      </c>
      <c r="H20" s="21">
        <f t="shared" si="3"/>
        <v>1811</v>
      </c>
      <c r="I20" s="21">
        <f t="shared" si="3"/>
        <v>9368</v>
      </c>
      <c r="J20" s="21">
        <f t="shared" si="3"/>
        <v>8966</v>
      </c>
      <c r="K20" s="21">
        <f t="shared" si="3"/>
        <v>34294</v>
      </c>
      <c r="L20" s="21">
        <f t="shared" si="3"/>
        <v>32270</v>
      </c>
      <c r="M20" s="21">
        <f t="shared" si="3"/>
        <v>136171</v>
      </c>
      <c r="N20" s="21">
        <f t="shared" si="3"/>
        <v>145792</v>
      </c>
      <c r="O20" s="21">
        <f t="shared" si="3"/>
        <v>18885</v>
      </c>
      <c r="P20" s="21">
        <f t="shared" si="3"/>
        <v>42651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985</v>
      </c>
      <c r="E21" s="27">
        <f>G21+I21+K21+M21+O21</f>
        <v>287</v>
      </c>
      <c r="F21" s="27">
        <f t="shared" si="2"/>
        <v>698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247</v>
      </c>
      <c r="N21" s="27">
        <v>664</v>
      </c>
      <c r="O21" s="27">
        <v>40</v>
      </c>
      <c r="P21" s="27">
        <v>34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44812</v>
      </c>
      <c r="E22" s="27">
        <f t="shared" si="1"/>
        <v>21848</v>
      </c>
      <c r="F22" s="27">
        <f t="shared" si="2"/>
        <v>22964</v>
      </c>
      <c r="G22" s="27">
        <v>280</v>
      </c>
      <c r="H22" s="27">
        <v>284</v>
      </c>
      <c r="I22" s="27">
        <v>1030</v>
      </c>
      <c r="J22" s="27">
        <v>941</v>
      </c>
      <c r="K22" s="27">
        <v>3335</v>
      </c>
      <c r="L22" s="27">
        <v>3232</v>
      </c>
      <c r="M22" s="27">
        <v>15407</v>
      </c>
      <c r="N22" s="27">
        <v>14705</v>
      </c>
      <c r="O22" s="27">
        <v>1796</v>
      </c>
      <c r="P22" s="27">
        <v>3802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2100</v>
      </c>
      <c r="E23" s="27">
        <f t="shared" si="1"/>
        <v>1070</v>
      </c>
      <c r="F23" s="27">
        <f t="shared" si="2"/>
        <v>1030</v>
      </c>
      <c r="G23" s="27">
        <v>3</v>
      </c>
      <c r="H23" s="27">
        <v>4</v>
      </c>
      <c r="I23" s="27">
        <v>11</v>
      </c>
      <c r="J23" s="27">
        <v>4</v>
      </c>
      <c r="K23" s="27">
        <v>99</v>
      </c>
      <c r="L23" s="27">
        <v>95</v>
      </c>
      <c r="M23" s="27">
        <v>839</v>
      </c>
      <c r="N23" s="27">
        <v>750</v>
      </c>
      <c r="O23" s="27">
        <v>118</v>
      </c>
      <c r="P23" s="27">
        <v>177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36357</v>
      </c>
      <c r="E24" s="27">
        <f t="shared" si="1"/>
        <v>17341</v>
      </c>
      <c r="F24" s="27">
        <f t="shared" si="2"/>
        <v>19016</v>
      </c>
      <c r="G24" s="27">
        <v>150</v>
      </c>
      <c r="H24" s="27">
        <v>118</v>
      </c>
      <c r="I24" s="27">
        <v>689</v>
      </c>
      <c r="J24" s="27">
        <v>633</v>
      </c>
      <c r="K24" s="27">
        <v>2752</v>
      </c>
      <c r="L24" s="27">
        <v>2653</v>
      </c>
      <c r="M24" s="27">
        <v>12066</v>
      </c>
      <c r="N24" s="27">
        <v>11724</v>
      </c>
      <c r="O24" s="27">
        <v>1684</v>
      </c>
      <c r="P24" s="27">
        <v>3888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771</v>
      </c>
      <c r="E25" s="27">
        <f t="shared" si="1"/>
        <v>457</v>
      </c>
      <c r="F25" s="27">
        <f t="shared" si="2"/>
        <v>314</v>
      </c>
      <c r="G25" s="27">
        <v>1</v>
      </c>
      <c r="H25" s="27">
        <v>2</v>
      </c>
      <c r="I25" s="27">
        <v>2</v>
      </c>
      <c r="J25" s="27">
        <v>5</v>
      </c>
      <c r="K25" s="27">
        <v>30</v>
      </c>
      <c r="L25" s="27">
        <v>26</v>
      </c>
      <c r="M25" s="27">
        <v>378</v>
      </c>
      <c r="N25" s="27">
        <v>219</v>
      </c>
      <c r="O25" s="27">
        <v>46</v>
      </c>
      <c r="P25" s="27">
        <v>62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18374</v>
      </c>
      <c r="E26" s="27">
        <f t="shared" si="1"/>
        <v>8873</v>
      </c>
      <c r="F26" s="27">
        <f t="shared" si="2"/>
        <v>9501</v>
      </c>
      <c r="G26" s="27">
        <v>7</v>
      </c>
      <c r="H26" s="27">
        <v>9</v>
      </c>
      <c r="I26" s="27">
        <v>411</v>
      </c>
      <c r="J26" s="27">
        <v>367</v>
      </c>
      <c r="K26" s="27">
        <v>1234</v>
      </c>
      <c r="L26" s="27">
        <v>1175</v>
      </c>
      <c r="M26" s="27">
        <v>6400</v>
      </c>
      <c r="N26" s="27">
        <v>6196</v>
      </c>
      <c r="O26" s="27">
        <v>821</v>
      </c>
      <c r="P26" s="27">
        <v>1754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10290</v>
      </c>
      <c r="E27" s="27">
        <f t="shared" si="1"/>
        <v>4936</v>
      </c>
      <c r="F27" s="27">
        <f t="shared" si="2"/>
        <v>5354</v>
      </c>
      <c r="G27" s="27">
        <v>7</v>
      </c>
      <c r="H27" s="27">
        <v>8</v>
      </c>
      <c r="I27" s="27">
        <v>225</v>
      </c>
      <c r="J27" s="27">
        <v>232</v>
      </c>
      <c r="K27" s="27">
        <v>773</v>
      </c>
      <c r="L27" s="27">
        <v>782</v>
      </c>
      <c r="M27" s="27">
        <v>3516</v>
      </c>
      <c r="N27" s="27">
        <v>3574</v>
      </c>
      <c r="O27" s="27">
        <v>415</v>
      </c>
      <c r="P27" s="27">
        <v>758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30381</v>
      </c>
      <c r="E28" s="27">
        <f t="shared" si="1"/>
        <v>13841</v>
      </c>
      <c r="F28" s="27">
        <f t="shared" si="2"/>
        <v>16540</v>
      </c>
      <c r="G28" s="27">
        <v>170</v>
      </c>
      <c r="H28" s="27">
        <v>154</v>
      </c>
      <c r="I28" s="27">
        <v>818</v>
      </c>
      <c r="J28" s="27">
        <v>829</v>
      </c>
      <c r="K28" s="27">
        <v>2859</v>
      </c>
      <c r="L28" s="27">
        <v>2724</v>
      </c>
      <c r="M28" s="27">
        <v>9089</v>
      </c>
      <c r="N28" s="27">
        <v>10452</v>
      </c>
      <c r="O28" s="27">
        <v>905</v>
      </c>
      <c r="P28" s="27">
        <v>2381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24962</v>
      </c>
      <c r="E29" s="27">
        <f t="shared" si="1"/>
        <v>10668</v>
      </c>
      <c r="F29" s="27">
        <f t="shared" si="2"/>
        <v>14294</v>
      </c>
      <c r="G29" s="27">
        <v>247</v>
      </c>
      <c r="H29" s="27">
        <v>265</v>
      </c>
      <c r="I29" s="27">
        <v>814</v>
      </c>
      <c r="J29" s="27">
        <v>837</v>
      </c>
      <c r="K29" s="27">
        <v>2398</v>
      </c>
      <c r="L29" s="27">
        <v>2366</v>
      </c>
      <c r="M29" s="27">
        <v>6508</v>
      </c>
      <c r="N29" s="27">
        <v>9479</v>
      </c>
      <c r="O29" s="27">
        <v>701</v>
      </c>
      <c r="P29" s="27">
        <v>1347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91858</v>
      </c>
      <c r="E30" s="27">
        <f t="shared" si="1"/>
        <v>40560</v>
      </c>
      <c r="F30" s="27">
        <f t="shared" si="2"/>
        <v>51298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35110</v>
      </c>
      <c r="N30" s="27">
        <v>38293</v>
      </c>
      <c r="O30" s="27">
        <v>5450</v>
      </c>
      <c r="P30" s="27">
        <v>13005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69763</v>
      </c>
      <c r="E31" s="27">
        <f t="shared" si="1"/>
        <v>30593</v>
      </c>
      <c r="F31" s="27">
        <f t="shared" si="2"/>
        <v>39170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26542</v>
      </c>
      <c r="N31" s="27">
        <v>28956</v>
      </c>
      <c r="O31" s="27">
        <v>4051</v>
      </c>
      <c r="P31" s="27">
        <v>10214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18531</v>
      </c>
      <c r="E32" s="27">
        <f t="shared" si="1"/>
        <v>9556</v>
      </c>
      <c r="F32" s="27">
        <f t="shared" si="2"/>
        <v>8975</v>
      </c>
      <c r="G32" s="27">
        <v>374</v>
      </c>
      <c r="H32" s="27">
        <v>352</v>
      </c>
      <c r="I32" s="27">
        <v>1923</v>
      </c>
      <c r="J32" s="27">
        <v>1754</v>
      </c>
      <c r="K32" s="27">
        <v>7259</v>
      </c>
      <c r="L32" s="27">
        <v>6869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13673</v>
      </c>
      <c r="E33" s="27">
        <f t="shared" si="1"/>
        <v>7227</v>
      </c>
      <c r="F33" s="27">
        <f t="shared" si="2"/>
        <v>6446</v>
      </c>
      <c r="G33" s="27">
        <v>236</v>
      </c>
      <c r="H33" s="27">
        <v>211</v>
      </c>
      <c r="I33" s="27">
        <v>1301</v>
      </c>
      <c r="J33" s="27">
        <v>1302</v>
      </c>
      <c r="K33" s="27">
        <v>5690</v>
      </c>
      <c r="L33" s="27">
        <v>4933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13485</v>
      </c>
      <c r="E34" s="27">
        <f t="shared" si="1"/>
        <v>6922</v>
      </c>
      <c r="F34" s="27">
        <f t="shared" si="2"/>
        <v>6563</v>
      </c>
      <c r="G34" s="27">
        <v>268</v>
      </c>
      <c r="H34" s="27">
        <v>289</v>
      </c>
      <c r="I34" s="27">
        <v>1362</v>
      </c>
      <c r="J34" s="27">
        <v>1341</v>
      </c>
      <c r="K34" s="27">
        <v>5292</v>
      </c>
      <c r="L34" s="27">
        <v>4933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8480</v>
      </c>
      <c r="E35" s="27">
        <f t="shared" si="1"/>
        <v>4050</v>
      </c>
      <c r="F35" s="27">
        <f t="shared" si="2"/>
        <v>4430</v>
      </c>
      <c r="G35" s="27">
        <v>3</v>
      </c>
      <c r="H35" s="27">
        <v>3</v>
      </c>
      <c r="I35" s="27">
        <v>15</v>
      </c>
      <c r="J35" s="27">
        <v>13</v>
      </c>
      <c r="K35" s="27">
        <v>42</v>
      </c>
      <c r="L35" s="27">
        <v>42</v>
      </c>
      <c r="M35" s="27">
        <v>3253</v>
      </c>
      <c r="N35" s="27">
        <v>3440</v>
      </c>
      <c r="O35" s="27">
        <v>737</v>
      </c>
      <c r="P35" s="27">
        <v>932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13906</v>
      </c>
      <c r="E36" s="27">
        <f t="shared" si="1"/>
        <v>6692</v>
      </c>
      <c r="F36" s="27">
        <f t="shared" si="2"/>
        <v>7214</v>
      </c>
      <c r="G36" s="27">
        <v>62</v>
      </c>
      <c r="H36" s="27">
        <v>59</v>
      </c>
      <c r="I36" s="27">
        <v>310</v>
      </c>
      <c r="J36" s="27">
        <v>275</v>
      </c>
      <c r="K36" s="27">
        <v>1126</v>
      </c>
      <c r="L36" s="27">
        <v>1040</v>
      </c>
      <c r="M36" s="27">
        <v>4517</v>
      </c>
      <c r="N36" s="27">
        <v>4431</v>
      </c>
      <c r="O36" s="27">
        <v>677</v>
      </c>
      <c r="P36" s="27">
        <v>1409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12780</v>
      </c>
      <c r="E37" s="27">
        <f t="shared" si="1"/>
        <v>5549</v>
      </c>
      <c r="F37" s="27">
        <f t="shared" si="2"/>
        <v>7231</v>
      </c>
      <c r="G37" s="27">
        <v>33</v>
      </c>
      <c r="H37" s="27">
        <v>44</v>
      </c>
      <c r="I37" s="27">
        <v>430</v>
      </c>
      <c r="J37" s="27">
        <v>402</v>
      </c>
      <c r="K37" s="27">
        <v>1258</v>
      </c>
      <c r="L37" s="27">
        <v>1263</v>
      </c>
      <c r="M37" s="27">
        <v>3543</v>
      </c>
      <c r="N37" s="27">
        <v>4967</v>
      </c>
      <c r="O37" s="27">
        <v>285</v>
      </c>
      <c r="P37" s="27">
        <v>555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4169</v>
      </c>
      <c r="E38" s="27">
        <f t="shared" si="1"/>
        <v>1635</v>
      </c>
      <c r="F38" s="27">
        <f t="shared" si="2"/>
        <v>2534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1336</v>
      </c>
      <c r="N38" s="27">
        <v>1866</v>
      </c>
      <c r="O38" s="27">
        <v>299</v>
      </c>
      <c r="P38" s="27">
        <v>668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2611</v>
      </c>
      <c r="E39" s="27">
        <f t="shared" si="1"/>
        <v>1509</v>
      </c>
      <c r="F39" s="27">
        <f t="shared" si="2"/>
        <v>1102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1283</v>
      </c>
      <c r="N39" s="27">
        <v>933</v>
      </c>
      <c r="O39" s="27">
        <v>226</v>
      </c>
      <c r="P39" s="27">
        <v>169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4679</v>
      </c>
      <c r="E40" s="27">
        <f t="shared" si="1"/>
        <v>2158</v>
      </c>
      <c r="F40" s="27">
        <f t="shared" si="2"/>
        <v>2521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1905</v>
      </c>
      <c r="N40" s="27">
        <v>1807</v>
      </c>
      <c r="O40" s="27">
        <v>253</v>
      </c>
      <c r="P40" s="27">
        <v>714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374</v>
      </c>
      <c r="E41" s="27">
        <f t="shared" si="1"/>
        <v>219</v>
      </c>
      <c r="F41" s="27">
        <f t="shared" si="2"/>
        <v>155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204</v>
      </c>
      <c r="N41" s="27">
        <v>136</v>
      </c>
      <c r="O41" s="27">
        <v>15</v>
      </c>
      <c r="P41" s="27">
        <v>19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4846</v>
      </c>
      <c r="E42" s="27">
        <f t="shared" si="1"/>
        <v>2168</v>
      </c>
      <c r="F42" s="27">
        <f t="shared" si="2"/>
        <v>2678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1875</v>
      </c>
      <c r="N42" s="27">
        <v>2002</v>
      </c>
      <c r="O42" s="27">
        <v>293</v>
      </c>
      <c r="P42" s="27">
        <v>676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3870</v>
      </c>
      <c r="E43" s="27">
        <f t="shared" si="1"/>
        <v>2408</v>
      </c>
      <c r="F43" s="27">
        <f t="shared" si="2"/>
        <v>1462</v>
      </c>
      <c r="G43" s="27">
        <v>8</v>
      </c>
      <c r="H43" s="27">
        <v>9</v>
      </c>
      <c r="I43" s="27">
        <v>27</v>
      </c>
      <c r="J43" s="27">
        <v>31</v>
      </c>
      <c r="K43" s="27">
        <v>147</v>
      </c>
      <c r="L43" s="27">
        <v>137</v>
      </c>
      <c r="M43" s="27">
        <v>2153</v>
      </c>
      <c r="N43" s="27">
        <v>1198</v>
      </c>
      <c r="O43" s="27">
        <v>73</v>
      </c>
      <c r="P43" s="27">
        <v>87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432057</v>
      </c>
      <c r="E44" s="21">
        <f t="shared" ref="E44:E51" si="5">G44+I44+K44+M44+O44</f>
        <v>200567</v>
      </c>
      <c r="F44" s="21">
        <f t="shared" ref="F44:F51" si="6">H44+J44+L44+N44+P44</f>
        <v>231490</v>
      </c>
      <c r="G44" s="21">
        <f>SUM(G45:G51)</f>
        <v>1849</v>
      </c>
      <c r="H44" s="21">
        <f t="shared" ref="H44:P44" si="7">SUM(H45:H51)</f>
        <v>1811</v>
      </c>
      <c r="I44" s="21">
        <f t="shared" si="7"/>
        <v>9368</v>
      </c>
      <c r="J44" s="21">
        <f t="shared" si="7"/>
        <v>8966</v>
      </c>
      <c r="K44" s="21">
        <f t="shared" si="7"/>
        <v>34294</v>
      </c>
      <c r="L44" s="21">
        <f t="shared" si="7"/>
        <v>32270</v>
      </c>
      <c r="M44" s="21">
        <f t="shared" si="7"/>
        <v>136171</v>
      </c>
      <c r="N44" s="21">
        <f t="shared" si="7"/>
        <v>145792</v>
      </c>
      <c r="O44" s="21">
        <f t="shared" si="7"/>
        <v>18885</v>
      </c>
      <c r="P44" s="21">
        <f t="shared" si="7"/>
        <v>42651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0</v>
      </c>
      <c r="E46" s="27">
        <f t="shared" si="5"/>
        <v>0</v>
      </c>
      <c r="F46" s="27">
        <f t="shared" si="6"/>
        <v>0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404647</v>
      </c>
      <c r="E48" s="27">
        <f t="shared" si="5"/>
        <v>188009</v>
      </c>
      <c r="F48" s="27">
        <f t="shared" si="6"/>
        <v>216638</v>
      </c>
      <c r="G48" s="58">
        <f>'Прил. 11 СОГАЗ 2020'!F20+'Прил. 11 СОГАЗ 2020'!F22+'Прил. 11 СОГАЗ 2020'!F28+'Прил. 11 СОГАЗ 2020'!F40+'Прил. 11 СОГАЗ 2020'!F42+'Прил. 11 СОГАЗ 2020'!F25+'Прил. 11 СОГАЗ 2020'!F27+'Прил. 11 СОГАЗ 2020'!F39+'Прил. 11 СОГАЗ 2020'!F41+'Прил. 11 СОГАЗ 2020'!F33+'Прил. 11 СОГАЗ 2020'!F34+'Прил. 11 СОГАЗ 2020'!F35+'Прил. 11 СОГАЗ 2020'!F38</f>
        <v>1749</v>
      </c>
      <c r="H48" s="58">
        <f>'Прил. 11 СОГАЗ 2020'!G20+'Прил. 11 СОГАЗ 2020'!G22+'Прил. 11 СОГАЗ 2020'!G28+'Прил. 11 СОГАЗ 2020'!G40+'Прил. 11 СОГАЗ 2020'!G42+'Прил. 11 СОГАЗ 2020'!G25+'Прил. 11 СОГАЗ 2020'!G27+'Прил. 11 СОГАЗ 2020'!G39+'Прил. 11 СОГАЗ 2020'!G41+'Прил. 11 СОГАЗ 2020'!G33+'Прил. 11 СОГАЗ 2020'!G34+'Прил. 11 СОГАЗ 2020'!G35+'Прил. 11 СОГАЗ 2020'!G38</f>
        <v>1711</v>
      </c>
      <c r="I48" s="58">
        <f>'Прил. 11 СОГАЗ 2020'!H20+'Прил. 11 СОГАЗ 2020'!H22+'Прил. 11 СОГАЗ 2020'!H28+'Прил. 11 СОГАЗ 2020'!H40+'Прил. 11 СОГАЗ 2020'!H42+'Прил. 11 СОГАЗ 2020'!H25+'Прил. 11 СОГАЗ 2020'!H27+'Прил. 11 СОГАЗ 2020'!H39+'Прил. 11 СОГАЗ 2020'!H41+'Прил. 11 СОГАЗ 2020'!H33+'Прил. 11 СОГАЗ 2020'!H34+'Прил. 11 СОГАЗ 2020'!H35+'Прил. 11 СОГАЗ 2020'!H38</f>
        <v>8605</v>
      </c>
      <c r="J48" s="58">
        <f>'Прил. 11 СОГАЗ 2020'!I20+'Прил. 11 СОГАЗ 2020'!I22+'Прил. 11 СОГАЗ 2020'!I28+'Прил. 11 СОГАЗ 2020'!I40+'Прил. 11 СОГАЗ 2020'!I42+'Прил. 11 СОГАЗ 2020'!I25+'Прил. 11 СОГАЗ 2020'!I27+'Прил. 11 СОГАЗ 2020'!I39+'Прил. 11 СОГАЗ 2020'!I41+'Прил. 11 СОГАЗ 2020'!I33+'Прил. 11 СОГАЗ 2020'!I34+'Прил. 11 СОГАЗ 2020'!I35+'Прил. 11 СОГАЗ 2020'!I38</f>
        <v>8275</v>
      </c>
      <c r="K48" s="58">
        <f>'Прил. 11 СОГАЗ 2020'!J20+'Прил. 11 СОГАЗ 2020'!J22+'Прил. 11 СОГАЗ 2020'!J28+'Прил. 11 СОГАЗ 2020'!J40+'Прил. 11 СОГАЗ 2020'!J42+'Прил. 11 СОГАЗ 2020'!J25+'Прил. 11 СОГАЗ 2020'!J27+'Прил. 11 СОГАЗ 2020'!J39+'Прил. 11 СОГАЗ 2020'!J41+'Прил. 11 СОГАЗ 2020'!J33+'Прил. 11 СОГАЗ 2020'!J34+'Прил. 11 СОГАЗ 2020'!J35+'Прил. 11 СОГАЗ 2020'!J38</f>
        <v>31827</v>
      </c>
      <c r="L48" s="58">
        <f>'Прил. 11 СОГАЗ 2020'!K20+'Прил. 11 СОГАЗ 2020'!K22+'Прил. 11 СОГАЗ 2020'!K28+'Прил. 11 СОГАЗ 2020'!K40+'Прил. 11 СОГАЗ 2020'!K42+'Прил. 11 СОГАЗ 2020'!K25+'Прил. 11 СОГАЗ 2020'!K27+'Прил. 11 СОГАЗ 2020'!K39+'Прил. 11 СОГАЗ 2020'!K41+'Прил. 11 СОГАЗ 2020'!K33+'Прил. 11 СОГАЗ 2020'!K34+'Прил. 11 СОГАЗ 2020'!K35+'Прил. 11 СОГАЗ 2020'!K38</f>
        <v>29891</v>
      </c>
      <c r="M48" s="58">
        <f>'Прил. 11 СОГАЗ 2020'!L20+'Прил. 11 СОГАЗ 2020'!L22+'Прил. 11 СОГАЗ 2020'!L28+'Прил. 11 СОГАЗ 2020'!L40+'Прил. 11 СОГАЗ 2020'!L42+'Прил. 11 СОГАЗ 2020'!L25+'Прил. 11 СОГАЗ 2020'!L27+'Прил. 11 СОГАЗ 2020'!L39+'Прил. 11 СОГАЗ 2020'!L41+'Прил. 11 СОГАЗ 2020'!L33+'Прил. 11 СОГАЗ 2020'!L34+'Прил. 11 СОГАЗ 2020'!L35+'Прил. 11 СОГАЗ 2020'!L38</f>
        <v>127908</v>
      </c>
      <c r="N48" s="58">
        <f>'Прил. 11 СОГАЗ 2020'!M20+'Прил. 11 СОГАЗ 2020'!M22+'Прил. 11 СОГАЗ 2020'!M28+'Прил. 11 СОГАЗ 2020'!M40+'Прил. 11 СОГАЗ 2020'!M42+'Прил. 11 СОГАЗ 2020'!M25+'Прил. 11 СОГАЗ 2020'!M27+'Прил. 11 СОГАЗ 2020'!M39+'Прил. 11 СОГАЗ 2020'!M41+'Прил. 11 СОГАЗ 2020'!M33+'Прил. 11 СОГАЗ 2020'!M34+'Прил. 11 СОГАЗ 2020'!M35+'Прил. 11 СОГАЗ 2020'!M38</f>
        <v>136093</v>
      </c>
      <c r="O48" s="58">
        <f>'Прил. 11 СОГАЗ 2020'!N20+'Прил. 11 СОГАЗ 2020'!N22+'Прил. 11 СОГАЗ 2020'!N28+'Прил. 11 СОГАЗ 2020'!N40+'Прил. 11 СОГАЗ 2020'!N42+'Прил. 11 СОГАЗ 2020'!N25+'Прил. 11 СОГАЗ 2020'!N27+'Прил. 11 СОГАЗ 2020'!N39+'Прил. 11 СОГАЗ 2020'!N41+'Прил. 11 СОГАЗ 2020'!N33+'Прил. 11 СОГАЗ 2020'!N34+'Прил. 11 СОГАЗ 2020'!N35+'Прил. 11 СОГАЗ 2020'!N38</f>
        <v>17920</v>
      </c>
      <c r="P48" s="58">
        <f>'Прил. 11 СОГАЗ 2020'!O20+'Прил. 11 СОГАЗ 2020'!O22+'Прил. 11 СОГАЗ 2020'!O28+'Прил. 11 СОГАЗ 2020'!O40+'Прил. 11 СОГАЗ 2020'!O42+'Прил. 11 СОГАЗ 2020'!O25+'Прил. 11 СОГАЗ 2020'!O27+'Прил. 11 СОГАЗ 2020'!O39+'Прил. 11 СОГАЗ 2020'!O41+'Прил. 11 СОГАЗ 2020'!O33+'Прил. 11 СОГАЗ 2020'!O34+'Прил. 11 СОГАЗ 2020'!O35+'Прил. 11 СОГАЗ 2020'!O38</f>
        <v>40668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13959</v>
      </c>
      <c r="E49" s="27">
        <f t="shared" si="5"/>
        <v>6684</v>
      </c>
      <c r="F49" s="27">
        <f t="shared" si="6"/>
        <v>7275</v>
      </c>
      <c r="G49" s="26">
        <f>'Прил. 11 СОГАЗ 2020'!F36</f>
        <v>63</v>
      </c>
      <c r="H49" s="26">
        <f>'Прил. 11 СОГАЗ 2020'!G36</f>
        <v>58</v>
      </c>
      <c r="I49" s="26">
        <f>'Прил. 11 СОГАЗ 2020'!H36</f>
        <v>315</v>
      </c>
      <c r="J49" s="26">
        <f>'Прил. 11 СОГАЗ 2020'!I36</f>
        <v>276</v>
      </c>
      <c r="K49" s="26">
        <f>'Прил. 11 СОГАЗ 2020'!J36</f>
        <v>1141</v>
      </c>
      <c r="L49" s="26">
        <f>'Прил. 11 СОГАЗ 2020'!K36</f>
        <v>1064</v>
      </c>
      <c r="M49" s="26">
        <f>'Прил. 11 СОГАЗ 2020'!L36</f>
        <v>4490</v>
      </c>
      <c r="N49" s="26">
        <f>'Прил. 11 СОГАЗ 2020'!M36</f>
        <v>4467</v>
      </c>
      <c r="O49" s="26">
        <f>'Прил. 11 СОГАЗ 2020'!N36</f>
        <v>675</v>
      </c>
      <c r="P49" s="26">
        <f>'Прил. 11 СОГАЗ 2020'!O36</f>
        <v>1410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13451</v>
      </c>
      <c r="E50" s="27">
        <f t="shared" si="5"/>
        <v>5874</v>
      </c>
      <c r="F50" s="27">
        <f t="shared" si="6"/>
        <v>7577</v>
      </c>
      <c r="G50" s="26">
        <f>'Прил. 11 СОГАЗ 2020'!F29+'Прил. 11 СОГАЗ 2020'!F30+'Прил. 11 СОГАЗ 2020'!F31+'Прил. 11 СОГАЗ 2020'!F32+'Прил. 11 СОГАЗ 2020'!F24</f>
        <v>37</v>
      </c>
      <c r="H50" s="26">
        <f>'Прил. 11 СОГАЗ 2020'!G29+'Прил. 11 СОГАЗ 2020'!G30+'Прил. 11 СОГАЗ 2020'!G31+'Прил. 11 СОГАЗ 2020'!G32+'Прил. 11 СОГАЗ 2020'!G24</f>
        <v>42</v>
      </c>
      <c r="I50" s="26">
        <f>'Прил. 11 СОГАЗ 2020'!H29+'Прил. 11 СОГАЗ 2020'!H30+'Прил. 11 СОГАЗ 2020'!H31+'Прил. 11 СОГАЗ 2020'!H32+'Прил. 11 СОГАЗ 2020'!H24</f>
        <v>448</v>
      </c>
      <c r="J50" s="26">
        <f>'Прил. 11 СОГАЗ 2020'!I29+'Прил. 11 СОГАЗ 2020'!I30+'Прил. 11 СОГАЗ 2020'!I31+'Прил. 11 СОГАЗ 2020'!I32+'Прил. 11 СОГАЗ 2020'!I24</f>
        <v>415</v>
      </c>
      <c r="K50" s="26">
        <f>'Прил. 11 СОГАЗ 2020'!J29+'Прил. 11 СОГАЗ 2020'!J30+'Прил. 11 СОГАЗ 2020'!J31+'Прил. 11 СОГАЗ 2020'!J32+'Прил. 11 СОГАЗ 2020'!J24</f>
        <v>1326</v>
      </c>
      <c r="L50" s="26">
        <f>'Прил. 11 СОГАЗ 2020'!K29+'Прил. 11 СОГАЗ 2020'!K30+'Прил. 11 СОГАЗ 2020'!K31+'Прил. 11 СОГАЗ 2020'!K32+'Прил. 11 СОГАЗ 2020'!K24</f>
        <v>1315</v>
      </c>
      <c r="M50" s="26">
        <f>'Прил. 11 СОГАЗ 2020'!L29+'Прил. 11 СОГАЗ 2020'!L30+'Прил. 11 СОГАЗ 2020'!L31+'Прил. 11 СОГАЗ 2020'!L32+'Прил. 11 СОГАЗ 2020'!L24</f>
        <v>3773</v>
      </c>
      <c r="N50" s="26">
        <f>'Прил. 11 СОГАЗ 2020'!M29+'Прил. 11 СОГАЗ 2020'!M30+'Прил. 11 СОГАЗ 2020'!M31+'Прил. 11 СОГАЗ 2020'!M32+'Прил. 11 СОГАЗ 2020'!M24</f>
        <v>5232</v>
      </c>
      <c r="O50" s="26">
        <f>'Прил. 11 СОГАЗ 2020'!N29+'Прил. 11 СОГАЗ 2020'!N30+'Прил. 11 СОГАЗ 2020'!N31+'Прил. 11 СОГАЗ 2020'!N32+'Прил. 11 СОГАЗ 2020'!N24</f>
        <v>290</v>
      </c>
      <c r="P50" s="26">
        <f>'Прил. 11 СОГАЗ 2020'!O29+'Прил. 11 СОГАЗ 2020'!O30+'Прил. 11 СОГАЗ 2020'!O31+'Прил. 11 СОГАЗ 2020'!O32+'Прил. 11 СОГАЗ 2020'!O24</f>
        <v>573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C15:C18"/>
    <mergeCell ref="A60:D60"/>
    <mergeCell ref="E60:F60"/>
    <mergeCell ref="G60:M60"/>
    <mergeCell ref="E56:F56"/>
    <mergeCell ref="G56:M56"/>
    <mergeCell ref="E57:F57"/>
    <mergeCell ref="G57:M57"/>
    <mergeCell ref="A59:D59"/>
    <mergeCell ref="E59:F59"/>
    <mergeCell ref="G59:M59"/>
    <mergeCell ref="A8:P8"/>
    <mergeCell ref="A9:P9"/>
    <mergeCell ref="D12:N12"/>
    <mergeCell ref="D13:N13"/>
    <mergeCell ref="E15:F17"/>
    <mergeCell ref="G10:J10"/>
    <mergeCell ref="B15:B18"/>
    <mergeCell ref="G17:H17"/>
    <mergeCell ref="K17:L17"/>
    <mergeCell ref="I17:J17"/>
    <mergeCell ref="G15:P15"/>
    <mergeCell ref="G16:L16"/>
    <mergeCell ref="M16:N16"/>
    <mergeCell ref="O16:P16"/>
    <mergeCell ref="A15:A18"/>
    <mergeCell ref="D15:D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63" zoomScaleNormal="63" workbookViewId="0">
      <pane xSplit="3" ySplit="19" topLeftCell="D20" activePane="bottomRight" state="frozen"/>
      <selection activeCell="F34" sqref="F34"/>
      <selection pane="topRight" activeCell="F34" sqref="F34"/>
      <selection pane="bottomLeft" activeCell="F34" sqref="F34"/>
      <selection pane="bottomRight" activeCell="G21" sqref="G21:P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124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272227</v>
      </c>
      <c r="E20" s="21">
        <f t="shared" ref="E20:E43" si="1">G20+I20+K20+M20+O20</f>
        <v>124991</v>
      </c>
      <c r="F20" s="21">
        <f t="shared" ref="F20:F43" si="2">H20+J20+L20+N20+P20</f>
        <v>147236</v>
      </c>
      <c r="G20" s="21">
        <f t="shared" ref="G20:P20" si="3">SUM(G21:G43)</f>
        <v>1028</v>
      </c>
      <c r="H20" s="21">
        <f t="shared" si="3"/>
        <v>974</v>
      </c>
      <c r="I20" s="21">
        <f t="shared" si="3"/>
        <v>5581</v>
      </c>
      <c r="J20" s="21">
        <f t="shared" si="3"/>
        <v>5146</v>
      </c>
      <c r="K20" s="21">
        <f t="shared" si="3"/>
        <v>23105</v>
      </c>
      <c r="L20" s="21">
        <f t="shared" si="3"/>
        <v>21822</v>
      </c>
      <c r="M20" s="21">
        <f t="shared" si="3"/>
        <v>83691</v>
      </c>
      <c r="N20" s="21">
        <f t="shared" si="3"/>
        <v>90832</v>
      </c>
      <c r="O20" s="21">
        <f t="shared" si="3"/>
        <v>11586</v>
      </c>
      <c r="P20" s="21">
        <f t="shared" si="3"/>
        <v>28462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344</v>
      </c>
      <c r="E21" s="27">
        <f t="shared" si="1"/>
        <v>73</v>
      </c>
      <c r="F21" s="27">
        <f t="shared" si="2"/>
        <v>271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63</v>
      </c>
      <c r="N21" s="27">
        <v>254</v>
      </c>
      <c r="O21" s="27">
        <v>10</v>
      </c>
      <c r="P21" s="27">
        <v>17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32859</v>
      </c>
      <c r="E22" s="27">
        <f t="shared" si="1"/>
        <v>14667</v>
      </c>
      <c r="F22" s="27">
        <f t="shared" si="2"/>
        <v>18192</v>
      </c>
      <c r="G22" s="27">
        <v>10</v>
      </c>
      <c r="H22" s="27">
        <v>12</v>
      </c>
      <c r="I22" s="27">
        <v>558</v>
      </c>
      <c r="J22" s="27">
        <v>563</v>
      </c>
      <c r="K22" s="27">
        <v>3020</v>
      </c>
      <c r="L22" s="27">
        <v>2750</v>
      </c>
      <c r="M22" s="27">
        <v>9415</v>
      </c>
      <c r="N22" s="27">
        <v>10094</v>
      </c>
      <c r="O22" s="27">
        <v>1664</v>
      </c>
      <c r="P22" s="27">
        <v>4773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39849</v>
      </c>
      <c r="E23" s="27">
        <f t="shared" si="1"/>
        <v>17596</v>
      </c>
      <c r="F23" s="27">
        <f t="shared" si="2"/>
        <v>22253</v>
      </c>
      <c r="G23" s="27">
        <v>171</v>
      </c>
      <c r="H23" s="27">
        <v>162</v>
      </c>
      <c r="I23" s="27">
        <v>860</v>
      </c>
      <c r="J23" s="27">
        <v>845</v>
      </c>
      <c r="K23" s="27">
        <v>3577</v>
      </c>
      <c r="L23" s="27">
        <v>3291</v>
      </c>
      <c r="M23" s="27">
        <v>10753</v>
      </c>
      <c r="N23" s="27">
        <v>12565</v>
      </c>
      <c r="O23" s="27">
        <v>2235</v>
      </c>
      <c r="P23" s="27">
        <v>5390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6428</v>
      </c>
      <c r="E24" s="27">
        <f t="shared" si="1"/>
        <v>3121</v>
      </c>
      <c r="F24" s="27">
        <f t="shared" si="2"/>
        <v>3307</v>
      </c>
      <c r="G24" s="27">
        <v>21</v>
      </c>
      <c r="H24" s="27">
        <v>20</v>
      </c>
      <c r="I24" s="27">
        <v>172</v>
      </c>
      <c r="J24" s="27">
        <v>161</v>
      </c>
      <c r="K24" s="27">
        <v>632</v>
      </c>
      <c r="L24" s="27">
        <v>588</v>
      </c>
      <c r="M24" s="27">
        <v>2168</v>
      </c>
      <c r="N24" s="27">
        <v>2272</v>
      </c>
      <c r="O24" s="27">
        <v>128</v>
      </c>
      <c r="P24" s="27">
        <v>266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8592</v>
      </c>
      <c r="E25" s="27">
        <f t="shared" si="1"/>
        <v>3992</v>
      </c>
      <c r="F25" s="27">
        <f t="shared" si="2"/>
        <v>4600</v>
      </c>
      <c r="G25" s="27">
        <v>27</v>
      </c>
      <c r="H25" s="27">
        <v>24</v>
      </c>
      <c r="I25" s="27">
        <v>155</v>
      </c>
      <c r="J25" s="27">
        <v>169</v>
      </c>
      <c r="K25" s="27">
        <v>722</v>
      </c>
      <c r="L25" s="27">
        <v>670</v>
      </c>
      <c r="M25" s="27">
        <v>2644</v>
      </c>
      <c r="N25" s="27">
        <v>2644</v>
      </c>
      <c r="O25" s="27">
        <v>444</v>
      </c>
      <c r="P25" s="27">
        <v>1093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42410</v>
      </c>
      <c r="E26" s="27">
        <f t="shared" si="1"/>
        <v>19212</v>
      </c>
      <c r="F26" s="27">
        <f t="shared" si="2"/>
        <v>23198</v>
      </c>
      <c r="G26" s="27">
        <v>217</v>
      </c>
      <c r="H26" s="27">
        <v>187</v>
      </c>
      <c r="I26" s="27">
        <v>792</v>
      </c>
      <c r="J26" s="27">
        <v>673</v>
      </c>
      <c r="K26" s="27">
        <v>3563</v>
      </c>
      <c r="L26" s="27">
        <v>3328</v>
      </c>
      <c r="M26" s="27">
        <v>12587</v>
      </c>
      <c r="N26" s="27">
        <v>13732</v>
      </c>
      <c r="O26" s="27">
        <v>2053</v>
      </c>
      <c r="P26" s="27">
        <v>5278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15706</v>
      </c>
      <c r="E27" s="27">
        <f t="shared" si="1"/>
        <v>6869</v>
      </c>
      <c r="F27" s="27">
        <f t="shared" si="2"/>
        <v>8837</v>
      </c>
      <c r="G27" s="27">
        <v>92</v>
      </c>
      <c r="H27" s="27">
        <v>85</v>
      </c>
      <c r="I27" s="27">
        <v>328</v>
      </c>
      <c r="J27" s="27">
        <v>272</v>
      </c>
      <c r="K27" s="27">
        <v>1457</v>
      </c>
      <c r="L27" s="27">
        <v>1340</v>
      </c>
      <c r="M27" s="27">
        <v>4358</v>
      </c>
      <c r="N27" s="27">
        <v>5248</v>
      </c>
      <c r="O27" s="27">
        <v>634</v>
      </c>
      <c r="P27" s="27">
        <v>1892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292</v>
      </c>
      <c r="E28" s="27">
        <f t="shared" si="1"/>
        <v>219</v>
      </c>
      <c r="F28" s="27">
        <f t="shared" si="2"/>
        <v>73</v>
      </c>
      <c r="G28" s="27">
        <v>2</v>
      </c>
      <c r="H28" s="27">
        <v>1</v>
      </c>
      <c r="I28" s="27">
        <v>1</v>
      </c>
      <c r="J28" s="27">
        <v>1</v>
      </c>
      <c r="K28" s="27">
        <v>6</v>
      </c>
      <c r="L28" s="27">
        <v>12</v>
      </c>
      <c r="M28" s="27">
        <v>207</v>
      </c>
      <c r="N28" s="27">
        <v>55</v>
      </c>
      <c r="O28" s="27">
        <v>3</v>
      </c>
      <c r="P28" s="27">
        <v>4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21087</v>
      </c>
      <c r="E29" s="27">
        <f t="shared" si="1"/>
        <v>9192</v>
      </c>
      <c r="F29" s="27">
        <f t="shared" si="2"/>
        <v>11895</v>
      </c>
      <c r="G29" s="27">
        <v>41</v>
      </c>
      <c r="H29" s="27">
        <v>33</v>
      </c>
      <c r="I29" s="27">
        <v>519</v>
      </c>
      <c r="J29" s="27">
        <v>501</v>
      </c>
      <c r="K29" s="27">
        <v>2323</v>
      </c>
      <c r="L29" s="27">
        <v>2304</v>
      </c>
      <c r="M29" s="27">
        <v>5705</v>
      </c>
      <c r="N29" s="27">
        <v>7538</v>
      </c>
      <c r="O29" s="27">
        <v>604</v>
      </c>
      <c r="P29" s="27">
        <v>1519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24268</v>
      </c>
      <c r="E30" s="27">
        <f t="shared" si="1"/>
        <v>11184</v>
      </c>
      <c r="F30" s="27">
        <f t="shared" si="2"/>
        <v>13084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10103</v>
      </c>
      <c r="N30" s="27">
        <v>10841</v>
      </c>
      <c r="O30" s="27">
        <v>1081</v>
      </c>
      <c r="P30" s="27">
        <v>2243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21857</v>
      </c>
      <c r="E31" s="27">
        <f t="shared" si="1"/>
        <v>9848</v>
      </c>
      <c r="F31" s="27">
        <f t="shared" si="2"/>
        <v>12009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8733</v>
      </c>
      <c r="N31" s="27">
        <v>9117</v>
      </c>
      <c r="O31" s="27">
        <v>1115</v>
      </c>
      <c r="P31" s="27">
        <v>2892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4513</v>
      </c>
      <c r="E32" s="27">
        <f t="shared" si="1"/>
        <v>2278</v>
      </c>
      <c r="F32" s="27">
        <f t="shared" si="2"/>
        <v>2235</v>
      </c>
      <c r="G32" s="27">
        <v>90</v>
      </c>
      <c r="H32" s="27">
        <v>112</v>
      </c>
      <c r="I32" s="27">
        <v>564</v>
      </c>
      <c r="J32" s="27">
        <v>483</v>
      </c>
      <c r="K32" s="27">
        <v>1624</v>
      </c>
      <c r="L32" s="27">
        <v>1640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3278</v>
      </c>
      <c r="E33" s="27">
        <f t="shared" si="1"/>
        <v>1629</v>
      </c>
      <c r="F33" s="27">
        <f t="shared" si="2"/>
        <v>1649</v>
      </c>
      <c r="G33" s="27">
        <v>55</v>
      </c>
      <c r="H33" s="27">
        <v>67</v>
      </c>
      <c r="I33" s="27">
        <v>385</v>
      </c>
      <c r="J33" s="27">
        <v>347</v>
      </c>
      <c r="K33" s="27">
        <v>1189</v>
      </c>
      <c r="L33" s="27">
        <v>1235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3249</v>
      </c>
      <c r="E34" s="27">
        <f t="shared" si="1"/>
        <v>1668</v>
      </c>
      <c r="F34" s="27">
        <f t="shared" si="2"/>
        <v>1581</v>
      </c>
      <c r="G34" s="27">
        <v>69</v>
      </c>
      <c r="H34" s="27">
        <v>63</v>
      </c>
      <c r="I34" s="27">
        <v>353</v>
      </c>
      <c r="J34" s="27">
        <v>331</v>
      </c>
      <c r="K34" s="27">
        <v>1246</v>
      </c>
      <c r="L34" s="27">
        <v>1187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2673</v>
      </c>
      <c r="E35" s="27">
        <f t="shared" si="1"/>
        <v>1294</v>
      </c>
      <c r="F35" s="27">
        <f t="shared" si="2"/>
        <v>1379</v>
      </c>
      <c r="G35" s="27">
        <v>6</v>
      </c>
      <c r="H35" s="27">
        <v>6</v>
      </c>
      <c r="I35" s="27">
        <v>9</v>
      </c>
      <c r="J35" s="27">
        <v>17</v>
      </c>
      <c r="K35" s="27">
        <v>77</v>
      </c>
      <c r="L35" s="27">
        <v>64</v>
      </c>
      <c r="M35" s="27">
        <v>1020</v>
      </c>
      <c r="N35" s="27">
        <v>1087</v>
      </c>
      <c r="O35" s="27">
        <v>182</v>
      </c>
      <c r="P35" s="27">
        <v>205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2710</v>
      </c>
      <c r="E36" s="27">
        <f t="shared" si="1"/>
        <v>1172</v>
      </c>
      <c r="F36" s="27">
        <f t="shared" si="2"/>
        <v>1538</v>
      </c>
      <c r="G36" s="27">
        <v>2</v>
      </c>
      <c r="H36" s="27">
        <v>0</v>
      </c>
      <c r="I36" s="27">
        <v>8</v>
      </c>
      <c r="J36" s="27">
        <v>3</v>
      </c>
      <c r="K36" s="27">
        <v>269</v>
      </c>
      <c r="L36" s="27">
        <v>218</v>
      </c>
      <c r="M36" s="27">
        <v>752</v>
      </c>
      <c r="N36" s="27">
        <v>941</v>
      </c>
      <c r="O36" s="27">
        <v>141</v>
      </c>
      <c r="P36" s="27">
        <v>376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27863</v>
      </c>
      <c r="E37" s="27">
        <f t="shared" si="1"/>
        <v>12656</v>
      </c>
      <c r="F37" s="27">
        <f t="shared" si="2"/>
        <v>15207</v>
      </c>
      <c r="G37" s="27">
        <v>222</v>
      </c>
      <c r="H37" s="27">
        <v>194</v>
      </c>
      <c r="I37" s="27">
        <v>820</v>
      </c>
      <c r="J37" s="27">
        <v>739</v>
      </c>
      <c r="K37" s="27">
        <v>3317</v>
      </c>
      <c r="L37" s="27">
        <v>3087</v>
      </c>
      <c r="M37" s="27">
        <v>7676</v>
      </c>
      <c r="N37" s="27">
        <v>9870</v>
      </c>
      <c r="O37" s="27">
        <v>621</v>
      </c>
      <c r="P37" s="27">
        <v>1317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1839</v>
      </c>
      <c r="E38" s="27">
        <f t="shared" si="1"/>
        <v>612</v>
      </c>
      <c r="F38" s="27">
        <f t="shared" si="2"/>
        <v>1227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481</v>
      </c>
      <c r="N38" s="27">
        <v>853</v>
      </c>
      <c r="O38" s="27">
        <v>131</v>
      </c>
      <c r="P38" s="27">
        <v>374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859</v>
      </c>
      <c r="E39" s="27">
        <f t="shared" si="1"/>
        <v>477</v>
      </c>
      <c r="F39" s="27">
        <f t="shared" si="2"/>
        <v>382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429</v>
      </c>
      <c r="N39" s="27">
        <v>343</v>
      </c>
      <c r="O39" s="27">
        <v>48</v>
      </c>
      <c r="P39" s="27">
        <v>39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852</v>
      </c>
      <c r="E40" s="27">
        <f t="shared" si="1"/>
        <v>425</v>
      </c>
      <c r="F40" s="27">
        <f t="shared" si="2"/>
        <v>427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396</v>
      </c>
      <c r="N40" s="27">
        <v>337</v>
      </c>
      <c r="O40" s="27">
        <v>29</v>
      </c>
      <c r="P40" s="27">
        <v>90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5590</v>
      </c>
      <c r="E41" s="27">
        <f t="shared" si="1"/>
        <v>3192</v>
      </c>
      <c r="F41" s="27">
        <f t="shared" si="2"/>
        <v>2398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2834</v>
      </c>
      <c r="N41" s="27">
        <v>1839</v>
      </c>
      <c r="O41" s="27">
        <v>358</v>
      </c>
      <c r="P41" s="27">
        <v>559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1231</v>
      </c>
      <c r="E42" s="27">
        <f t="shared" si="1"/>
        <v>586</v>
      </c>
      <c r="F42" s="27">
        <f t="shared" si="2"/>
        <v>645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513</v>
      </c>
      <c r="N42" s="27">
        <v>543</v>
      </c>
      <c r="O42" s="27">
        <v>73</v>
      </c>
      <c r="P42" s="27">
        <v>102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3878</v>
      </c>
      <c r="E43" s="27">
        <f t="shared" si="1"/>
        <v>3029</v>
      </c>
      <c r="F43" s="27">
        <f t="shared" si="2"/>
        <v>849</v>
      </c>
      <c r="G43" s="27">
        <v>3</v>
      </c>
      <c r="H43" s="27">
        <v>8</v>
      </c>
      <c r="I43" s="27">
        <v>57</v>
      </c>
      <c r="J43" s="27">
        <v>41</v>
      </c>
      <c r="K43" s="27">
        <v>83</v>
      </c>
      <c r="L43" s="27">
        <v>108</v>
      </c>
      <c r="M43" s="27">
        <v>2854</v>
      </c>
      <c r="N43" s="27">
        <v>659</v>
      </c>
      <c r="O43" s="27">
        <v>32</v>
      </c>
      <c r="P43" s="27">
        <v>33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272227</v>
      </c>
      <c r="E44" s="21">
        <f t="shared" ref="E44:E51" si="5">G44+I44+K44+M44+O44</f>
        <v>124991</v>
      </c>
      <c r="F44" s="21">
        <f t="shared" ref="F44:F51" si="6">H44+J44+L44+N44+P44</f>
        <v>147236</v>
      </c>
      <c r="G44" s="21">
        <f>SUM(G45:G51)</f>
        <v>1028</v>
      </c>
      <c r="H44" s="21">
        <f t="shared" ref="H44:P44" si="7">SUM(H45:H51)</f>
        <v>974</v>
      </c>
      <c r="I44" s="21">
        <f t="shared" si="7"/>
        <v>5581</v>
      </c>
      <c r="J44" s="21">
        <f t="shared" si="7"/>
        <v>5146</v>
      </c>
      <c r="K44" s="21">
        <f t="shared" si="7"/>
        <v>23105</v>
      </c>
      <c r="L44" s="21">
        <f t="shared" si="7"/>
        <v>21822</v>
      </c>
      <c r="M44" s="21">
        <f t="shared" si="7"/>
        <v>83691</v>
      </c>
      <c r="N44" s="21">
        <f t="shared" si="7"/>
        <v>90832</v>
      </c>
      <c r="O44" s="21">
        <f t="shared" si="7"/>
        <v>11586</v>
      </c>
      <c r="P44" s="21">
        <f t="shared" si="7"/>
        <v>28462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0</v>
      </c>
      <c r="E46" s="27">
        <f t="shared" si="5"/>
        <v>0</v>
      </c>
      <c r="F46" s="27">
        <f t="shared" si="6"/>
        <v>0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240056</v>
      </c>
      <c r="E48" s="27">
        <f t="shared" si="5"/>
        <v>110499</v>
      </c>
      <c r="F48" s="27">
        <f t="shared" si="6"/>
        <v>129557</v>
      </c>
      <c r="G48" s="58">
        <f>'Прил. 11АЛЬФА 2020'!F20+'Прил. 11АЛЬФА 2020'!F22+'Прил. 11АЛЬФА 2020'!F28+'Прил. 11АЛЬФА 2020'!F40+'Прил. 11АЛЬФА 2020'!F42+'Прил. 11АЛЬФА 2020'!F25+'Прил. 11АЛЬФА 2020'!F27+'Прил. 11АЛЬФА 2020'!F39+'Прил. 11АЛЬФА 2020'!F41+'Прил. 11АЛЬФА 2020'!F33+'Прил. 11АЛЬФА 2020'!F34+'Прил. 11АЛЬФА 2020'!F35+'Прил. 11АЛЬФА 2020'!F38</f>
        <v>798</v>
      </c>
      <c r="H48" s="58">
        <f>'Прил. 11АЛЬФА 2020'!G20+'Прил. 11АЛЬФА 2020'!G22+'Прил. 11АЛЬФА 2020'!G28+'Прил. 11АЛЬФА 2020'!G40+'Прил. 11АЛЬФА 2020'!G42+'Прил. 11АЛЬФА 2020'!G25+'Прил. 11АЛЬФА 2020'!G27+'Прил. 11АЛЬФА 2020'!G39+'Прил. 11АЛЬФА 2020'!G41+'Прил. 11АЛЬФА 2020'!G33+'Прил. 11АЛЬФА 2020'!G34+'Прил. 11АЛЬФА 2020'!G35+'Прил. 11АЛЬФА 2020'!G38</f>
        <v>772</v>
      </c>
      <c r="I48" s="58">
        <f>'Прил. 11АЛЬФА 2020'!H20+'Прил. 11АЛЬФА 2020'!H22+'Прил. 11АЛЬФА 2020'!H28+'Прил. 11АЛЬФА 2020'!H40+'Прил. 11АЛЬФА 2020'!H42+'Прил. 11АЛЬФА 2020'!H25+'Прил. 11АЛЬФА 2020'!H27+'Прил. 11АЛЬФА 2020'!H39+'Прил. 11АЛЬФА 2020'!H41+'Прил. 11АЛЬФА 2020'!H33+'Прил. 11АЛЬФА 2020'!H34+'Прил. 11АЛЬФА 2020'!H35+'Прил. 11АЛЬФА 2020'!H38</f>
        <v>4675</v>
      </c>
      <c r="J48" s="58">
        <f>'Прил. 11АЛЬФА 2020'!I20+'Прил. 11АЛЬФА 2020'!I22+'Прил. 11АЛЬФА 2020'!I28+'Прил. 11АЛЬФА 2020'!I40+'Прил. 11АЛЬФА 2020'!I42+'Прил. 11АЛЬФА 2020'!I25+'Прил. 11АЛЬФА 2020'!I27+'Прил. 11АЛЬФА 2020'!I39+'Прил. 11АЛЬФА 2020'!I41+'Прил. 11АЛЬФА 2020'!I33+'Прил. 11АЛЬФА 2020'!I34+'Прил. 11АЛЬФА 2020'!I35+'Прил. 11АЛЬФА 2020'!I38</f>
        <v>4350</v>
      </c>
      <c r="K48" s="58">
        <f>'Прил. 11АЛЬФА 2020'!J20+'Прил. 11АЛЬФА 2020'!J22+'Прил. 11АЛЬФА 2020'!J28+'Прил. 11АЛЬФА 2020'!J40+'Прил. 11АЛЬФА 2020'!J42+'Прил. 11АЛЬФА 2020'!J25+'Прил. 11АЛЬФА 2020'!J27+'Прил. 11АЛЬФА 2020'!J39+'Прил. 11АЛЬФА 2020'!J41+'Прил. 11АЛЬФА 2020'!J33+'Прил. 11АЛЬФА 2020'!J34+'Прил. 11АЛЬФА 2020'!J35+'Прил. 11АЛЬФА 2020'!J38</f>
        <v>19330</v>
      </c>
      <c r="L48" s="58">
        <f>'Прил. 11АЛЬФА 2020'!K20+'Прил. 11АЛЬФА 2020'!K22+'Прил. 11АЛЬФА 2020'!K28+'Прил. 11АЛЬФА 2020'!K40+'Прил. 11АЛЬФА 2020'!K42+'Прил. 11АЛЬФА 2020'!K25+'Прил. 11АЛЬФА 2020'!K27+'Прил. 11АЛЬФА 2020'!K39+'Прил. 11АЛЬФА 2020'!K41+'Прил. 11АЛЬФА 2020'!K33+'Прил. 11АЛЬФА 2020'!K34+'Прил. 11АЛЬФА 2020'!K35+'Прил. 11АЛЬФА 2020'!K38</f>
        <v>18282</v>
      </c>
      <c r="M48" s="58">
        <f>'Прил. 11АЛЬФА 2020'!L20+'Прил. 11АЛЬФА 2020'!L22+'Прил. 11АЛЬФА 2020'!L28+'Прил. 11АЛЬФА 2020'!L40+'Прил. 11АЛЬФА 2020'!L42+'Прил. 11АЛЬФА 2020'!L25+'Прил. 11АЛЬФА 2020'!L27+'Прил. 11АЛЬФА 2020'!L39+'Прил. 11АЛЬФА 2020'!L41+'Прил. 11АЛЬФА 2020'!L33+'Прил. 11АЛЬФА 2020'!L34+'Прил. 11АЛЬФА 2020'!L35+'Прил. 11АЛЬФА 2020'!L38</f>
        <v>74886</v>
      </c>
      <c r="N48" s="58">
        <f>'Прил. 11АЛЬФА 2020'!M20+'Прил. 11АЛЬФА 2020'!M22+'Прил. 11АЛЬФА 2020'!M28+'Прил. 11АЛЬФА 2020'!M40+'Прил. 11АЛЬФА 2020'!M42+'Прил. 11АЛЬФА 2020'!M25+'Прил. 11АЛЬФА 2020'!M27+'Прил. 11АЛЬФА 2020'!M39+'Прил. 11АЛЬФА 2020'!M41+'Прил. 11АЛЬФА 2020'!M33+'Прил. 11АЛЬФА 2020'!M34+'Прил. 11АЛЬФА 2020'!M35+'Прил. 11АЛЬФА 2020'!M38</f>
        <v>79418</v>
      </c>
      <c r="O48" s="58">
        <f>'Прил. 11АЛЬФА 2020'!N20+'Прил. 11АЛЬФА 2020'!N22+'Прил. 11АЛЬФА 2020'!N28+'Прил. 11АЛЬФА 2020'!N40+'Прил. 11АЛЬФА 2020'!N42+'Прил. 11АЛЬФА 2020'!N25+'Прил. 11АЛЬФА 2020'!N27+'Прил. 11АЛЬФА 2020'!N39+'Прил. 11АЛЬФА 2020'!N41+'Прил. 11АЛЬФА 2020'!N33+'Прил. 11АЛЬФА 2020'!N34+'Прил. 11АЛЬФА 2020'!N35+'Прил. 11АЛЬФА 2020'!N38</f>
        <v>10810</v>
      </c>
      <c r="P48" s="58">
        <f>'Прил. 11АЛЬФА 2020'!O20+'Прил. 11АЛЬФА 2020'!O22+'Прил. 11АЛЬФА 2020'!O28+'Прил. 11АЛЬФА 2020'!O40+'Прил. 11АЛЬФА 2020'!O42+'Прил. 11АЛЬФА 2020'!O25+'Прил. 11АЛЬФА 2020'!O27+'Прил. 11АЛЬФА 2020'!O39+'Прил. 11АЛЬФА 2020'!O41+'Прил. 11АЛЬФА 2020'!O33+'Прил. 11АЛЬФА 2020'!O34+'Прил. 11АЛЬФА 2020'!O35+'Прил. 11АЛЬФА 2020'!O38</f>
        <v>26735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2604</v>
      </c>
      <c r="E49" s="27">
        <f t="shared" si="5"/>
        <v>1129</v>
      </c>
      <c r="F49" s="27">
        <f t="shared" si="6"/>
        <v>1475</v>
      </c>
      <c r="G49" s="26">
        <f>'Прил. 11АЛЬФА 2020'!F36</f>
        <v>1</v>
      </c>
      <c r="H49" s="26">
        <f>'Прил. 11АЛЬФА 2020'!G36</f>
        <v>0</v>
      </c>
      <c r="I49" s="26">
        <f>'Прил. 11АЛЬФА 2020'!H36</f>
        <v>7</v>
      </c>
      <c r="J49" s="26">
        <f>'Прил. 11АЛЬФА 2020'!I36</f>
        <v>4</v>
      </c>
      <c r="K49" s="26">
        <f>'Прил. 11АЛЬФА 2020'!J36</f>
        <v>272</v>
      </c>
      <c r="L49" s="26">
        <f>'Прил. 11АЛЬФА 2020'!K36</f>
        <v>225</v>
      </c>
      <c r="M49" s="26">
        <f>'Прил. 11АЛЬФА 2020'!L36</f>
        <v>711</v>
      </c>
      <c r="N49" s="26">
        <f>'Прил. 11АЛЬФА 2020'!M36</f>
        <v>882</v>
      </c>
      <c r="O49" s="26">
        <f>'Прил. 11АЛЬФА 2020'!N36</f>
        <v>138</v>
      </c>
      <c r="P49" s="26">
        <f>'Прил. 11АЛЬФА 2020'!O36</f>
        <v>364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29567</v>
      </c>
      <c r="E50" s="27">
        <f t="shared" si="5"/>
        <v>13363</v>
      </c>
      <c r="F50" s="27">
        <f t="shared" si="6"/>
        <v>16204</v>
      </c>
      <c r="G50" s="26">
        <f>'Прил. 11АЛЬФА 2020'!F29+'Прил. 11АЛЬФА 2020'!F30+'Прил. 11АЛЬФА 2020'!F31+'Прил. 11АЛЬФА 2020'!F32+'Прил. 11АЛЬФА 2020'!F24</f>
        <v>229</v>
      </c>
      <c r="H50" s="26">
        <f>'Прил. 11АЛЬФА 2020'!G29+'Прил. 11АЛЬФА 2020'!G30+'Прил. 11АЛЬФА 2020'!G31+'Прил. 11АЛЬФА 2020'!G32+'Прил. 11АЛЬФА 2020'!G24</f>
        <v>202</v>
      </c>
      <c r="I50" s="26">
        <f>'Прил. 11АЛЬФА 2020'!H29+'Прил. 11АЛЬФА 2020'!H30+'Прил. 11АЛЬФА 2020'!H31+'Прил. 11АЛЬФА 2020'!H32+'Прил. 11АЛЬФА 2020'!H24</f>
        <v>899</v>
      </c>
      <c r="J50" s="26">
        <f>'Прил. 11АЛЬФА 2020'!I29+'Прил. 11АЛЬФА 2020'!I30+'Прил. 11АЛЬФА 2020'!I31+'Прил. 11АЛЬФА 2020'!I32+'Прил. 11АЛЬФА 2020'!I24</f>
        <v>792</v>
      </c>
      <c r="K50" s="26">
        <f>'Прил. 11АЛЬФА 2020'!J29+'Прил. 11АЛЬФА 2020'!J30+'Прил. 11АЛЬФА 2020'!J31+'Прил. 11АЛЬФА 2020'!J32+'Прил. 11АЛЬФА 2020'!J24</f>
        <v>3503</v>
      </c>
      <c r="L50" s="26">
        <f>'Прил. 11АЛЬФА 2020'!K29+'Прил. 11АЛЬФА 2020'!K30+'Прил. 11АЛЬФА 2020'!K31+'Прил. 11АЛЬФА 2020'!K32+'Прил. 11АЛЬФА 2020'!K24</f>
        <v>3315</v>
      </c>
      <c r="M50" s="26">
        <f>'Прил. 11АЛЬФА 2020'!L29+'Прил. 11АЛЬФА 2020'!L30+'Прил. 11АЛЬФА 2020'!L31+'Прил. 11АЛЬФА 2020'!L32+'Прил. 11АЛЬФА 2020'!L24</f>
        <v>8094</v>
      </c>
      <c r="N50" s="26">
        <f>'Прил. 11АЛЬФА 2020'!M29+'Прил. 11АЛЬФА 2020'!M30+'Прил. 11АЛЬФА 2020'!M31+'Прил. 11АЛЬФА 2020'!M32+'Прил. 11АЛЬФА 2020'!M24</f>
        <v>10532</v>
      </c>
      <c r="O50" s="26">
        <f>'Прил. 11АЛЬФА 2020'!N29+'Прил. 11АЛЬФА 2020'!N30+'Прил. 11АЛЬФА 2020'!N31+'Прил. 11АЛЬФА 2020'!N32+'Прил. 11АЛЬФА 2020'!N24</f>
        <v>638</v>
      </c>
      <c r="P50" s="26">
        <f>'Прил. 11АЛЬФА 2020'!O29+'Прил. 11АЛЬФА 2020'!O30+'Прил. 11АЛЬФА 2020'!O31+'Прил. 11АЛЬФА 2020'!O32+'Прил. 11АЛЬФА 2020'!O24</f>
        <v>1363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A60:D60"/>
    <mergeCell ref="E60:F60"/>
    <mergeCell ref="G60:M60"/>
    <mergeCell ref="E57:F57"/>
    <mergeCell ref="E56:F56"/>
    <mergeCell ref="G56:M56"/>
    <mergeCell ref="G57:M57"/>
    <mergeCell ref="A59:D59"/>
    <mergeCell ref="E59:F59"/>
    <mergeCell ref="G59:M59"/>
    <mergeCell ref="A8:P8"/>
    <mergeCell ref="A9:P9"/>
    <mergeCell ref="D12:N12"/>
    <mergeCell ref="D13:N13"/>
    <mergeCell ref="G10:J10"/>
    <mergeCell ref="A15:A18"/>
    <mergeCell ref="D15:D18"/>
    <mergeCell ref="C15:C18"/>
    <mergeCell ref="G15:P15"/>
    <mergeCell ref="M16:N16"/>
    <mergeCell ref="E15:F17"/>
    <mergeCell ref="G16:L16"/>
    <mergeCell ref="O16:P16"/>
    <mergeCell ref="B15:B18"/>
    <mergeCell ref="G17:H17"/>
    <mergeCell ref="K17:L17"/>
    <mergeCell ref="I17:J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125</v>
      </c>
      <c r="J10" s="9" t="s">
        <v>123</v>
      </c>
      <c r="L10" s="11"/>
    </row>
    <row r="11" spans="1:15" s="9" customFormat="1" ht="20.25">
      <c r="L11" s="47"/>
    </row>
    <row r="12" spans="1:15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285729</v>
      </c>
      <c r="D20" s="53">
        <f>'Прил. 11 СОГАЗ 2020'!D20+'Прил. 11АЛЬФА 2020'!D20</f>
        <v>132474</v>
      </c>
      <c r="E20" s="53">
        <f>'Прил. 11 СОГАЗ 2020'!E20+'Прил. 11АЛЬФА 2020'!E20</f>
        <v>153255</v>
      </c>
      <c r="F20" s="53">
        <f>'Прил. 11 СОГАЗ 2020'!F20+'Прил. 11АЛЬФА 2020'!F20</f>
        <v>1071</v>
      </c>
      <c r="G20" s="53">
        <f>'Прил. 11 СОГАЗ 2020'!G20+'Прил. 11АЛЬФА 2020'!G20</f>
        <v>1086</v>
      </c>
      <c r="H20" s="53">
        <f>'Прил. 11 СОГАЗ 2020'!H20+'Прил. 11АЛЬФА 2020'!H20</f>
        <v>5709</v>
      </c>
      <c r="I20" s="53">
        <f>'Прил. 11 СОГАЗ 2020'!I20+'Прил. 11АЛЬФА 2020'!I20</f>
        <v>5428</v>
      </c>
      <c r="J20" s="53">
        <f>'Прил. 11 СОГАЗ 2020'!J20+'Прил. 11АЛЬФА 2020'!J20</f>
        <v>21350</v>
      </c>
      <c r="K20" s="53">
        <f>'Прил. 11 СОГАЗ 2020'!K20+'Прил. 11АЛЬФА 2020'!K20</f>
        <v>19793</v>
      </c>
      <c r="L20" s="53">
        <f>'Прил. 11 СОГАЗ 2020'!L20+'Прил. 11АЛЬФА 2020'!L20</f>
        <v>90817</v>
      </c>
      <c r="M20" s="53">
        <f>'Прил. 11 СОГАЗ 2020'!M20+'Прил. 11АЛЬФА 2020'!M20</f>
        <v>95849</v>
      </c>
      <c r="N20" s="53">
        <f>'Прил. 11 СОГАЗ 2020'!N20+'Прил. 11АЛЬФА 2020'!N20</f>
        <v>13527</v>
      </c>
      <c r="O20" s="53">
        <f>'Прил. 11 СОГАЗ 2020'!O20+'Прил. 11АЛЬФА 2020'!O20</f>
        <v>31099</v>
      </c>
    </row>
    <row r="21" spans="1:15" s="35" customFormat="1" ht="18.75">
      <c r="A21" s="50" t="s">
        <v>81</v>
      </c>
      <c r="B21" s="51" t="s">
        <v>82</v>
      </c>
      <c r="C21" s="52">
        <f t="shared" si="0"/>
        <v>8170</v>
      </c>
      <c r="D21" s="53">
        <f>'Прил. 11 СОГАЗ 2020'!D21+'Прил. 11АЛЬФА 2020'!D21</f>
        <v>3899</v>
      </c>
      <c r="E21" s="53">
        <f>'Прил. 11 СОГАЗ 2020'!E21+'Прил. 11АЛЬФА 2020'!E21</f>
        <v>4271</v>
      </c>
      <c r="F21" s="53">
        <f>'Прил. 11 СОГАЗ 2020'!F21+'Прил. 11АЛЬФА 2020'!F21</f>
        <v>35</v>
      </c>
      <c r="G21" s="53">
        <f>'Прил. 11 СОГАЗ 2020'!G21+'Прил. 11АЛЬФА 2020'!G21</f>
        <v>29</v>
      </c>
      <c r="H21" s="53">
        <f>'Прил. 11 СОГАЗ 2020'!H21+'Прил. 11АЛЬФА 2020'!H21</f>
        <v>174</v>
      </c>
      <c r="I21" s="53">
        <f>'Прил. 11 СОГАЗ 2020'!I21+'Прил. 11АЛЬФА 2020'!I21</f>
        <v>157</v>
      </c>
      <c r="J21" s="53">
        <f>'Прил. 11 СОГАЗ 2020'!J21+'Прил. 11АЛЬФА 2020'!J21</f>
        <v>700</v>
      </c>
      <c r="K21" s="53">
        <f>'Прил. 11 СОГАЗ 2020'!K21+'Прил. 11АЛЬФА 2020'!K21</f>
        <v>585</v>
      </c>
      <c r="L21" s="53">
        <f>'Прил. 11 СОГАЗ 2020'!L21+'Прил. 11АЛЬФА 2020'!L21</f>
        <v>2682</v>
      </c>
      <c r="M21" s="53">
        <f>'Прил. 11 СОГАЗ 2020'!M21+'Прил. 11АЛЬФА 2020'!M21</f>
        <v>2817</v>
      </c>
      <c r="N21" s="53">
        <f>'Прил. 11 СОГАЗ 2020'!N21+'Прил. 11АЛЬФА 2020'!N21</f>
        <v>308</v>
      </c>
      <c r="O21" s="53">
        <f>'Прил. 11 СОГАЗ 2020'!O21+'Прил. 11АЛЬФА 2020'!O21</f>
        <v>683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48615</v>
      </c>
      <c r="D22" s="53">
        <f>'Прил. 11 СОГАЗ 2020'!D22+'Прил. 11АЛЬФА 2020'!D22</f>
        <v>20982</v>
      </c>
      <c r="E22" s="53">
        <f>'Прил. 11 СОГАЗ 2020'!E22+'Прил. 11АЛЬФА 2020'!E22</f>
        <v>27633</v>
      </c>
      <c r="F22" s="53">
        <f>'Прил. 11 СОГАЗ 2020'!F22+'Прил. 11АЛЬФА 2020'!F22</f>
        <v>291</v>
      </c>
      <c r="G22" s="53">
        <f>'Прил. 11 СОГАЗ 2020'!G22+'Прил. 11АЛЬФА 2020'!G22</f>
        <v>302</v>
      </c>
      <c r="H22" s="53">
        <f>'Прил. 11 СОГАЗ 2020'!H22+'Прил. 11АЛЬФА 2020'!H22</f>
        <v>1415</v>
      </c>
      <c r="I22" s="53">
        <f>'Прил. 11 СОГАЗ 2020'!I22+'Прил. 11АЛЬФА 2020'!I22</f>
        <v>1399</v>
      </c>
      <c r="J22" s="53">
        <f>'Прил. 11 СОГАЗ 2020'!J22+'Прил. 11АЛЬФА 2020'!J22</f>
        <v>5035</v>
      </c>
      <c r="K22" s="53">
        <f>'Прил. 11 СОГАЗ 2020'!K22+'Прил. 11АЛЬФА 2020'!K22</f>
        <v>4967</v>
      </c>
      <c r="L22" s="53">
        <f>'Прил. 11 СОГАЗ 2020'!L22+'Прил. 11АЛЬФА 2020'!L22</f>
        <v>12903</v>
      </c>
      <c r="M22" s="53">
        <f>'Прил. 11 СОГАЗ 2020'!M22+'Прил. 11АЛЬФА 2020'!M22</f>
        <v>18039</v>
      </c>
      <c r="N22" s="53">
        <f>'Прил. 11 СОГАЗ 2020'!N22+'Прил. 11АЛЬФА 2020'!N22</f>
        <v>1338</v>
      </c>
      <c r="O22" s="53">
        <f>'Прил. 11 СОГАЗ 2020'!O22+'Прил. 11АЛЬФА 2020'!O22</f>
        <v>2926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 2020'!D23+'Прил. 11АЛЬФА 2020'!D23</f>
        <v>0</v>
      </c>
      <c r="E23" s="53">
        <f>'Прил. 11 СОГАЗ 2020'!E23+'Прил. 11АЛЬФА 2020'!E23</f>
        <v>0</v>
      </c>
      <c r="F23" s="53">
        <f>'Прил. 11 СОГАЗ 2020'!F23+'Прил. 11АЛЬФА 2020'!F23</f>
        <v>0</v>
      </c>
      <c r="G23" s="53">
        <f>'Прил. 11 СОГАЗ 2020'!G23+'Прил. 11АЛЬФА 2020'!G23</f>
        <v>0</v>
      </c>
      <c r="H23" s="53">
        <f>'Прил. 11 СОГАЗ 2020'!H23+'Прил. 11АЛЬФА 2020'!H23</f>
        <v>0</v>
      </c>
      <c r="I23" s="53">
        <f>'Прил. 11 СОГАЗ 2020'!I23+'Прил. 11АЛЬФА 2020'!I23</f>
        <v>0</v>
      </c>
      <c r="J23" s="53">
        <f>'Прил. 11 СОГАЗ 2020'!J23+'Прил. 11АЛЬФА 2020'!J23</f>
        <v>0</v>
      </c>
      <c r="K23" s="53">
        <f>'Прил. 11 СОГАЗ 2020'!K23+'Прил. 11АЛЬФА 2020'!K23</f>
        <v>0</v>
      </c>
      <c r="L23" s="53">
        <f>'Прил. 11 СОГАЗ 2020'!L23+'Прил. 11АЛЬФА 2020'!L23</f>
        <v>0</v>
      </c>
      <c r="M23" s="53">
        <f>'Прил. 11 СОГАЗ 2020'!M23+'Прил. 11АЛЬФА 2020'!M23</f>
        <v>0</v>
      </c>
      <c r="N23" s="53">
        <f>'Прил. 11 СОГАЗ 2020'!N23+'Прил. 11АЛЬФА 2020'!N23</f>
        <v>0</v>
      </c>
      <c r="O23" s="53">
        <f>'Прил. 11 СОГАЗ 2020'!O23+'Прил. 11АЛЬФА 2020'!O23</f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1261</v>
      </c>
      <c r="D24" s="53">
        <f>'Прил. 11 СОГАЗ 2020'!D24+'Прил. 11АЛЬФА 2020'!D24</f>
        <v>634</v>
      </c>
      <c r="E24" s="53">
        <f>'Прил. 11 СОГАЗ 2020'!E24+'Прил. 11АЛЬФА 2020'!E24</f>
        <v>627</v>
      </c>
      <c r="F24" s="53">
        <f>'Прил. 11 СОГАЗ 2020'!F24+'Прил. 11АЛЬФА 2020'!F24</f>
        <v>1</v>
      </c>
      <c r="G24" s="53">
        <f>'Прил. 11 СОГАЗ 2020'!G24+'Прил. 11АЛЬФА 2020'!G24</f>
        <v>2</v>
      </c>
      <c r="H24" s="53">
        <f>'Прил. 11 СОГАЗ 2020'!H24+'Прил. 11АЛЬФА 2020'!H24</f>
        <v>25</v>
      </c>
      <c r="I24" s="53">
        <f>'Прил. 11 СОГАЗ 2020'!I24+'Прил. 11АЛЬФА 2020'!I24</f>
        <v>14</v>
      </c>
      <c r="J24" s="53">
        <f>'Прил. 11 СОГАЗ 2020'!J24+'Прил. 11АЛЬФА 2020'!J24</f>
        <v>94</v>
      </c>
      <c r="K24" s="53">
        <f>'Прил. 11 СОГАЗ 2020'!K24+'Прил. 11АЛЬФА 2020'!K24</f>
        <v>106</v>
      </c>
      <c r="L24" s="53">
        <f>'Прил. 11 СОГАЗ 2020'!L24+'Прил. 11АЛЬФА 2020'!L24</f>
        <v>478</v>
      </c>
      <c r="M24" s="53">
        <f>'Прил. 11 СОГАЗ 2020'!M24+'Прил. 11АЛЬФА 2020'!M24</f>
        <v>452</v>
      </c>
      <c r="N24" s="53">
        <f>'Прил. 11 СОГАЗ 2020'!N24+'Прил. 11АЛЬФА 2020'!N24</f>
        <v>36</v>
      </c>
      <c r="O24" s="53">
        <f>'Прил. 11 СОГАЗ 2020'!O24+'Прил. 11АЛЬФА 2020'!O24</f>
        <v>53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40784</v>
      </c>
      <c r="D25" s="53">
        <f>'Прил. 11 СОГАЗ 2020'!D25+'Прил. 11АЛЬФА 2020'!D25</f>
        <v>20586</v>
      </c>
      <c r="E25" s="53">
        <f>'Прил. 11 СОГАЗ 2020'!E25+'Прил. 11АЛЬФА 2020'!E25</f>
        <v>20198</v>
      </c>
      <c r="F25" s="53">
        <f>'Прил. 11 СОГАЗ 2020'!F25+'Прил. 11АЛЬФА 2020'!F25</f>
        <v>159</v>
      </c>
      <c r="G25" s="53">
        <f>'Прил. 11 СОГАЗ 2020'!G25+'Прил. 11АЛЬФА 2020'!G25</f>
        <v>125</v>
      </c>
      <c r="H25" s="53">
        <f>'Прил. 11 СОГАЗ 2020'!H25+'Прил. 11АЛЬФА 2020'!H25</f>
        <v>715</v>
      </c>
      <c r="I25" s="53">
        <f>'Прил. 11 СОГАЗ 2020'!I25+'Прил. 11АЛЬФА 2020'!I25</f>
        <v>649</v>
      </c>
      <c r="J25" s="53">
        <f>'Прил. 11 СОГАЗ 2020'!J25+'Прил. 11АЛЬФА 2020'!J25</f>
        <v>2924</v>
      </c>
      <c r="K25" s="53">
        <f>'Прил. 11 СОГАЗ 2020'!K25+'Прил. 11АЛЬФА 2020'!K25</f>
        <v>2799</v>
      </c>
      <c r="L25" s="53">
        <f>'Прил. 11 СОГАЗ 2020'!L25+'Прил. 11АЛЬФА 2020'!L25</f>
        <v>14987</v>
      </c>
      <c r="M25" s="53">
        <f>'Прил. 11 СОГАЗ 2020'!M25+'Прил. 11АЛЬФА 2020'!M25</f>
        <v>12580</v>
      </c>
      <c r="N25" s="53">
        <f>'Прил. 11 СОГАЗ 2020'!N25+'Прил. 11АЛЬФА 2020'!N25</f>
        <v>1801</v>
      </c>
      <c r="O25" s="53">
        <f>'Прил. 11 СОГАЗ 2020'!O25+'Прил. 11АЛЬФА 2020'!O25</f>
        <v>4045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545</v>
      </c>
      <c r="D26" s="53">
        <f>'Прил. 11 СОГАЗ 2020'!D26+'Прил. 11АЛЬФА 2020'!D26</f>
        <v>277</v>
      </c>
      <c r="E26" s="53">
        <f>'Прил. 11 СОГАЗ 2020'!E26+'Прил. 11АЛЬФА 2020'!E26</f>
        <v>268</v>
      </c>
      <c r="F26" s="53">
        <f>'Прил. 11 СОГАЗ 2020'!F26+'Прил. 11АЛЬФА 2020'!F26</f>
        <v>0</v>
      </c>
      <c r="G26" s="53">
        <f>'Прил. 11 СОГАЗ 2020'!G26+'Прил. 11АЛЬФА 2020'!G26</f>
        <v>1</v>
      </c>
      <c r="H26" s="53">
        <f>'Прил. 11 СОГАЗ 2020'!H26+'Прил. 11АЛЬФА 2020'!H26</f>
        <v>3</v>
      </c>
      <c r="I26" s="53">
        <f>'Прил. 11 СОГАЗ 2020'!I26+'Прил. 11АЛЬФА 2020'!I26</f>
        <v>3</v>
      </c>
      <c r="J26" s="53">
        <f>'Прил. 11 СОГАЗ 2020'!J26+'Прил. 11АЛЬФА 2020'!J26</f>
        <v>39</v>
      </c>
      <c r="K26" s="53">
        <f>'Прил. 11 СОГАЗ 2020'!K26+'Прил. 11АЛЬФА 2020'!K26</f>
        <v>26</v>
      </c>
      <c r="L26" s="53">
        <f>'Прил. 11 СОГАЗ 2020'!L26+'Прил. 11АЛЬФА 2020'!L26</f>
        <v>211</v>
      </c>
      <c r="M26" s="53">
        <f>'Прил. 11 СОГАЗ 2020'!M26+'Прил. 11АЛЬФА 2020'!M26</f>
        <v>173</v>
      </c>
      <c r="N26" s="53">
        <f>'Прил. 11 СОГАЗ 2020'!N26+'Прил. 11АЛЬФА 2020'!N26</f>
        <v>24</v>
      </c>
      <c r="O26" s="53">
        <f>'Прил. 11 СОГАЗ 2020'!O26+'Прил. 11АЛЬФА 2020'!O26</f>
        <v>65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4251</v>
      </c>
      <c r="D27" s="53">
        <f>'Прил. 11 СОГАЗ 2020'!D27+'Прил. 11АЛЬФА 2020'!D27</f>
        <v>1890</v>
      </c>
      <c r="E27" s="53">
        <f>'Прил. 11 СОГАЗ 2020'!E27+'Прил. 11АЛЬФА 2020'!E27</f>
        <v>2361</v>
      </c>
      <c r="F27" s="53">
        <f>'Прил. 11 СОГАЗ 2020'!F27+'Прил. 11АЛЬФА 2020'!F27</f>
        <v>19</v>
      </c>
      <c r="G27" s="53">
        <f>'Прил. 11 СОГАЗ 2020'!G27+'Прил. 11АЛЬФА 2020'!G27</f>
        <v>18</v>
      </c>
      <c r="H27" s="53">
        <f>'Прил. 11 СОГАЗ 2020'!H27+'Прил. 11АЛЬФА 2020'!H27</f>
        <v>148</v>
      </c>
      <c r="I27" s="53">
        <f>'Прил. 11 СОГАЗ 2020'!I27+'Прил. 11АЛЬФА 2020'!I27</f>
        <v>134</v>
      </c>
      <c r="J27" s="53">
        <f>'Прил. 11 СОГАЗ 2020'!J27+'Прил. 11АЛЬФА 2020'!J27</f>
        <v>538</v>
      </c>
      <c r="K27" s="53">
        <f>'Прил. 11 СОГАЗ 2020'!K27+'Прил. 11АЛЬФА 2020'!K27</f>
        <v>502</v>
      </c>
      <c r="L27" s="53">
        <f>'Прил. 11 СОГАЗ 2020'!L27+'Прил. 11АЛЬФА 2020'!L27</f>
        <v>1129</v>
      </c>
      <c r="M27" s="53">
        <f>'Прил. 11 СОГАЗ 2020'!M27+'Прил. 11АЛЬФА 2020'!M27</f>
        <v>1571</v>
      </c>
      <c r="N27" s="53">
        <f>'Прил. 11 СОГАЗ 2020'!N27+'Прил. 11АЛЬФА 2020'!N27</f>
        <v>56</v>
      </c>
      <c r="O27" s="53">
        <f>'Прил. 11 СОГАЗ 2020'!O27+'Прил. 11АЛЬФА 2020'!O27</f>
        <v>136</v>
      </c>
    </row>
    <row r="28" spans="1:15" s="35" customFormat="1" ht="18.75">
      <c r="A28" s="50">
        <f t="shared" ref="A28:A36" si="1">A27+1</f>
        <v>6</v>
      </c>
      <c r="B28" s="51" t="s">
        <v>91</v>
      </c>
      <c r="C28" s="52">
        <f t="shared" si="0"/>
        <v>31972</v>
      </c>
      <c r="D28" s="53">
        <f>'Прил. 11 СОГАЗ 2020'!D28+'Прил. 11АЛЬФА 2020'!D28</f>
        <v>14653</v>
      </c>
      <c r="E28" s="53">
        <f>'Прил. 11 СОГАЗ 2020'!E28+'Прил. 11АЛЬФА 2020'!E28</f>
        <v>17319</v>
      </c>
      <c r="F28" s="53">
        <f>'Прил. 11 СОГАЗ 2020'!F28+'Прил. 11АЛЬФА 2020'!F28</f>
        <v>174</v>
      </c>
      <c r="G28" s="53">
        <f>'Прил. 11 СОГАЗ 2020'!G28+'Прил. 11АЛЬФА 2020'!G28</f>
        <v>158</v>
      </c>
      <c r="H28" s="53">
        <f>'Прил. 11 СОГАЗ 2020'!H28+'Прил. 11АЛЬФА 2020'!H28</f>
        <v>838</v>
      </c>
      <c r="I28" s="53">
        <f>'Прил. 11 СОГАЗ 2020'!I28+'Прил. 11АЛЬФА 2020'!I28</f>
        <v>858</v>
      </c>
      <c r="J28" s="53">
        <f>'Прил. 11 СОГАЗ 2020'!J28+'Прил. 11АЛЬФА 2020'!J28</f>
        <v>3016</v>
      </c>
      <c r="K28" s="53">
        <f>'Прил. 11 СОГАЗ 2020'!K28+'Прил. 11АЛЬФА 2020'!K28</f>
        <v>2875</v>
      </c>
      <c r="L28" s="53">
        <f>'Прил. 11 СОГАЗ 2020'!L28+'Прил. 11АЛЬФА 2020'!L28</f>
        <v>9703</v>
      </c>
      <c r="M28" s="53">
        <f>'Прил. 11 СОГАЗ 2020'!M28+'Прил. 11АЛЬФА 2020'!M28</f>
        <v>10989</v>
      </c>
      <c r="N28" s="53">
        <f>'Прил. 11 СОГАЗ 2020'!N28+'Прил. 11АЛЬФА 2020'!N28</f>
        <v>922</v>
      </c>
      <c r="O28" s="53">
        <f>'Прил. 11 СОГАЗ 2020'!O28+'Прил. 11АЛЬФА 2020'!O28</f>
        <v>2439</v>
      </c>
    </row>
    <row r="29" spans="1:15" s="35" customFormat="1" ht="18.75">
      <c r="A29" s="50">
        <f t="shared" si="1"/>
        <v>7</v>
      </c>
      <c r="B29" s="51" t="s">
        <v>92</v>
      </c>
      <c r="C29" s="52">
        <f t="shared" si="0"/>
        <v>14011</v>
      </c>
      <c r="D29" s="53">
        <f>'Прил. 11 СОГАЗ 2020'!D29+'Прил. 11АЛЬФА 2020'!D29</f>
        <v>6235</v>
      </c>
      <c r="E29" s="53">
        <f>'Прил. 11 СОГАЗ 2020'!E29+'Прил. 11АЛЬФА 2020'!E29</f>
        <v>7776</v>
      </c>
      <c r="F29" s="53">
        <f>'Прил. 11 СОГАЗ 2020'!F29+'Прил. 11АЛЬФА 2020'!F29</f>
        <v>79</v>
      </c>
      <c r="G29" s="53">
        <f>'Прил. 11 СОГАЗ 2020'!G29+'Прил. 11АЛЬФА 2020'!G29</f>
        <v>74</v>
      </c>
      <c r="H29" s="53">
        <f>'Прил. 11 СОГАЗ 2020'!H29+'Прил. 11АЛЬФА 2020'!H29</f>
        <v>394</v>
      </c>
      <c r="I29" s="53">
        <f>'Прил. 11 СОГАЗ 2020'!I29+'Прил. 11АЛЬФА 2020'!I29</f>
        <v>372</v>
      </c>
      <c r="J29" s="53">
        <f>'Прил. 11 СОГАЗ 2020'!J29+'Прил. 11АЛЬФА 2020'!J29</f>
        <v>1496</v>
      </c>
      <c r="K29" s="53">
        <f>'Прил. 11 СОГАЗ 2020'!K29+'Прил. 11АЛЬФА 2020'!K29</f>
        <v>1396</v>
      </c>
      <c r="L29" s="53">
        <f>'Прил. 11 СОГАЗ 2020'!L29+'Прил. 11АЛЬФА 2020'!L29</f>
        <v>3902</v>
      </c>
      <c r="M29" s="53">
        <f>'Прил. 11 СОГАЗ 2020'!M29+'Прил. 11АЛЬФА 2020'!M29</f>
        <v>5063</v>
      </c>
      <c r="N29" s="53">
        <f>'Прил. 11 СОГАЗ 2020'!N29+'Прил. 11АЛЬФА 2020'!N29</f>
        <v>364</v>
      </c>
      <c r="O29" s="53">
        <f>'Прил. 11 СОГАЗ 2020'!O29+'Прил. 11АЛЬФА 2020'!O29</f>
        <v>871</v>
      </c>
    </row>
    <row r="30" spans="1:15" s="35" customFormat="1" ht="18.75">
      <c r="A30" s="50">
        <f t="shared" si="1"/>
        <v>8</v>
      </c>
      <c r="B30" s="51" t="s">
        <v>93</v>
      </c>
      <c r="C30" s="52">
        <f t="shared" si="0"/>
        <v>8412</v>
      </c>
      <c r="D30" s="53">
        <f>'Прил. 11 СОГАЗ 2020'!D30+'Прил. 11АЛЬФА 2020'!D30</f>
        <v>3522</v>
      </c>
      <c r="E30" s="53">
        <f>'Прил. 11 СОГАЗ 2020'!E30+'Прил. 11АЛЬФА 2020'!E30</f>
        <v>4890</v>
      </c>
      <c r="F30" s="53">
        <f>'Прил. 11 СОГАЗ 2020'!F30+'Прил. 11АЛЬФА 2020'!F30</f>
        <v>63</v>
      </c>
      <c r="G30" s="53">
        <f>'Прил. 11 СОГАЗ 2020'!G30+'Прил. 11АЛЬФА 2020'!G30</f>
        <v>69</v>
      </c>
      <c r="H30" s="53">
        <f>'Прил. 11 СОГАЗ 2020'!H30+'Прил. 11АЛЬФА 2020'!H30</f>
        <v>398</v>
      </c>
      <c r="I30" s="53">
        <f>'Прил. 11 СОГАЗ 2020'!I30+'Прил. 11АЛЬФА 2020'!I30</f>
        <v>357</v>
      </c>
      <c r="J30" s="53">
        <f>'Прил. 11 СОГАЗ 2020'!J30+'Прил. 11АЛЬФА 2020'!J30</f>
        <v>1149</v>
      </c>
      <c r="K30" s="53">
        <f>'Прил. 11 СОГАЗ 2020'!K30+'Прил. 11АЛЬФА 2020'!K30</f>
        <v>1123</v>
      </c>
      <c r="L30" s="53">
        <f>'Прил. 11 СОГАЗ 2020'!L30+'Прил. 11АЛЬФА 2020'!L30</f>
        <v>1829</v>
      </c>
      <c r="M30" s="53">
        <f>'Прил. 11 СОГАЗ 2020'!M30+'Прил. 11АЛЬФА 2020'!M30</f>
        <v>3184</v>
      </c>
      <c r="N30" s="53">
        <f>'Прил. 11 СОГАЗ 2020'!N30+'Прил. 11АЛЬФА 2020'!N30</f>
        <v>83</v>
      </c>
      <c r="O30" s="53">
        <f>'Прил. 11 СОГАЗ 2020'!O30+'Прил. 11АЛЬФА 2020'!O30</f>
        <v>157</v>
      </c>
    </row>
    <row r="31" spans="1:15" s="35" customFormat="1" ht="18.75">
      <c r="A31" s="50">
        <f t="shared" si="1"/>
        <v>9</v>
      </c>
      <c r="B31" s="51" t="s">
        <v>94</v>
      </c>
      <c r="C31" s="52">
        <f t="shared" si="0"/>
        <v>12548</v>
      </c>
      <c r="D31" s="53">
        <f>'Прил. 11 СОГАЗ 2020'!D31+'Прил. 11АЛЬФА 2020'!D31</f>
        <v>5831</v>
      </c>
      <c r="E31" s="53">
        <f>'Прил. 11 СОГАЗ 2020'!E31+'Прил. 11АЛЬФА 2020'!E31</f>
        <v>6717</v>
      </c>
      <c r="F31" s="53">
        <f>'Прил. 11 СОГАЗ 2020'!F31+'Прил. 11АЛЬФА 2020'!F31</f>
        <v>85</v>
      </c>
      <c r="G31" s="53">
        <f>'Прил. 11 СОГАЗ 2020'!G31+'Прил. 11АЛЬФА 2020'!G31</f>
        <v>54</v>
      </c>
      <c r="H31" s="53">
        <f>'Прил. 11 СОГАЗ 2020'!H31+'Прил. 11АЛЬФА 2020'!H31</f>
        <v>330</v>
      </c>
      <c r="I31" s="53">
        <f>'Прил. 11 СОГАЗ 2020'!I31+'Прил. 11АЛЬФА 2020'!I31</f>
        <v>294</v>
      </c>
      <c r="J31" s="53">
        <f>'Прил. 11 СОГАЗ 2020'!J31+'Прил. 11АЛЬФА 2020'!J31</f>
        <v>1304</v>
      </c>
      <c r="K31" s="53">
        <f>'Прил. 11 СОГАЗ 2020'!K31+'Прил. 11АЛЬФА 2020'!K31</f>
        <v>1283</v>
      </c>
      <c r="L31" s="53">
        <f>'Прил. 11 СОГАЗ 2020'!L31+'Прил. 11АЛЬФА 2020'!L31</f>
        <v>3801</v>
      </c>
      <c r="M31" s="53">
        <f>'Прил. 11 СОГАЗ 2020'!M31+'Прил. 11АЛЬФА 2020'!M31</f>
        <v>4435</v>
      </c>
      <c r="N31" s="53">
        <f>'Прил. 11 СОГАЗ 2020'!N31+'Прил. 11АЛЬФА 2020'!N31</f>
        <v>311</v>
      </c>
      <c r="O31" s="53">
        <f>'Прил. 11 СОГАЗ 2020'!O31+'Прил. 11АЛЬФА 2020'!O31</f>
        <v>651</v>
      </c>
    </row>
    <row r="32" spans="1:15" s="35" customFormat="1" ht="18.75">
      <c r="A32" s="50">
        <f t="shared" si="1"/>
        <v>10</v>
      </c>
      <c r="B32" s="51" t="s">
        <v>95</v>
      </c>
      <c r="C32" s="52">
        <f t="shared" si="0"/>
        <v>6786</v>
      </c>
      <c r="D32" s="53">
        <f>'Прил. 11 СОГАЗ 2020'!D32+'Прил. 11АЛЬФА 2020'!D32</f>
        <v>3015</v>
      </c>
      <c r="E32" s="53">
        <f>'Прил. 11 СОГАЗ 2020'!E32+'Прил. 11АЛЬФА 2020'!E32</f>
        <v>3771</v>
      </c>
      <c r="F32" s="53">
        <f>'Прил. 11 СОГАЗ 2020'!F32+'Прил. 11АЛЬФА 2020'!F32</f>
        <v>38</v>
      </c>
      <c r="G32" s="53">
        <f>'Прил. 11 СОГАЗ 2020'!G32+'Прил. 11АЛЬФА 2020'!G32</f>
        <v>45</v>
      </c>
      <c r="H32" s="53">
        <f>'Прил. 11 СОГАЗ 2020'!H32+'Прил. 11АЛЬФА 2020'!H32</f>
        <v>200</v>
      </c>
      <c r="I32" s="53">
        <f>'Прил. 11 СОГАЗ 2020'!I32+'Прил. 11АЛЬФА 2020'!I32</f>
        <v>170</v>
      </c>
      <c r="J32" s="53">
        <f>'Прил. 11 СОГАЗ 2020'!J32+'Прил. 11АЛЬФА 2020'!J32</f>
        <v>786</v>
      </c>
      <c r="K32" s="53">
        <f>'Прил. 11 СОГАЗ 2020'!K32+'Прил. 11АЛЬФА 2020'!K32</f>
        <v>722</v>
      </c>
      <c r="L32" s="53">
        <f>'Прил. 11 СОГАЗ 2020'!L32+'Прил. 11АЛЬФА 2020'!L32</f>
        <v>1857</v>
      </c>
      <c r="M32" s="53">
        <f>'Прил. 11 СОГАЗ 2020'!M32+'Прил. 11АЛЬФА 2020'!M32</f>
        <v>2630</v>
      </c>
      <c r="N32" s="53">
        <f>'Прил. 11 СОГАЗ 2020'!N32+'Прил. 11АЛЬФА 2020'!N32</f>
        <v>134</v>
      </c>
      <c r="O32" s="53">
        <f>'Прил. 11 СОГАЗ 2020'!O32+'Прил. 11АЛЬФА 2020'!O32</f>
        <v>204</v>
      </c>
    </row>
    <row r="33" spans="1:15" s="35" customFormat="1" ht="18.75">
      <c r="A33" s="50">
        <f t="shared" si="1"/>
        <v>11</v>
      </c>
      <c r="B33" s="51" t="s">
        <v>96</v>
      </c>
      <c r="C33" s="52">
        <f t="shared" si="0"/>
        <v>53655</v>
      </c>
      <c r="D33" s="53">
        <f>'Прил. 11 СОГАЗ 2020'!D33+'Прил. 11АЛЬФА 2020'!D33</f>
        <v>24612</v>
      </c>
      <c r="E33" s="53">
        <f>'Прил. 11 СОГАЗ 2020'!E33+'Прил. 11АЛЬФА 2020'!E33</f>
        <v>29043</v>
      </c>
      <c r="F33" s="53">
        <f>'Прил. 11 СОГАЗ 2020'!F33+'Прил. 11АЛЬФА 2020'!F33</f>
        <v>187</v>
      </c>
      <c r="G33" s="53">
        <f>'Прил. 11 СОГАЗ 2020'!G33+'Прил. 11АЛЬФА 2020'!G33</f>
        <v>185</v>
      </c>
      <c r="H33" s="53">
        <f>'Прил. 11 СОГАЗ 2020'!H33+'Прил. 11АЛЬФА 2020'!H33</f>
        <v>1011</v>
      </c>
      <c r="I33" s="53">
        <f>'Прил. 11 СОГАЗ 2020'!I33+'Прил. 11АЛЬФА 2020'!I33</f>
        <v>934</v>
      </c>
      <c r="J33" s="53">
        <f>'Прил. 11 СОГАЗ 2020'!J33+'Прил. 11АЛЬФА 2020'!J33</f>
        <v>4026</v>
      </c>
      <c r="K33" s="53">
        <f>'Прил. 11 СОГАЗ 2020'!K33+'Прил. 11АЛЬФА 2020'!K33</f>
        <v>3780</v>
      </c>
      <c r="L33" s="53">
        <f>'Прил. 11 СОГАЗ 2020'!L33+'Прил. 11АЛЬФА 2020'!L33</f>
        <v>16781</v>
      </c>
      <c r="M33" s="53">
        <f>'Прил. 11 СОГАЗ 2020'!M33+'Прил. 11АЛЬФА 2020'!M33</f>
        <v>17801</v>
      </c>
      <c r="N33" s="53">
        <f>'Прил. 11 СОГАЗ 2020'!N33+'Прил. 11АЛЬФА 2020'!N33</f>
        <v>2607</v>
      </c>
      <c r="O33" s="53">
        <f>'Прил. 11 СОГАЗ 2020'!O33+'Прил. 11АЛЬФА 2020'!O33</f>
        <v>6343</v>
      </c>
    </row>
    <row r="34" spans="1:15" s="35" customFormat="1" ht="18.75">
      <c r="A34" s="50">
        <f t="shared" si="1"/>
        <v>12</v>
      </c>
      <c r="B34" s="51" t="s">
        <v>97</v>
      </c>
      <c r="C34" s="52">
        <f t="shared" si="0"/>
        <v>30727</v>
      </c>
      <c r="D34" s="53">
        <f>'Прил. 11 СОГАЗ 2020'!D34+'Прил. 11АЛЬФА 2020'!D34</f>
        <v>14480</v>
      </c>
      <c r="E34" s="53">
        <f>'Прил. 11 СОГАЗ 2020'!E34+'Прил. 11АЛЬФА 2020'!E34</f>
        <v>16247</v>
      </c>
      <c r="F34" s="53">
        <f>'Прил. 11 СОГАЗ 2020'!F34+'Прил. 11АЛЬФА 2020'!F34</f>
        <v>107</v>
      </c>
      <c r="G34" s="53">
        <f>'Прил. 11 СОГАЗ 2020'!G34+'Прил. 11АЛЬФА 2020'!G34</f>
        <v>114</v>
      </c>
      <c r="H34" s="53">
        <f>'Прил. 11 СОГАЗ 2020'!H34+'Прил. 11АЛЬФА 2020'!H34</f>
        <v>586</v>
      </c>
      <c r="I34" s="53">
        <f>'Прил. 11 СОГАЗ 2020'!I34+'Прил. 11АЛЬФА 2020'!I34</f>
        <v>579</v>
      </c>
      <c r="J34" s="53">
        <f>'Прил. 11 СОГАЗ 2020'!J34+'Прил. 11АЛЬФА 2020'!J34</f>
        <v>2416</v>
      </c>
      <c r="K34" s="53">
        <f>'Прил. 11 СОГАЗ 2020'!K34+'Прил. 11АЛЬФА 2020'!K34</f>
        <v>2296</v>
      </c>
      <c r="L34" s="53">
        <f>'Прил. 11 СОГАЗ 2020'!L34+'Прил. 11АЛЬФА 2020'!L34</f>
        <v>10081</v>
      </c>
      <c r="M34" s="53">
        <f>'Прил. 11 СОГАЗ 2020'!M34+'Прил. 11АЛЬФА 2020'!M34</f>
        <v>9955</v>
      </c>
      <c r="N34" s="53">
        <f>'Прил. 11 СОГАЗ 2020'!N34+'Прил. 11АЛЬФА 2020'!N34</f>
        <v>1290</v>
      </c>
      <c r="O34" s="53">
        <f>'Прил. 11 СОГАЗ 2020'!O34+'Прил. 11АЛЬФА 2020'!O34</f>
        <v>3303</v>
      </c>
    </row>
    <row r="35" spans="1:15" s="35" customFormat="1" ht="18.75">
      <c r="A35" s="50">
        <f t="shared" si="1"/>
        <v>13</v>
      </c>
      <c r="B35" s="51" t="s">
        <v>98</v>
      </c>
      <c r="C35" s="52">
        <f t="shared" si="0"/>
        <v>44438</v>
      </c>
      <c r="D35" s="53">
        <f>'Прил. 11 СОГАЗ 2020'!D35+'Прил. 11АЛЬФА 2020'!D35</f>
        <v>20473</v>
      </c>
      <c r="E35" s="53">
        <f>'Прил. 11 СОГАЗ 2020'!E35+'Прил. 11АЛЬФА 2020'!E35</f>
        <v>23965</v>
      </c>
      <c r="F35" s="53">
        <f>'Прил. 11 СОГАЗ 2020'!F35+'Прил. 11АЛЬФА 2020'!F35</f>
        <v>168</v>
      </c>
      <c r="G35" s="53">
        <f>'Прил. 11 СОГАЗ 2020'!G35+'Прил. 11АЛЬФА 2020'!G35</f>
        <v>155</v>
      </c>
      <c r="H35" s="53">
        <f>'Прил. 11 СОГАЗ 2020'!H35+'Прил. 11АЛЬФА 2020'!H35</f>
        <v>826</v>
      </c>
      <c r="I35" s="53">
        <f>'Прил. 11 СОГАЗ 2020'!I35+'Прил. 11АЛЬФА 2020'!I35</f>
        <v>801</v>
      </c>
      <c r="J35" s="53">
        <f>'Прил. 11 СОГАЗ 2020'!J35+'Прил. 11АЛЬФА 2020'!J35</f>
        <v>3472</v>
      </c>
      <c r="K35" s="53">
        <f>'Прил. 11 СОГАЗ 2020'!K35+'Прил. 11АЛЬФА 2020'!K35</f>
        <v>3188</v>
      </c>
      <c r="L35" s="53">
        <f>'Прил. 11 СОГАЗ 2020'!L35+'Прил. 11АЛЬФА 2020'!L35</f>
        <v>13663</v>
      </c>
      <c r="M35" s="53">
        <f>'Прил. 11 СОГАЗ 2020'!M35+'Прил. 11АЛЬФА 2020'!M35</f>
        <v>14388</v>
      </c>
      <c r="N35" s="53">
        <f>'Прил. 11 СОГАЗ 2020'!N35+'Прил. 11АЛЬФА 2020'!N35</f>
        <v>2344</v>
      </c>
      <c r="O35" s="53">
        <f>'Прил. 11 СОГАЗ 2020'!O35+'Прил. 11АЛЬФА 2020'!O35</f>
        <v>5433</v>
      </c>
    </row>
    <row r="36" spans="1:15" s="35" customFormat="1" ht="18.75">
      <c r="A36" s="50">
        <f t="shared" si="1"/>
        <v>14</v>
      </c>
      <c r="B36" s="51" t="s">
        <v>99</v>
      </c>
      <c r="C36" s="52">
        <f t="shared" si="0"/>
        <v>16563</v>
      </c>
      <c r="D36" s="53">
        <f>'Прил. 11 СОГАЗ 2020'!D36+'Прил. 11АЛЬФА 2020'!D36</f>
        <v>7813</v>
      </c>
      <c r="E36" s="53">
        <f>'Прил. 11 СОГАЗ 2020'!E36+'Прил. 11АЛЬФА 2020'!E36</f>
        <v>8750</v>
      </c>
      <c r="F36" s="53">
        <f>'Прил. 11 СОГАЗ 2020'!F36+'Прил. 11АЛЬФА 2020'!F36</f>
        <v>64</v>
      </c>
      <c r="G36" s="53">
        <f>'Прил. 11 СОГАЗ 2020'!G36+'Прил. 11АЛЬФА 2020'!G36</f>
        <v>58</v>
      </c>
      <c r="H36" s="53">
        <f>'Прил. 11 СОГАЗ 2020'!H36+'Прил. 11АЛЬФА 2020'!H36</f>
        <v>322</v>
      </c>
      <c r="I36" s="53">
        <f>'Прил. 11 СОГАЗ 2020'!I36+'Прил. 11АЛЬФА 2020'!I36</f>
        <v>280</v>
      </c>
      <c r="J36" s="53">
        <f>'Прил. 11 СОГАЗ 2020'!J36+'Прил. 11АЛЬФА 2020'!J36</f>
        <v>1413</v>
      </c>
      <c r="K36" s="53">
        <f>'Прил. 11 СОГАЗ 2020'!K36+'Прил. 11АЛЬФА 2020'!K36</f>
        <v>1289</v>
      </c>
      <c r="L36" s="53">
        <f>'Прил. 11 СОГАЗ 2020'!L36+'Прил. 11АЛЬФА 2020'!L36</f>
        <v>5201</v>
      </c>
      <c r="M36" s="53">
        <f>'Прил. 11 СОГАЗ 2020'!M36+'Прил. 11АЛЬФА 2020'!M36</f>
        <v>5349</v>
      </c>
      <c r="N36" s="53">
        <f>'Прил. 11 СОГАЗ 2020'!N36+'Прил. 11АЛЬФА 2020'!N36</f>
        <v>813</v>
      </c>
      <c r="O36" s="53">
        <f>'Прил. 11 СОГАЗ 2020'!O36+'Прил. 11АЛЬФА 2020'!O36</f>
        <v>1774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2085</v>
      </c>
      <c r="D37" s="53">
        <f>'Прил. 11 СОГАЗ 2020'!D37+'Прил. 11АЛЬФА 2020'!D37</f>
        <v>995</v>
      </c>
      <c r="E37" s="53">
        <f>'Прил. 11 СОГАЗ 2020'!E37+'Прил. 11АЛЬФА 2020'!E37</f>
        <v>1090</v>
      </c>
      <c r="F37" s="53">
        <f>'Прил. 11 СОГАЗ 2020'!F37+'Прил. 11АЛЬФА 2020'!F37</f>
        <v>3</v>
      </c>
      <c r="G37" s="53">
        <f>'Прил. 11 СОГАЗ 2020'!G37+'Прил. 11АЛЬФА 2020'!G37</f>
        <v>10</v>
      </c>
      <c r="H37" s="53">
        <f>'Прил. 11 СОГАЗ 2020'!H37+'Прил. 11АЛЬФА 2020'!H37</f>
        <v>36</v>
      </c>
      <c r="I37" s="53">
        <f>'Прил. 11 СОГАЗ 2020'!I37+'Прил. 11АЛЬФА 2020'!I37</f>
        <v>35</v>
      </c>
      <c r="J37" s="53">
        <f>'Прил. 11 СОГАЗ 2020'!J37+'Прил. 11АЛЬФА 2020'!J37</f>
        <v>191</v>
      </c>
      <c r="K37" s="53">
        <f>'Прил. 11 СОГАЗ 2020'!K37+'Прил. 11АЛЬФА 2020'!K37</f>
        <v>172</v>
      </c>
      <c r="L37" s="53">
        <f>'Прил. 11 СОГАЗ 2020'!L37+'Прил. 11АЛЬФА 2020'!L37</f>
        <v>668</v>
      </c>
      <c r="M37" s="53">
        <f>'Прил. 11 СОГАЗ 2020'!M37+'Прил. 11АЛЬФА 2020'!M37</f>
        <v>646</v>
      </c>
      <c r="N37" s="53">
        <f>'Прил. 11 СОГАЗ 2020'!N37+'Прил. 11АЛЬФА 2020'!N37</f>
        <v>97</v>
      </c>
      <c r="O37" s="53">
        <f>'Прил. 11 СОГАЗ 2020'!O37+'Прил. 11АЛЬФА 2020'!O37</f>
        <v>227</v>
      </c>
    </row>
    <row r="38" spans="1:15" s="35" customFormat="1" ht="18.75">
      <c r="A38" s="50">
        <v>15</v>
      </c>
      <c r="B38" s="51" t="s">
        <v>102</v>
      </c>
      <c r="C38" s="52">
        <f t="shared" si="0"/>
        <v>5224</v>
      </c>
      <c r="D38" s="53">
        <f>'Прил. 11 СОГАЗ 2020'!D38+'Прил. 11АЛЬФА 2020'!D38</f>
        <v>2477</v>
      </c>
      <c r="E38" s="53">
        <f>'Прил. 11 СОГАЗ 2020'!E38+'Прил. 11АЛЬФА 2020'!E38</f>
        <v>2747</v>
      </c>
      <c r="F38" s="53">
        <f>'Прил. 11 СОГАЗ 2020'!F38+'Прил. 11АЛЬФА 2020'!F38</f>
        <v>7</v>
      </c>
      <c r="G38" s="53">
        <f>'Прил. 11 СОГАЗ 2020'!G38+'Прил. 11АЛЬФА 2020'!G38</f>
        <v>10</v>
      </c>
      <c r="H38" s="53">
        <f>'Прил. 11 СОГАЗ 2020'!H38+'Прил. 11АЛЬФА 2020'!H38</f>
        <v>70</v>
      </c>
      <c r="I38" s="53">
        <f>'Прил. 11 СОГАЗ 2020'!I38+'Прил. 11АЛЬФА 2020'!I38</f>
        <v>70</v>
      </c>
      <c r="J38" s="53">
        <f>'Прил. 11 СОГАЗ 2020'!J38+'Прил. 11АЛЬФА 2020'!J38</f>
        <v>326</v>
      </c>
      <c r="K38" s="53">
        <f>'Прил. 11 СОГАЗ 2020'!K38+'Прил. 11АЛЬФА 2020'!K38</f>
        <v>354</v>
      </c>
      <c r="L38" s="53">
        <f>'Прил. 11 СОГАЗ 2020'!L38+'Прил. 11АЛЬФА 2020'!L38</f>
        <v>1672</v>
      </c>
      <c r="M38" s="53">
        <f>'Прил. 11 СОГАЗ 2020'!M38+'Прил. 11АЛЬФА 2020'!M38</f>
        <v>1552</v>
      </c>
      <c r="N38" s="53">
        <f>'Прил. 11 СОГАЗ 2020'!N38+'Прил. 11АЛЬФА 2020'!N38</f>
        <v>402</v>
      </c>
      <c r="O38" s="53">
        <f>'Прил. 11 СОГАЗ 2020'!O38+'Прил. 11АЛЬФА 2020'!O38</f>
        <v>761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43407</v>
      </c>
      <c r="D39" s="53">
        <f>'Прил. 11 СОГАЗ 2020'!D39+'Прил. 11АЛЬФА 2020'!D39</f>
        <v>19816</v>
      </c>
      <c r="E39" s="53">
        <f>'Прил. 11 СОГАЗ 2020'!E39+'Прил. 11АЛЬФА 2020'!E39</f>
        <v>23591</v>
      </c>
      <c r="F39" s="53">
        <f>'Прил. 11 СОГАЗ 2020'!F39+'Прил. 11АЛЬФА 2020'!F39</f>
        <v>171</v>
      </c>
      <c r="G39" s="53">
        <f>'Прил. 11 СОГАЗ 2020'!G39+'Прил. 11АЛЬФА 2020'!G39</f>
        <v>145</v>
      </c>
      <c r="H39" s="53">
        <f>'Прил. 11 СОГАЗ 2020'!H39+'Прил. 11АЛЬФА 2020'!H39</f>
        <v>881</v>
      </c>
      <c r="I39" s="53">
        <f>'Прил. 11 СОГАЗ 2020'!I39+'Прил. 11АЛЬФА 2020'!I39</f>
        <v>751</v>
      </c>
      <c r="J39" s="53">
        <f>'Прил. 11 СОГАЗ 2020'!J39+'Прил. 11АЛЬФА 2020'!J39</f>
        <v>3463</v>
      </c>
      <c r="K39" s="53">
        <f>'Прил. 11 СОГАЗ 2020'!K39+'Прил. 11АЛЬФА 2020'!K39</f>
        <v>3246</v>
      </c>
      <c r="L39" s="53">
        <f>'Прил. 11 СОГАЗ 2020'!L39+'Прил. 11АЛЬФА 2020'!L39</f>
        <v>13354</v>
      </c>
      <c r="M39" s="53">
        <f>'Прил. 11 СОГАЗ 2020'!M39+'Прил. 11АЛЬФА 2020'!M39</f>
        <v>14524</v>
      </c>
      <c r="N39" s="53">
        <f>'Прил. 11 СОГАЗ 2020'!N39+'Прил. 11АЛЬФА 2020'!N39</f>
        <v>1947</v>
      </c>
      <c r="O39" s="53">
        <f>'Прил. 11 СОГАЗ 2020'!O39+'Прил. 11АЛЬФА 2020'!O39</f>
        <v>4925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27086</v>
      </c>
      <c r="D40" s="53">
        <f>'Прил. 11 СОГАЗ 2020'!D40+'Прил. 11АЛЬФА 2020'!D40</f>
        <v>12264</v>
      </c>
      <c r="E40" s="53">
        <f>'Прил. 11 СОГАЗ 2020'!E40+'Прил. 11АЛЬФА 2020'!E40</f>
        <v>14822</v>
      </c>
      <c r="F40" s="53">
        <f>'Прил. 11 СОГАЗ 2020'!F40+'Прил. 11АЛЬФА 2020'!F40</f>
        <v>110</v>
      </c>
      <c r="G40" s="53">
        <f>'Прил. 11 СОГАЗ 2020'!G40+'Прил. 11АЛЬФА 2020'!G40</f>
        <v>106</v>
      </c>
      <c r="H40" s="53">
        <f>'Прил. 11 СОГАЗ 2020'!H40+'Прил. 11АЛЬФА 2020'!H40</f>
        <v>583</v>
      </c>
      <c r="I40" s="53">
        <f>'Прил. 11 СОГАЗ 2020'!I40+'Прил. 11АЛЬФА 2020'!I40</f>
        <v>540</v>
      </c>
      <c r="J40" s="53">
        <f>'Прил. 11 СОГАЗ 2020'!J40+'Прил. 11АЛЬФА 2020'!J40</f>
        <v>2373</v>
      </c>
      <c r="K40" s="53">
        <f>'Прил. 11 СОГАЗ 2020'!K40+'Прил. 11АЛЬФА 2020'!K40</f>
        <v>2296</v>
      </c>
      <c r="L40" s="53">
        <f>'Прил. 11 СОГАЗ 2020'!L40+'Прил. 11АЛЬФА 2020'!L40</f>
        <v>8144</v>
      </c>
      <c r="M40" s="53">
        <f>'Прил. 11 СОГАЗ 2020'!M40+'Прил. 11АЛЬФА 2020'!M40</f>
        <v>9222</v>
      </c>
      <c r="N40" s="53">
        <f>'Прил. 11 СОГАЗ 2020'!N40+'Прил. 11АЛЬФА 2020'!N40</f>
        <v>1054</v>
      </c>
      <c r="O40" s="53">
        <f>'Прил. 11 СОГАЗ 2020'!O40+'Прил. 11АЛЬФА 2020'!O40</f>
        <v>2658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18624</v>
      </c>
      <c r="D41" s="53">
        <f>'Прил. 11 СОГАЗ 2020'!D41+'Прил. 11АЛЬФА 2020'!D41</f>
        <v>8761</v>
      </c>
      <c r="E41" s="53">
        <f>'Прил. 11 СОГАЗ 2020'!E41+'Прил. 11АЛЬФА 2020'!E41</f>
        <v>9863</v>
      </c>
      <c r="F41" s="53">
        <f>'Прил. 11 СОГАЗ 2020'!F41+'Прил. 11АЛЬФА 2020'!F41</f>
        <v>54</v>
      </c>
      <c r="G41" s="53">
        <f>'Прил. 11 СОГАЗ 2020'!G41+'Прил. 11АЛЬФА 2020'!G41</f>
        <v>52</v>
      </c>
      <c r="H41" s="53">
        <f>'Прил. 11 СОГАЗ 2020'!H41+'Прил. 11АЛЬФА 2020'!H41</f>
        <v>339</v>
      </c>
      <c r="I41" s="53">
        <f>'Прил. 11 СОГАЗ 2020'!I41+'Прил. 11АЛЬФА 2020'!I41</f>
        <v>302</v>
      </c>
      <c r="J41" s="53">
        <f>'Прил. 11 СОГАЗ 2020'!J41+'Прил. 11АЛЬФА 2020'!J41</f>
        <v>1418</v>
      </c>
      <c r="K41" s="53">
        <f>'Прил. 11 СОГАЗ 2020'!K41+'Прил. 11АЛЬФА 2020'!K41</f>
        <v>1361</v>
      </c>
      <c r="L41" s="53">
        <f>'Прил. 11 СОГАЗ 2020'!L41+'Прил. 11АЛЬФА 2020'!L41</f>
        <v>6004</v>
      </c>
      <c r="M41" s="53">
        <f>'Прил. 11 СОГАЗ 2020'!M41+'Прил. 11АЛЬФА 2020'!M41</f>
        <v>5991</v>
      </c>
      <c r="N41" s="53">
        <f>'Прил. 11 СОГАЗ 2020'!N41+'Прил. 11АЛЬФА 2020'!N41</f>
        <v>946</v>
      </c>
      <c r="O41" s="53">
        <f>'Прил. 11 СОГАЗ 2020'!O41+'Прил. 11АЛЬФА 2020'!O41</f>
        <v>2157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10191</v>
      </c>
      <c r="D42" s="53">
        <f>'Прил. 11 СОГАЗ 2020'!D42+'Прил. 11АЛЬФА 2020'!D42</f>
        <v>5040</v>
      </c>
      <c r="E42" s="53">
        <f>'Прил. 11 СОГАЗ 2020'!E42+'Прил. 11АЛЬФА 2020'!E42</f>
        <v>5151</v>
      </c>
      <c r="F42" s="53">
        <f>'Прил. 11 СОГАЗ 2020'!F42+'Прил. 11АЛЬФА 2020'!F42</f>
        <v>29</v>
      </c>
      <c r="G42" s="53">
        <f>'Прил. 11 СОГАЗ 2020'!G42+'Прил. 11АЛЬФА 2020'!G42</f>
        <v>27</v>
      </c>
      <c r="H42" s="53">
        <f>'Прил. 11 СОГАЗ 2020'!H42+'Прил. 11АЛЬФА 2020'!H42</f>
        <v>159</v>
      </c>
      <c r="I42" s="53">
        <f>'Прил. 11 СОГАЗ 2020'!I42+'Прил. 11АЛЬФА 2020'!I42</f>
        <v>180</v>
      </c>
      <c r="J42" s="53">
        <f>'Прил. 11 СОГАЗ 2020'!J42+'Прил. 11АЛЬФА 2020'!J42</f>
        <v>800</v>
      </c>
      <c r="K42" s="53">
        <f>'Прил. 11 СОГАЗ 2020'!K42+'Прил. 11АЛЬФА 2020'!K42</f>
        <v>716</v>
      </c>
      <c r="L42" s="53">
        <f>'Прил. 11 СОГАЗ 2020'!L42+'Прил. 11АЛЬФА 2020'!L42</f>
        <v>3556</v>
      </c>
      <c r="M42" s="53">
        <f>'Прил. 11 СОГАЗ 2020'!M42+'Прил. 11АЛЬФА 2020'!M42</f>
        <v>3050</v>
      </c>
      <c r="N42" s="53">
        <f>'Прил. 11 СОГАЗ 2020'!N42+'Прил. 11АЛЬФА 2020'!N42</f>
        <v>496</v>
      </c>
      <c r="O42" s="53">
        <f>'Прил. 11 СОГАЗ 2020'!O42+'Прил. 11АЛЬФА 2020'!O42</f>
        <v>1178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2">SUM(C20:C42)-C21-C23-C26-C37</f>
        <v>704284</v>
      </c>
      <c r="D43" s="52">
        <f t="shared" si="2"/>
        <v>325558</v>
      </c>
      <c r="E43" s="52">
        <f t="shared" si="2"/>
        <v>378726</v>
      </c>
      <c r="F43" s="52">
        <f t="shared" si="2"/>
        <v>2877</v>
      </c>
      <c r="G43" s="52">
        <f t="shared" si="2"/>
        <v>2785</v>
      </c>
      <c r="H43" s="52">
        <f t="shared" si="2"/>
        <v>14949</v>
      </c>
      <c r="I43" s="52">
        <f t="shared" si="2"/>
        <v>14112</v>
      </c>
      <c r="J43" s="52">
        <f t="shared" si="2"/>
        <v>57399</v>
      </c>
      <c r="K43" s="52">
        <f t="shared" si="2"/>
        <v>54092</v>
      </c>
      <c r="L43" s="52">
        <f t="shared" si="2"/>
        <v>219862</v>
      </c>
      <c r="M43" s="52">
        <f t="shared" si="2"/>
        <v>236624</v>
      </c>
      <c r="N43" s="52">
        <f t="shared" si="2"/>
        <v>30471</v>
      </c>
      <c r="O43" s="52">
        <f t="shared" si="2"/>
        <v>71113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topLeftCell="A10" zoomScale="61" zoomScaleNormal="61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125</v>
      </c>
      <c r="J10" s="9" t="s">
        <v>123</v>
      </c>
      <c r="L10" s="11"/>
    </row>
    <row r="11" spans="1:15" s="9" customFormat="1" ht="20.25">
      <c r="L11" s="47"/>
    </row>
    <row r="12" spans="1:15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226116</v>
      </c>
      <c r="D20" s="53">
        <f t="shared" ref="D20:D42" si="1">F20+H20+J20+L20+N20</f>
        <v>103930</v>
      </c>
      <c r="E20" s="53">
        <f t="shared" ref="E20:E42" si="2">G20+I20+K20+M20+O20</f>
        <v>122186</v>
      </c>
      <c r="F20" s="53">
        <v>866</v>
      </c>
      <c r="G20" s="53">
        <v>848</v>
      </c>
      <c r="H20" s="53">
        <v>4485</v>
      </c>
      <c r="I20" s="53">
        <v>4344</v>
      </c>
      <c r="J20" s="53">
        <v>17766</v>
      </c>
      <c r="K20" s="53">
        <v>16300</v>
      </c>
      <c r="L20" s="53">
        <v>69794</v>
      </c>
      <c r="M20" s="53">
        <v>75037</v>
      </c>
      <c r="N20" s="53">
        <v>11019</v>
      </c>
      <c r="O20" s="53">
        <v>25657</v>
      </c>
    </row>
    <row r="21" spans="1:15" s="35" customFormat="1" ht="18.75">
      <c r="A21" s="50" t="s">
        <v>81</v>
      </c>
      <c r="B21" s="51" t="s">
        <v>82</v>
      </c>
      <c r="C21" s="52">
        <f t="shared" si="0"/>
        <v>4687</v>
      </c>
      <c r="D21" s="53">
        <f t="shared" si="1"/>
        <v>2201</v>
      </c>
      <c r="E21" s="53">
        <f t="shared" si="2"/>
        <v>2486</v>
      </c>
      <c r="F21" s="53">
        <v>26</v>
      </c>
      <c r="G21" s="53">
        <v>21</v>
      </c>
      <c r="H21" s="53">
        <v>119</v>
      </c>
      <c r="I21" s="53">
        <v>111</v>
      </c>
      <c r="J21" s="53">
        <v>379</v>
      </c>
      <c r="K21" s="53">
        <v>301</v>
      </c>
      <c r="L21" s="53">
        <v>1488</v>
      </c>
      <c r="M21" s="53">
        <v>1685</v>
      </c>
      <c r="N21" s="53">
        <v>189</v>
      </c>
      <c r="O21" s="53">
        <v>368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26502</v>
      </c>
      <c r="D22" s="53">
        <f t="shared" si="1"/>
        <v>11309</v>
      </c>
      <c r="E22" s="53">
        <f t="shared" si="2"/>
        <v>15193</v>
      </c>
      <c r="F22" s="53">
        <v>252</v>
      </c>
      <c r="G22" s="53">
        <v>268</v>
      </c>
      <c r="H22" s="53">
        <v>880</v>
      </c>
      <c r="I22" s="53">
        <v>868</v>
      </c>
      <c r="J22" s="53">
        <v>2584</v>
      </c>
      <c r="K22" s="53">
        <v>2539</v>
      </c>
      <c r="L22" s="53">
        <v>6868</v>
      </c>
      <c r="M22" s="53">
        <v>10139</v>
      </c>
      <c r="N22" s="53">
        <v>725</v>
      </c>
      <c r="O22" s="53">
        <v>1379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72</v>
      </c>
      <c r="D24" s="53">
        <f t="shared" si="1"/>
        <v>39</v>
      </c>
      <c r="E24" s="53">
        <f t="shared" si="2"/>
        <v>33</v>
      </c>
      <c r="F24" s="53">
        <v>0</v>
      </c>
      <c r="G24" s="53">
        <v>1</v>
      </c>
      <c r="H24" s="53">
        <v>1</v>
      </c>
      <c r="I24" s="53">
        <v>1</v>
      </c>
      <c r="J24" s="53">
        <v>2</v>
      </c>
      <c r="K24" s="53">
        <v>4</v>
      </c>
      <c r="L24" s="53">
        <v>35</v>
      </c>
      <c r="M24" s="53">
        <v>24</v>
      </c>
      <c r="N24" s="53">
        <v>1</v>
      </c>
      <c r="O24" s="53">
        <v>3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37575</v>
      </c>
      <c r="D25" s="53">
        <f t="shared" si="1"/>
        <v>18506</v>
      </c>
      <c r="E25" s="53">
        <f t="shared" si="2"/>
        <v>19069</v>
      </c>
      <c r="F25" s="53">
        <v>155</v>
      </c>
      <c r="G25" s="53">
        <v>121</v>
      </c>
      <c r="H25" s="53">
        <v>693</v>
      </c>
      <c r="I25" s="53">
        <v>627</v>
      </c>
      <c r="J25" s="53">
        <v>2819</v>
      </c>
      <c r="K25" s="53">
        <v>2704</v>
      </c>
      <c r="L25" s="53">
        <v>13128</v>
      </c>
      <c r="M25" s="53">
        <v>11720</v>
      </c>
      <c r="N25" s="53">
        <v>1711</v>
      </c>
      <c r="O25" s="53">
        <v>3897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526</v>
      </c>
      <c r="D26" s="53">
        <f t="shared" si="1"/>
        <v>266</v>
      </c>
      <c r="E26" s="53">
        <f t="shared" si="2"/>
        <v>260</v>
      </c>
      <c r="F26" s="53">
        <v>0</v>
      </c>
      <c r="G26" s="53">
        <v>1</v>
      </c>
      <c r="H26" s="53">
        <v>3</v>
      </c>
      <c r="I26" s="53">
        <v>3</v>
      </c>
      <c r="J26" s="53">
        <v>38</v>
      </c>
      <c r="K26" s="53">
        <v>26</v>
      </c>
      <c r="L26" s="53">
        <v>201</v>
      </c>
      <c r="M26" s="53">
        <v>165</v>
      </c>
      <c r="N26" s="53">
        <v>24</v>
      </c>
      <c r="O26" s="53">
        <v>65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503</v>
      </c>
      <c r="D27" s="53">
        <f t="shared" si="1"/>
        <v>216</v>
      </c>
      <c r="E27" s="53">
        <f t="shared" si="2"/>
        <v>287</v>
      </c>
      <c r="F27" s="53">
        <v>0</v>
      </c>
      <c r="G27" s="53">
        <v>3</v>
      </c>
      <c r="H27" s="53">
        <v>3</v>
      </c>
      <c r="I27" s="53">
        <v>5</v>
      </c>
      <c r="J27" s="53">
        <v>45</v>
      </c>
      <c r="K27" s="53">
        <v>40</v>
      </c>
      <c r="L27" s="53">
        <v>150</v>
      </c>
      <c r="M27" s="53">
        <v>212</v>
      </c>
      <c r="N27" s="53">
        <v>18</v>
      </c>
      <c r="O27" s="53">
        <v>27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31642</v>
      </c>
      <c r="D28" s="53">
        <f t="shared" si="1"/>
        <v>14414</v>
      </c>
      <c r="E28" s="53">
        <f t="shared" si="2"/>
        <v>17228</v>
      </c>
      <c r="F28" s="53">
        <v>172</v>
      </c>
      <c r="G28" s="53">
        <v>156</v>
      </c>
      <c r="H28" s="53">
        <v>837</v>
      </c>
      <c r="I28" s="53">
        <v>856</v>
      </c>
      <c r="J28" s="53">
        <v>3008</v>
      </c>
      <c r="K28" s="53">
        <v>2861</v>
      </c>
      <c r="L28" s="53">
        <v>9480</v>
      </c>
      <c r="M28" s="53">
        <v>10920</v>
      </c>
      <c r="N28" s="53">
        <v>917</v>
      </c>
      <c r="O28" s="53">
        <v>2435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5018</v>
      </c>
      <c r="D29" s="53">
        <f t="shared" si="1"/>
        <v>2156</v>
      </c>
      <c r="E29" s="53">
        <f t="shared" si="2"/>
        <v>2862</v>
      </c>
      <c r="F29" s="53">
        <v>9</v>
      </c>
      <c r="G29" s="53">
        <v>15</v>
      </c>
      <c r="H29" s="53">
        <v>180</v>
      </c>
      <c r="I29" s="53">
        <v>165</v>
      </c>
      <c r="J29" s="53">
        <v>464</v>
      </c>
      <c r="K29" s="53">
        <v>486</v>
      </c>
      <c r="L29" s="53">
        <v>1392</v>
      </c>
      <c r="M29" s="53">
        <v>1933</v>
      </c>
      <c r="N29" s="53">
        <v>111</v>
      </c>
      <c r="O29" s="53">
        <v>263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4030</v>
      </c>
      <c r="D30" s="53">
        <f t="shared" si="1"/>
        <v>1646</v>
      </c>
      <c r="E30" s="53">
        <f t="shared" si="2"/>
        <v>2384</v>
      </c>
      <c r="F30" s="53">
        <v>19</v>
      </c>
      <c r="G30" s="53">
        <v>23</v>
      </c>
      <c r="H30" s="53">
        <v>247</v>
      </c>
      <c r="I30" s="53">
        <v>226</v>
      </c>
      <c r="J30" s="53">
        <v>475</v>
      </c>
      <c r="K30" s="53">
        <v>445</v>
      </c>
      <c r="L30" s="53">
        <v>863</v>
      </c>
      <c r="M30" s="53">
        <v>1619</v>
      </c>
      <c r="N30" s="53">
        <v>42</v>
      </c>
      <c r="O30" s="53">
        <v>71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3341</v>
      </c>
      <c r="D31" s="53">
        <f t="shared" si="1"/>
        <v>1584</v>
      </c>
      <c r="E31" s="53">
        <f t="shared" si="2"/>
        <v>1757</v>
      </c>
      <c r="F31" s="53">
        <v>5</v>
      </c>
      <c r="G31" s="53">
        <v>3</v>
      </c>
      <c r="H31" s="53">
        <v>16</v>
      </c>
      <c r="I31" s="53">
        <v>20</v>
      </c>
      <c r="J31" s="53">
        <v>310</v>
      </c>
      <c r="K31" s="53">
        <v>300</v>
      </c>
      <c r="L31" s="53">
        <v>1144</v>
      </c>
      <c r="M31" s="53">
        <v>1234</v>
      </c>
      <c r="N31" s="53">
        <v>109</v>
      </c>
      <c r="O31" s="53">
        <v>200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990</v>
      </c>
      <c r="D32" s="53">
        <f t="shared" si="1"/>
        <v>449</v>
      </c>
      <c r="E32" s="53">
        <f t="shared" si="2"/>
        <v>541</v>
      </c>
      <c r="F32" s="53">
        <v>4</v>
      </c>
      <c r="G32" s="53">
        <v>0</v>
      </c>
      <c r="H32" s="53">
        <v>4</v>
      </c>
      <c r="I32" s="53">
        <v>3</v>
      </c>
      <c r="J32" s="53">
        <v>75</v>
      </c>
      <c r="K32" s="53">
        <v>80</v>
      </c>
      <c r="L32" s="53">
        <v>339</v>
      </c>
      <c r="M32" s="53">
        <v>422</v>
      </c>
      <c r="N32" s="53">
        <v>27</v>
      </c>
      <c r="O32" s="53">
        <v>36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28793</v>
      </c>
      <c r="D33" s="53">
        <f t="shared" si="1"/>
        <v>13563</v>
      </c>
      <c r="E33" s="53">
        <f t="shared" si="2"/>
        <v>15230</v>
      </c>
      <c r="F33" s="53">
        <v>179</v>
      </c>
      <c r="G33" s="53">
        <v>178</v>
      </c>
      <c r="H33" s="53">
        <v>627</v>
      </c>
      <c r="I33" s="53">
        <v>549</v>
      </c>
      <c r="J33" s="53">
        <v>1834</v>
      </c>
      <c r="K33" s="53">
        <v>1793</v>
      </c>
      <c r="L33" s="53">
        <v>9610</v>
      </c>
      <c r="M33" s="53">
        <v>9980</v>
      </c>
      <c r="N33" s="53">
        <v>1313</v>
      </c>
      <c r="O33" s="53">
        <v>2730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20531</v>
      </c>
      <c r="D34" s="53">
        <f t="shared" si="1"/>
        <v>10071</v>
      </c>
      <c r="E34" s="53">
        <f t="shared" si="2"/>
        <v>10460</v>
      </c>
      <c r="F34" s="53">
        <v>105</v>
      </c>
      <c r="G34" s="53">
        <v>110</v>
      </c>
      <c r="H34" s="53">
        <v>410</v>
      </c>
      <c r="I34" s="53">
        <v>397</v>
      </c>
      <c r="J34" s="53">
        <v>1539</v>
      </c>
      <c r="K34" s="53">
        <v>1475</v>
      </c>
      <c r="L34" s="53">
        <v>7228</v>
      </c>
      <c r="M34" s="53">
        <v>6723</v>
      </c>
      <c r="N34" s="53">
        <v>789</v>
      </c>
      <c r="O34" s="53">
        <v>1755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2537</v>
      </c>
      <c r="D35" s="53">
        <f t="shared" si="1"/>
        <v>1322</v>
      </c>
      <c r="E35" s="53">
        <f t="shared" si="2"/>
        <v>1215</v>
      </c>
      <c r="F35" s="53">
        <v>2</v>
      </c>
      <c r="G35" s="53">
        <v>2</v>
      </c>
      <c r="H35" s="53">
        <v>12</v>
      </c>
      <c r="I35" s="53">
        <v>4</v>
      </c>
      <c r="J35" s="53">
        <v>113</v>
      </c>
      <c r="K35" s="53">
        <v>98</v>
      </c>
      <c r="L35" s="53">
        <v>1064</v>
      </c>
      <c r="M35" s="53">
        <v>917</v>
      </c>
      <c r="N35" s="53">
        <v>131</v>
      </c>
      <c r="O35" s="53">
        <v>194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13959</v>
      </c>
      <c r="D36" s="53">
        <f t="shared" si="1"/>
        <v>6684</v>
      </c>
      <c r="E36" s="53">
        <f t="shared" si="2"/>
        <v>7275</v>
      </c>
      <c r="F36" s="53">
        <v>63</v>
      </c>
      <c r="G36" s="53">
        <v>58</v>
      </c>
      <c r="H36" s="53">
        <v>315</v>
      </c>
      <c r="I36" s="53">
        <v>276</v>
      </c>
      <c r="J36" s="53">
        <v>1141</v>
      </c>
      <c r="K36" s="53">
        <v>1064</v>
      </c>
      <c r="L36" s="53">
        <v>4490</v>
      </c>
      <c r="M36" s="53">
        <v>4467</v>
      </c>
      <c r="N36" s="53">
        <v>675</v>
      </c>
      <c r="O36" s="53">
        <v>1410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1619</v>
      </c>
      <c r="D37" s="53">
        <f t="shared" si="1"/>
        <v>759</v>
      </c>
      <c r="E37" s="53">
        <f t="shared" si="2"/>
        <v>860</v>
      </c>
      <c r="F37" s="53">
        <v>3</v>
      </c>
      <c r="G37" s="53">
        <v>10</v>
      </c>
      <c r="H37" s="53">
        <v>36</v>
      </c>
      <c r="I37" s="53">
        <v>34</v>
      </c>
      <c r="J37" s="53">
        <v>137</v>
      </c>
      <c r="K37" s="53">
        <v>131</v>
      </c>
      <c r="L37" s="53">
        <v>511</v>
      </c>
      <c r="M37" s="53">
        <v>520</v>
      </c>
      <c r="N37" s="53">
        <v>72</v>
      </c>
      <c r="O37" s="53">
        <v>165</v>
      </c>
    </row>
    <row r="38" spans="1:15" s="35" customFormat="1" ht="18.75">
      <c r="A38" s="50">
        <v>15</v>
      </c>
      <c r="B38" s="51" t="s">
        <v>102</v>
      </c>
      <c r="C38" s="52">
        <f t="shared" si="0"/>
        <v>136</v>
      </c>
      <c r="D38" s="53">
        <f t="shared" si="1"/>
        <v>82</v>
      </c>
      <c r="E38" s="53">
        <f t="shared" si="2"/>
        <v>54</v>
      </c>
      <c r="F38" s="53">
        <v>0</v>
      </c>
      <c r="G38" s="53">
        <v>0</v>
      </c>
      <c r="H38" s="53">
        <v>2</v>
      </c>
      <c r="I38" s="53">
        <v>1</v>
      </c>
      <c r="J38" s="53">
        <v>5</v>
      </c>
      <c r="K38" s="53">
        <v>8</v>
      </c>
      <c r="L38" s="53">
        <v>69</v>
      </c>
      <c r="M38" s="53">
        <v>39</v>
      </c>
      <c r="N38" s="53">
        <v>6</v>
      </c>
      <c r="O38" s="53">
        <v>6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18316</v>
      </c>
      <c r="D39" s="53">
        <f t="shared" si="1"/>
        <v>8771</v>
      </c>
      <c r="E39" s="53">
        <f t="shared" si="2"/>
        <v>9545</v>
      </c>
      <c r="F39" s="53">
        <v>5</v>
      </c>
      <c r="G39" s="53">
        <v>9</v>
      </c>
      <c r="H39" s="53">
        <v>412</v>
      </c>
      <c r="I39" s="53">
        <v>368</v>
      </c>
      <c r="J39" s="53">
        <v>1242</v>
      </c>
      <c r="K39" s="53">
        <v>1182</v>
      </c>
      <c r="L39" s="53">
        <v>6295</v>
      </c>
      <c r="M39" s="53">
        <v>6246</v>
      </c>
      <c r="N39" s="53">
        <v>817</v>
      </c>
      <c r="O39" s="53">
        <v>1740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10772</v>
      </c>
      <c r="D40" s="53">
        <f t="shared" si="1"/>
        <v>5118</v>
      </c>
      <c r="E40" s="53">
        <f t="shared" si="2"/>
        <v>5654</v>
      </c>
      <c r="F40" s="53">
        <v>12</v>
      </c>
      <c r="G40" s="53">
        <v>13</v>
      </c>
      <c r="H40" s="53">
        <v>244</v>
      </c>
      <c r="I40" s="53">
        <v>249</v>
      </c>
      <c r="J40" s="53">
        <v>825</v>
      </c>
      <c r="K40" s="53">
        <v>850</v>
      </c>
      <c r="L40" s="53">
        <v>3621</v>
      </c>
      <c r="M40" s="53">
        <v>3776</v>
      </c>
      <c r="N40" s="53">
        <v>416</v>
      </c>
      <c r="O40" s="53">
        <v>766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424</v>
      </c>
      <c r="D41" s="53">
        <f t="shared" si="1"/>
        <v>242</v>
      </c>
      <c r="E41" s="53">
        <f t="shared" si="2"/>
        <v>182</v>
      </c>
      <c r="F41" s="53">
        <v>0</v>
      </c>
      <c r="G41" s="53">
        <v>0</v>
      </c>
      <c r="H41" s="53">
        <v>0</v>
      </c>
      <c r="I41" s="53">
        <v>2</v>
      </c>
      <c r="J41" s="53">
        <v>18</v>
      </c>
      <c r="K41" s="53">
        <v>17</v>
      </c>
      <c r="L41" s="53">
        <v>210</v>
      </c>
      <c r="M41" s="53">
        <v>142</v>
      </c>
      <c r="N41" s="53">
        <v>14</v>
      </c>
      <c r="O41" s="53">
        <v>21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800</v>
      </c>
      <c r="D42" s="53">
        <f t="shared" si="1"/>
        <v>465</v>
      </c>
      <c r="E42" s="53">
        <f t="shared" si="2"/>
        <v>335</v>
      </c>
      <c r="F42" s="53">
        <v>1</v>
      </c>
      <c r="G42" s="53">
        <v>3</v>
      </c>
      <c r="H42" s="53">
        <v>0</v>
      </c>
      <c r="I42" s="53">
        <v>5</v>
      </c>
      <c r="J42" s="53">
        <v>29</v>
      </c>
      <c r="K42" s="53">
        <v>24</v>
      </c>
      <c r="L42" s="53">
        <v>391</v>
      </c>
      <c r="M42" s="53">
        <v>242</v>
      </c>
      <c r="N42" s="53">
        <v>44</v>
      </c>
      <c r="O42" s="53">
        <v>61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4">SUM(C20:C42)-C21-C23-C26-C37</f>
        <v>432057</v>
      </c>
      <c r="D43" s="52">
        <f t="shared" si="4"/>
        <v>200567</v>
      </c>
      <c r="E43" s="52">
        <f t="shared" si="4"/>
        <v>231490</v>
      </c>
      <c r="F43" s="52">
        <f t="shared" si="4"/>
        <v>1849</v>
      </c>
      <c r="G43" s="52">
        <f t="shared" si="4"/>
        <v>1811</v>
      </c>
      <c r="H43" s="52">
        <f t="shared" si="4"/>
        <v>9368</v>
      </c>
      <c r="I43" s="52">
        <f t="shared" si="4"/>
        <v>8966</v>
      </c>
      <c r="J43" s="52">
        <f t="shared" si="4"/>
        <v>34294</v>
      </c>
      <c r="K43" s="52">
        <f t="shared" si="4"/>
        <v>32270</v>
      </c>
      <c r="L43" s="52">
        <f t="shared" si="4"/>
        <v>136171</v>
      </c>
      <c r="M43" s="52">
        <f t="shared" si="4"/>
        <v>145792</v>
      </c>
      <c r="N43" s="52">
        <f t="shared" si="4"/>
        <v>18885</v>
      </c>
      <c r="O43" s="52">
        <f t="shared" si="4"/>
        <v>42651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A8:O8"/>
    <mergeCell ref="A9:O9"/>
    <mergeCell ref="A15:A18"/>
    <mergeCell ref="B15:B18"/>
    <mergeCell ref="C15:C18"/>
    <mergeCell ref="C12:M12"/>
    <mergeCell ref="C13:M13"/>
    <mergeCell ref="L16:M16"/>
    <mergeCell ref="N16:O16"/>
    <mergeCell ref="H17:I17"/>
    <mergeCell ref="D15:E17"/>
    <mergeCell ref="F16:K16"/>
    <mergeCell ref="F17:G17"/>
    <mergeCell ref="F15:O15"/>
    <mergeCell ref="J17:K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topLeftCell="A13" zoomScale="50" zoomScaleNormal="75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125</v>
      </c>
      <c r="J10" s="9" t="s">
        <v>123</v>
      </c>
      <c r="L10" s="11"/>
    </row>
    <row r="11" spans="1:15" s="9" customFormat="1" ht="20.25">
      <c r="L11" s="47"/>
    </row>
    <row r="12" spans="1:15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59613</v>
      </c>
      <c r="D20" s="53">
        <f t="shared" ref="D20:D42" si="1">F20+H20+J20+L20+N20</f>
        <v>28544</v>
      </c>
      <c r="E20" s="53">
        <f t="shared" ref="E20:E42" si="2">G20+I20+K20+M20+O20</f>
        <v>31069</v>
      </c>
      <c r="F20" s="53">
        <v>205</v>
      </c>
      <c r="G20" s="53">
        <v>238</v>
      </c>
      <c r="H20" s="53">
        <v>1224</v>
      </c>
      <c r="I20" s="53">
        <v>1084</v>
      </c>
      <c r="J20" s="53">
        <v>3584</v>
      </c>
      <c r="K20" s="53">
        <v>3493</v>
      </c>
      <c r="L20" s="53">
        <v>21023</v>
      </c>
      <c r="M20" s="53">
        <v>20812</v>
      </c>
      <c r="N20" s="53">
        <v>2508</v>
      </c>
      <c r="O20" s="53">
        <v>5442</v>
      </c>
    </row>
    <row r="21" spans="1:15" s="35" customFormat="1" ht="18.75">
      <c r="A21" s="50" t="s">
        <v>81</v>
      </c>
      <c r="B21" s="51" t="s">
        <v>82</v>
      </c>
      <c r="C21" s="52">
        <f t="shared" si="0"/>
        <v>3483</v>
      </c>
      <c r="D21" s="53">
        <f t="shared" si="1"/>
        <v>1698</v>
      </c>
      <c r="E21" s="53">
        <f t="shared" si="2"/>
        <v>1785</v>
      </c>
      <c r="F21" s="53">
        <v>9</v>
      </c>
      <c r="G21" s="53">
        <v>8</v>
      </c>
      <c r="H21" s="53">
        <v>55</v>
      </c>
      <c r="I21" s="53">
        <v>46</v>
      </c>
      <c r="J21" s="53">
        <v>321</v>
      </c>
      <c r="K21" s="53">
        <v>284</v>
      </c>
      <c r="L21" s="53">
        <v>1194</v>
      </c>
      <c r="M21" s="53">
        <v>1132</v>
      </c>
      <c r="N21" s="53">
        <v>119</v>
      </c>
      <c r="O21" s="53">
        <v>315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22113</v>
      </c>
      <c r="D22" s="53">
        <f t="shared" si="1"/>
        <v>9673</v>
      </c>
      <c r="E22" s="53">
        <f t="shared" si="2"/>
        <v>12440</v>
      </c>
      <c r="F22" s="53">
        <v>39</v>
      </c>
      <c r="G22" s="53">
        <v>34</v>
      </c>
      <c r="H22" s="53">
        <v>535</v>
      </c>
      <c r="I22" s="53">
        <v>531</v>
      </c>
      <c r="J22" s="53">
        <v>2451</v>
      </c>
      <c r="K22" s="53">
        <v>2428</v>
      </c>
      <c r="L22" s="53">
        <v>6035</v>
      </c>
      <c r="M22" s="53">
        <v>7900</v>
      </c>
      <c r="N22" s="53">
        <v>613</v>
      </c>
      <c r="O22" s="53">
        <v>1547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1189</v>
      </c>
      <c r="D24" s="53">
        <f t="shared" si="1"/>
        <v>595</v>
      </c>
      <c r="E24" s="53">
        <f t="shared" si="2"/>
        <v>594</v>
      </c>
      <c r="F24" s="53">
        <v>1</v>
      </c>
      <c r="G24" s="53">
        <v>1</v>
      </c>
      <c r="H24" s="53">
        <v>24</v>
      </c>
      <c r="I24" s="53">
        <v>13</v>
      </c>
      <c r="J24" s="53">
        <v>92</v>
      </c>
      <c r="K24" s="53">
        <v>102</v>
      </c>
      <c r="L24" s="53">
        <v>443</v>
      </c>
      <c r="M24" s="53">
        <v>428</v>
      </c>
      <c r="N24" s="53">
        <v>35</v>
      </c>
      <c r="O24" s="53">
        <v>50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3209</v>
      </c>
      <c r="D25" s="53">
        <f t="shared" si="1"/>
        <v>2080</v>
      </c>
      <c r="E25" s="53">
        <f t="shared" si="2"/>
        <v>1129</v>
      </c>
      <c r="F25" s="53">
        <v>4</v>
      </c>
      <c r="G25" s="53">
        <v>4</v>
      </c>
      <c r="H25" s="53">
        <v>22</v>
      </c>
      <c r="I25" s="53">
        <v>22</v>
      </c>
      <c r="J25" s="53">
        <v>105</v>
      </c>
      <c r="K25" s="53">
        <v>95</v>
      </c>
      <c r="L25" s="53">
        <v>1859</v>
      </c>
      <c r="M25" s="53">
        <v>860</v>
      </c>
      <c r="N25" s="53">
        <v>90</v>
      </c>
      <c r="O25" s="53">
        <v>148</v>
      </c>
    </row>
    <row r="26" spans="1:15" s="35" customFormat="1" ht="18.75">
      <c r="A26" s="50" t="s">
        <v>88</v>
      </c>
      <c r="B26" s="51" t="s">
        <v>89</v>
      </c>
      <c r="C26" s="52">
        <f t="shared" si="0"/>
        <v>19</v>
      </c>
      <c r="D26" s="53">
        <f t="shared" si="1"/>
        <v>11</v>
      </c>
      <c r="E26" s="53">
        <f t="shared" si="2"/>
        <v>8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10</v>
      </c>
      <c r="M26" s="53">
        <v>8</v>
      </c>
      <c r="N26" s="53">
        <v>0</v>
      </c>
      <c r="O26" s="53">
        <v>0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3748</v>
      </c>
      <c r="D27" s="53">
        <f t="shared" si="1"/>
        <v>1674</v>
      </c>
      <c r="E27" s="53">
        <f t="shared" si="2"/>
        <v>2074</v>
      </c>
      <c r="F27" s="53">
        <v>19</v>
      </c>
      <c r="G27" s="53">
        <v>15</v>
      </c>
      <c r="H27" s="53">
        <v>145</v>
      </c>
      <c r="I27" s="53">
        <v>129</v>
      </c>
      <c r="J27" s="53">
        <v>493</v>
      </c>
      <c r="K27" s="53">
        <v>462</v>
      </c>
      <c r="L27" s="53">
        <v>979</v>
      </c>
      <c r="M27" s="53">
        <v>1359</v>
      </c>
      <c r="N27" s="53">
        <v>38</v>
      </c>
      <c r="O27" s="53">
        <v>109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330</v>
      </c>
      <c r="D28" s="53">
        <f t="shared" si="1"/>
        <v>239</v>
      </c>
      <c r="E28" s="53">
        <f t="shared" si="2"/>
        <v>91</v>
      </c>
      <c r="F28" s="53">
        <v>2</v>
      </c>
      <c r="G28" s="53">
        <v>2</v>
      </c>
      <c r="H28" s="53">
        <v>1</v>
      </c>
      <c r="I28" s="53">
        <v>2</v>
      </c>
      <c r="J28" s="53">
        <v>8</v>
      </c>
      <c r="K28" s="53">
        <v>14</v>
      </c>
      <c r="L28" s="53">
        <v>223</v>
      </c>
      <c r="M28" s="53">
        <v>69</v>
      </c>
      <c r="N28" s="53">
        <v>5</v>
      </c>
      <c r="O28" s="53">
        <v>4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8993</v>
      </c>
      <c r="D29" s="53">
        <f t="shared" si="1"/>
        <v>4079</v>
      </c>
      <c r="E29" s="53">
        <f t="shared" si="2"/>
        <v>4914</v>
      </c>
      <c r="F29" s="53">
        <v>70</v>
      </c>
      <c r="G29" s="53">
        <v>59</v>
      </c>
      <c r="H29" s="53">
        <v>214</v>
      </c>
      <c r="I29" s="53">
        <v>207</v>
      </c>
      <c r="J29" s="53">
        <v>1032</v>
      </c>
      <c r="K29" s="53">
        <v>910</v>
      </c>
      <c r="L29" s="53">
        <v>2510</v>
      </c>
      <c r="M29" s="53">
        <v>3130</v>
      </c>
      <c r="N29" s="53">
        <v>253</v>
      </c>
      <c r="O29" s="53">
        <v>608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4382</v>
      </c>
      <c r="D30" s="53">
        <f t="shared" si="1"/>
        <v>1876</v>
      </c>
      <c r="E30" s="53">
        <f t="shared" si="2"/>
        <v>2506</v>
      </c>
      <c r="F30" s="53">
        <v>44</v>
      </c>
      <c r="G30" s="53">
        <v>46</v>
      </c>
      <c r="H30" s="53">
        <v>151</v>
      </c>
      <c r="I30" s="53">
        <v>131</v>
      </c>
      <c r="J30" s="53">
        <v>674</v>
      </c>
      <c r="K30" s="53">
        <v>678</v>
      </c>
      <c r="L30" s="53">
        <v>966</v>
      </c>
      <c r="M30" s="53">
        <v>1565</v>
      </c>
      <c r="N30" s="53">
        <v>41</v>
      </c>
      <c r="O30" s="53">
        <v>86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9207</v>
      </c>
      <c r="D31" s="53">
        <f t="shared" si="1"/>
        <v>4247</v>
      </c>
      <c r="E31" s="53">
        <f t="shared" si="2"/>
        <v>4960</v>
      </c>
      <c r="F31" s="53">
        <v>80</v>
      </c>
      <c r="G31" s="53">
        <v>51</v>
      </c>
      <c r="H31" s="53">
        <v>314</v>
      </c>
      <c r="I31" s="53">
        <v>274</v>
      </c>
      <c r="J31" s="53">
        <v>994</v>
      </c>
      <c r="K31" s="53">
        <v>983</v>
      </c>
      <c r="L31" s="53">
        <v>2657</v>
      </c>
      <c r="M31" s="53">
        <v>3201</v>
      </c>
      <c r="N31" s="53">
        <v>202</v>
      </c>
      <c r="O31" s="53">
        <v>451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5796</v>
      </c>
      <c r="D32" s="53">
        <f t="shared" si="1"/>
        <v>2566</v>
      </c>
      <c r="E32" s="53">
        <f t="shared" si="2"/>
        <v>3230</v>
      </c>
      <c r="F32" s="53">
        <v>34</v>
      </c>
      <c r="G32" s="53">
        <v>45</v>
      </c>
      <c r="H32" s="53">
        <v>196</v>
      </c>
      <c r="I32" s="53">
        <v>167</v>
      </c>
      <c r="J32" s="53">
        <v>711</v>
      </c>
      <c r="K32" s="53">
        <v>642</v>
      </c>
      <c r="L32" s="53">
        <v>1518</v>
      </c>
      <c r="M32" s="53">
        <v>2208</v>
      </c>
      <c r="N32" s="53">
        <v>107</v>
      </c>
      <c r="O32" s="53">
        <v>168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24862</v>
      </c>
      <c r="D33" s="53">
        <f t="shared" si="1"/>
        <v>11049</v>
      </c>
      <c r="E33" s="53">
        <f t="shared" si="2"/>
        <v>13813</v>
      </c>
      <c r="F33" s="53">
        <v>8</v>
      </c>
      <c r="G33" s="53">
        <v>7</v>
      </c>
      <c r="H33" s="53">
        <v>384</v>
      </c>
      <c r="I33" s="53">
        <v>385</v>
      </c>
      <c r="J33" s="53">
        <v>2192</v>
      </c>
      <c r="K33" s="53">
        <v>1987</v>
      </c>
      <c r="L33" s="53">
        <v>7171</v>
      </c>
      <c r="M33" s="53">
        <v>7821</v>
      </c>
      <c r="N33" s="53">
        <v>1294</v>
      </c>
      <c r="O33" s="53">
        <v>3613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10196</v>
      </c>
      <c r="D34" s="53">
        <f t="shared" si="1"/>
        <v>4409</v>
      </c>
      <c r="E34" s="53">
        <f t="shared" si="2"/>
        <v>5787</v>
      </c>
      <c r="F34" s="53">
        <v>2</v>
      </c>
      <c r="G34" s="53">
        <v>4</v>
      </c>
      <c r="H34" s="53">
        <v>176</v>
      </c>
      <c r="I34" s="53">
        <v>182</v>
      </c>
      <c r="J34" s="53">
        <v>877</v>
      </c>
      <c r="K34" s="53">
        <v>821</v>
      </c>
      <c r="L34" s="53">
        <v>2853</v>
      </c>
      <c r="M34" s="53">
        <v>3232</v>
      </c>
      <c r="N34" s="53">
        <v>501</v>
      </c>
      <c r="O34" s="53">
        <v>1548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41901</v>
      </c>
      <c r="D35" s="53">
        <f t="shared" si="1"/>
        <v>19151</v>
      </c>
      <c r="E35" s="53">
        <f t="shared" si="2"/>
        <v>22750</v>
      </c>
      <c r="F35" s="53">
        <v>166</v>
      </c>
      <c r="G35" s="53">
        <v>153</v>
      </c>
      <c r="H35" s="53">
        <v>814</v>
      </c>
      <c r="I35" s="53">
        <v>797</v>
      </c>
      <c r="J35" s="53">
        <v>3359</v>
      </c>
      <c r="K35" s="53">
        <v>3090</v>
      </c>
      <c r="L35" s="53">
        <v>12599</v>
      </c>
      <c r="M35" s="53">
        <v>13471</v>
      </c>
      <c r="N35" s="53">
        <v>2213</v>
      </c>
      <c r="O35" s="53">
        <v>5239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2604</v>
      </c>
      <c r="D36" s="53">
        <f t="shared" si="1"/>
        <v>1129</v>
      </c>
      <c r="E36" s="53">
        <f t="shared" si="2"/>
        <v>1475</v>
      </c>
      <c r="F36" s="53">
        <v>1</v>
      </c>
      <c r="G36" s="53">
        <v>0</v>
      </c>
      <c r="H36" s="53">
        <v>7</v>
      </c>
      <c r="I36" s="53">
        <v>4</v>
      </c>
      <c r="J36" s="53">
        <v>272</v>
      </c>
      <c r="K36" s="53">
        <v>225</v>
      </c>
      <c r="L36" s="53">
        <v>711</v>
      </c>
      <c r="M36" s="53">
        <v>882</v>
      </c>
      <c r="N36" s="53">
        <v>138</v>
      </c>
      <c r="O36" s="53">
        <v>364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466</v>
      </c>
      <c r="D37" s="53">
        <f t="shared" si="1"/>
        <v>236</v>
      </c>
      <c r="E37" s="53">
        <f t="shared" si="2"/>
        <v>230</v>
      </c>
      <c r="F37" s="53">
        <v>0</v>
      </c>
      <c r="G37" s="53">
        <v>0</v>
      </c>
      <c r="H37" s="53">
        <v>0</v>
      </c>
      <c r="I37" s="53">
        <v>1</v>
      </c>
      <c r="J37" s="53">
        <v>54</v>
      </c>
      <c r="K37" s="53">
        <v>41</v>
      </c>
      <c r="L37" s="53">
        <v>157</v>
      </c>
      <c r="M37" s="53">
        <v>126</v>
      </c>
      <c r="N37" s="53">
        <v>25</v>
      </c>
      <c r="O37" s="53">
        <v>62</v>
      </c>
    </row>
    <row r="38" spans="1:15" s="35" customFormat="1" ht="18.75">
      <c r="A38" s="50">
        <v>15</v>
      </c>
      <c r="B38" s="51" t="s">
        <v>102</v>
      </c>
      <c r="C38" s="52">
        <f t="shared" si="0"/>
        <v>5088</v>
      </c>
      <c r="D38" s="53">
        <f t="shared" si="1"/>
        <v>2395</v>
      </c>
      <c r="E38" s="53">
        <f t="shared" si="2"/>
        <v>2693</v>
      </c>
      <c r="F38" s="53">
        <v>7</v>
      </c>
      <c r="G38" s="53">
        <v>10</v>
      </c>
      <c r="H38" s="53">
        <v>68</v>
      </c>
      <c r="I38" s="53">
        <v>69</v>
      </c>
      <c r="J38" s="53">
        <v>321</v>
      </c>
      <c r="K38" s="53">
        <v>346</v>
      </c>
      <c r="L38" s="53">
        <v>1603</v>
      </c>
      <c r="M38" s="53">
        <v>1513</v>
      </c>
      <c r="N38" s="53">
        <v>396</v>
      </c>
      <c r="O38" s="53">
        <v>755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25091</v>
      </c>
      <c r="D39" s="53">
        <f t="shared" si="1"/>
        <v>11045</v>
      </c>
      <c r="E39" s="53">
        <f t="shared" si="2"/>
        <v>14046</v>
      </c>
      <c r="F39" s="53">
        <v>166</v>
      </c>
      <c r="G39" s="53">
        <v>136</v>
      </c>
      <c r="H39" s="53">
        <v>469</v>
      </c>
      <c r="I39" s="53">
        <v>383</v>
      </c>
      <c r="J39" s="53">
        <v>2221</v>
      </c>
      <c r="K39" s="53">
        <v>2064</v>
      </c>
      <c r="L39" s="53">
        <v>7059</v>
      </c>
      <c r="M39" s="53">
        <v>8278</v>
      </c>
      <c r="N39" s="53">
        <v>1130</v>
      </c>
      <c r="O39" s="53">
        <v>3185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16314</v>
      </c>
      <c r="D40" s="53">
        <f t="shared" si="1"/>
        <v>7146</v>
      </c>
      <c r="E40" s="53">
        <f t="shared" si="2"/>
        <v>9168</v>
      </c>
      <c r="F40" s="53">
        <v>98</v>
      </c>
      <c r="G40" s="53">
        <v>93</v>
      </c>
      <c r="H40" s="53">
        <v>339</v>
      </c>
      <c r="I40" s="53">
        <v>291</v>
      </c>
      <c r="J40" s="53">
        <v>1548</v>
      </c>
      <c r="K40" s="53">
        <v>1446</v>
      </c>
      <c r="L40" s="53">
        <v>4523</v>
      </c>
      <c r="M40" s="53">
        <v>5446</v>
      </c>
      <c r="N40" s="53">
        <v>638</v>
      </c>
      <c r="O40" s="53">
        <v>1892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18200</v>
      </c>
      <c r="D41" s="53">
        <f t="shared" si="1"/>
        <v>8519</v>
      </c>
      <c r="E41" s="53">
        <f t="shared" si="2"/>
        <v>9681</v>
      </c>
      <c r="F41" s="53">
        <v>54</v>
      </c>
      <c r="G41" s="53">
        <v>52</v>
      </c>
      <c r="H41" s="53">
        <v>339</v>
      </c>
      <c r="I41" s="53">
        <v>300</v>
      </c>
      <c r="J41" s="53">
        <v>1400</v>
      </c>
      <c r="K41" s="53">
        <v>1344</v>
      </c>
      <c r="L41" s="53">
        <v>5794</v>
      </c>
      <c r="M41" s="53">
        <v>5849</v>
      </c>
      <c r="N41" s="53">
        <v>932</v>
      </c>
      <c r="O41" s="53">
        <v>2136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9391</v>
      </c>
      <c r="D42" s="53">
        <f t="shared" si="1"/>
        <v>4575</v>
      </c>
      <c r="E42" s="53">
        <f t="shared" si="2"/>
        <v>4816</v>
      </c>
      <c r="F42" s="53">
        <v>28</v>
      </c>
      <c r="G42" s="53">
        <v>24</v>
      </c>
      <c r="H42" s="53">
        <v>159</v>
      </c>
      <c r="I42" s="53">
        <v>175</v>
      </c>
      <c r="J42" s="53">
        <v>771</v>
      </c>
      <c r="K42" s="53">
        <v>692</v>
      </c>
      <c r="L42" s="53">
        <v>3165</v>
      </c>
      <c r="M42" s="53">
        <v>2808</v>
      </c>
      <c r="N42" s="53">
        <v>452</v>
      </c>
      <c r="O42" s="53">
        <v>1117</v>
      </c>
    </row>
    <row r="43" spans="1:15" s="12" customFormat="1" ht="18.75">
      <c r="A43" s="55">
        <f>A42+1</f>
        <v>20</v>
      </c>
      <c r="B43" s="56" t="s">
        <v>107</v>
      </c>
      <c r="C43" s="52">
        <f>SUM(C20:C42)-C21-C23-C26-C37</f>
        <v>272227</v>
      </c>
      <c r="D43" s="52">
        <f>SUM(D20:D42)-D21-D23-D26-D37</f>
        <v>124991</v>
      </c>
      <c r="E43" s="52">
        <f>SUM(E20:E42)-E21-E23-E26-E37</f>
        <v>147236</v>
      </c>
      <c r="F43" s="52">
        <f t="shared" ref="F43:O43" si="4">SUM(F20:F42)-F21-F23-F26-F37</f>
        <v>1028</v>
      </c>
      <c r="G43" s="52">
        <f t="shared" si="4"/>
        <v>974</v>
      </c>
      <c r="H43" s="52">
        <f t="shared" si="4"/>
        <v>5581</v>
      </c>
      <c r="I43" s="52">
        <f t="shared" si="4"/>
        <v>5146</v>
      </c>
      <c r="J43" s="52">
        <f t="shared" si="4"/>
        <v>23105</v>
      </c>
      <c r="K43" s="52">
        <f t="shared" si="4"/>
        <v>21822</v>
      </c>
      <c r="L43" s="52">
        <f t="shared" si="4"/>
        <v>83691</v>
      </c>
      <c r="M43" s="52">
        <f t="shared" si="4"/>
        <v>90832</v>
      </c>
      <c r="N43" s="52">
        <f t="shared" si="4"/>
        <v>11586</v>
      </c>
      <c r="O43" s="52">
        <f t="shared" si="4"/>
        <v>28462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 2020</vt:lpstr>
      <vt:lpstr>Прил. 11АЛЬФА 2020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2021-10-13T06:09:07Z</dcterms:modified>
</cp:coreProperties>
</file>