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tabRatio="702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</sheets>
  <definedNames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<sst xmlns="http://schemas.openxmlformats.org/spreadsheetml/2006/main" count="799" uniqueCount="137">
  <si>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</si>
  <si>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</si>
  <si>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</si>
  <si>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</si>
  <si>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</si>
  <si>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</si>
  <si>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</si>
  <si>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</si>
  <si>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</si>
  <si>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</si>
  <si>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</si>
  <si>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</si>
  <si>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</si>
  <si>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</si>
  <si>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</si>
  <si>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</si>
  <si>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</si>
  <si>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</si>
  <si>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</si>
  <si>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</si>
  <si>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</si>
  <si>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</si>
  <si>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</si>
  <si>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</si>
  <si>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</si>
  <si>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</si>
  <si>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</si>
  <si>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</si>
  <si>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</si>
  <si>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</si>
  <si>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</si>
  <si>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</si>
  <si>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</si>
  <si>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</si>
  <si>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</si>
  <si>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</si>
  <si>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</si>
  <si>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</si>
  <si>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</si>
  <si>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</si>
  <si>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</si>
  <si>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</si>
  <si>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</si>
  <si>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</si>
  <si>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</si>
  <si>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</si>
  <si>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</si>
  <si>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II</t>
  </si>
  <si>
    <t>Женские консультации:</t>
  </si>
  <si>
    <t>ГОБУЗ "МГКБСМП"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</si>
  <si>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</si>
  <si>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</si>
  <si>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</si>
  <si>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</si>
  <si>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</si>
  <si>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</si>
  <si>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</si>
  <si>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</si>
  <si>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</si>
  <si>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</si>
  <si>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</si>
  <si>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</si>
  <si>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</si>
  <si>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</si>
  <si>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</si>
  <si>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</si>
  <si>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</si>
  <si>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</si>
  <si>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</si>
  <si>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</si>
  <si>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</si>
  <si>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</si>
  <si>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</si>
  <si>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</si>
  <si>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</si>
  <si>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</si>
  <si>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</si>
  <si>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</si>
  <si>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</si>
  <si>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</si>
  <si>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</si>
  <si>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</si>
  <si>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</si>
  <si>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</si>
  <si>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</si>
  <si>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</si>
  <si>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</si>
  <si>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</si>
  <si>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</si>
  <si>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</si>
  <si>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</si>
  <si>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</si>
  <si>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</si>
  <si>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</si>
  <si>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</si>
  <si>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</si>
  <si>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</si>
  <si>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</si>
  <si>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</si>
  <si>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</si>
  <si>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</si>
  <si>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</si>
  <si>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</si>
  <si>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</si>
  <si>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</si>
  <si>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</si>
  <si>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</si>
  <si>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</si>
  <si>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</si>
  <si>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</si>
  <si>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</si>
  <si>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</si>
  <si>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</si>
  <si>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</si>
  <si>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</si>
  <si>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</si>
  <si>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</si>
  <si>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</si>
  <si>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</si>
  <si>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</si>
  <si>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</si>
  <si>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</si>
  <si>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</si>
  <si>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</si>
  <si>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</si>
  <si>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</si>
  <si>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</si>
  <si>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</si>
  <si>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</si>
  <si>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</si>
  <si>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</si>
  <si>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2019  года</t>
  </si>
  <si>
    <r>
      <t>от "21"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19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9</t>
    </r>
  </si>
  <si>
    <t>ЧУЗ "РЖД-МЕДИЦИНА" г. Кандалакша</t>
  </si>
  <si>
    <t>ЧУЗ "РЖД-МЕДИЦИНА" г. Мурманск</t>
  </si>
  <si>
    <t>01 декабря</t>
  </si>
  <si>
    <t>01 декабря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</si>
</sst>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0_ ;[Red]\-#,##0.00\ "/>
    <numFmt numFmtId="175" formatCode="#,##0_ ;\-#,##0\ "/>
    <numFmt numFmtId="176" formatCode="#,##0.0"/>
    <numFmt numFmtId="177" formatCode="#,##0_ ;[Red]\-#,##0\ "/>
    <numFmt numFmtId="178" formatCode="0.000"/>
    <numFmt numFmtId="179" formatCode="#,##0.00_ ;\-#,##0.00\ "/>
    <numFmt numFmtId="180" formatCode="[$-FC19]d\ mmmm\ yyyy\ &quot;г.&quot;"/>
    <numFmt numFmtId="181" formatCode="[$-F800]dddd\,\ mmmm\ dd\,\ yyyy"/>
    <numFmt numFmtId="182" formatCode="[$-FC19]dd\ mmmm\ yyyy\ &quot;г.&quot;"/>
    <numFmt numFmtId="183" formatCode="0.0000"/>
    <numFmt numFmtId="184" formatCode="000000"/>
    <numFmt numFmtId="185" formatCode="[$-FC19]dd\ mmmm\ yyyy\ \г\.;@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3" fontId="26" fillId="26" borderId="10" xfId="0" applyNumberFormat="1" applyFont="1" applyFill="1" applyBorder="1" applyAlignment="1">
      <alignment vertical="center"/>
    </xf>
    <xf numFmtId="3" fontId="27" fillId="26" borderId="10" xfId="0" applyNumberFormat="1" applyFont="1" applyFill="1" applyBorder="1" applyAlignment="1">
      <alignment vertical="center"/>
    </xf>
    <xf numFmtId="3" fontId="26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3" fontId="26" fillId="28" borderId="10" xfId="0" applyNumberFormat="1" applyFont="1" applyFill="1" applyBorder="1" applyAlignment="1">
      <alignment vertical="center"/>
    </xf>
    <xf numFmtId="3" fontId="27" fillId="28" borderId="10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14" fontId="23" fillId="0" borderId="11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2" fontId="20" fillId="24" borderId="19" xfId="0" applyNumberFormat="1" applyFont="1" applyFill="1" applyBorder="1" applyAlignment="1">
      <alignment horizontal="center" vertical="center" wrapText="1"/>
    </xf>
    <xf numFmtId="2" fontId="20" fillId="24" borderId="20" xfId="0" applyNumberFormat="1" applyFont="1" applyFill="1" applyBorder="1" applyAlignment="1">
      <alignment horizontal="center" vertical="center" wrapText="1"/>
    </xf>
    <xf numFmtId="2" fontId="20" fillId="24" borderId="21" xfId="0" applyNumberFormat="1" applyFont="1" applyFill="1" applyBorder="1" applyAlignment="1">
      <alignment horizontal="center" vertical="center" wrapText="1"/>
    </xf>
    <xf numFmtId="2" fontId="20" fillId="24" borderId="22" xfId="0" applyNumberFormat="1" applyFont="1" applyFill="1" applyBorder="1" applyAlignment="1">
      <alignment horizontal="center" vertical="center" wrapText="1"/>
    </xf>
    <xf numFmtId="2" fontId="20" fillId="24" borderId="23" xfId="0" applyNumberFormat="1" applyFont="1" applyFill="1" applyBorder="1" applyAlignment="1">
      <alignment horizontal="center" vertical="center" wrapText="1"/>
    </xf>
    <xf numFmtId="2" fontId="20" fillId="24" borderId="24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tabSelected="1" zoomScale="60" zoomScaleNormal="60" zoomScalePageLayoutView="0" workbookViewId="0" topLeftCell="A1">
      <pane xSplit="3" ySplit="19" topLeftCell="D20" activePane="bottomRight" state="frozen"/>
      <selection pane="topLeft" activeCell="G21" sqref="G21:P43"/>
      <selection pane="topRight" activeCell="G21" sqref="G21:P43"/>
      <selection pane="bottomLeft" activeCell="G21" sqref="G21:P43"/>
      <selection pane="bottomRight" activeCell="C87" sqref="C87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132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s="9" customFormat="1" ht="39" customHeight="1">
      <c r="A9" s="77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6:13" s="9" customFormat="1" ht="20.25">
      <c r="F10" s="10" t="s">
        <v>7</v>
      </c>
      <c r="G10" s="91" t="s">
        <v>136</v>
      </c>
      <c r="H10" s="91"/>
      <c r="I10" s="91"/>
      <c r="J10" s="91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78" t="s">
        <v>88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4:14" s="13" customFormat="1" ht="15.75">
      <c r="D13" s="79" t="s">
        <v>8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80" t="s">
        <v>9</v>
      </c>
      <c r="B15" s="71" t="s">
        <v>61</v>
      </c>
      <c r="C15" s="80" t="s">
        <v>10</v>
      </c>
      <c r="D15" s="80" t="s">
        <v>11</v>
      </c>
      <c r="E15" s="93" t="s">
        <v>12</v>
      </c>
      <c r="F15" s="94"/>
      <c r="G15" s="83" t="s">
        <v>13</v>
      </c>
      <c r="H15" s="84"/>
      <c r="I15" s="84"/>
      <c r="J15" s="84"/>
      <c r="K15" s="84"/>
      <c r="L15" s="84"/>
      <c r="M15" s="84"/>
      <c r="N15" s="84"/>
      <c r="O15" s="84"/>
      <c r="P15" s="85"/>
    </row>
    <row r="16" spans="1:16" s="14" customFormat="1" ht="35.25" customHeight="1">
      <c r="A16" s="81"/>
      <c r="B16" s="72"/>
      <c r="C16" s="81"/>
      <c r="D16" s="81"/>
      <c r="E16" s="95"/>
      <c r="F16" s="96"/>
      <c r="G16" s="86" t="s">
        <v>14</v>
      </c>
      <c r="H16" s="99"/>
      <c r="I16" s="99"/>
      <c r="J16" s="99"/>
      <c r="K16" s="99"/>
      <c r="L16" s="87"/>
      <c r="M16" s="86" t="s">
        <v>15</v>
      </c>
      <c r="N16" s="87"/>
      <c r="O16" s="74" t="s">
        <v>16</v>
      </c>
      <c r="P16" s="75"/>
    </row>
    <row r="17" spans="1:16" s="14" customFormat="1" ht="31.5" customHeight="1">
      <c r="A17" s="81"/>
      <c r="B17" s="72"/>
      <c r="C17" s="81"/>
      <c r="D17" s="81"/>
      <c r="E17" s="97"/>
      <c r="F17" s="98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82"/>
      <c r="B18" s="73"/>
      <c r="C18" s="82"/>
      <c r="D18" s="82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720750</v>
      </c>
      <c r="E20" s="21">
        <f>G20+I20+K20+M20+O20</f>
        <v>329514</v>
      </c>
      <c r="F20" s="21">
        <f aca="true" t="shared" si="1" ref="F20:F45">H20+J20+L20+N20+P20</f>
        <v>391236</v>
      </c>
      <c r="G20" s="21">
        <f aca="true" t="shared" si="2" ref="G20:P20">SUM(G21:G43)</f>
        <v>3264</v>
      </c>
      <c r="H20" s="21">
        <f t="shared" si="2"/>
        <v>3190</v>
      </c>
      <c r="I20" s="21">
        <f t="shared" si="2"/>
        <v>17296</v>
      </c>
      <c r="J20" s="21">
        <f t="shared" si="2"/>
        <v>16294</v>
      </c>
      <c r="K20" s="21">
        <f t="shared" si="2"/>
        <v>56895</v>
      </c>
      <c r="L20" s="21">
        <f t="shared" si="2"/>
        <v>53721</v>
      </c>
      <c r="M20" s="21">
        <f t="shared" si="2"/>
        <v>201631</v>
      </c>
      <c r="N20" s="21">
        <f t="shared" si="2"/>
        <v>188498</v>
      </c>
      <c r="O20" s="21">
        <f t="shared" si="2"/>
        <v>50428</v>
      </c>
      <c r="P20" s="21">
        <f t="shared" si="2"/>
        <v>129533</v>
      </c>
      <c r="S20" s="23"/>
      <c r="T20" s="23"/>
    </row>
    <row r="21" spans="1:20" s="28" customFormat="1" ht="16.5" customHeight="1">
      <c r="A21" s="24">
        <v>1</v>
      </c>
      <c r="B21" s="41" t="s">
        <v>62</v>
      </c>
      <c r="C21" s="25" t="s">
        <v>28</v>
      </c>
      <c r="D21" s="26">
        <f t="shared" si="0"/>
        <v>1165</v>
      </c>
      <c r="E21" s="27">
        <f aca="true" t="shared" si="3" ref="E21:E45">G21+I21+K21+M21+O21</f>
        <v>309</v>
      </c>
      <c r="F21" s="27">
        <f t="shared" si="1"/>
        <v>856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240</v>
      </c>
      <c r="N21" s="27">
        <f>'Прил.12 согаз'!N21+'Прил.12 альфа'!N21</f>
        <v>648</v>
      </c>
      <c r="O21" s="27">
        <f>'Прил.12 согаз'!O21+'Прил.12 альфа'!O21</f>
        <v>69</v>
      </c>
      <c r="P21" s="27">
        <f>'Прил.12 согаз'!P21+'Прил.12 альфа'!P21</f>
        <v>208</v>
      </c>
      <c r="S21" s="29"/>
      <c r="T21" s="29"/>
    </row>
    <row r="22" spans="1:20" s="28" customFormat="1" ht="16.5" customHeight="1">
      <c r="A22" s="24">
        <v>3</v>
      </c>
      <c r="B22" s="41" t="s">
        <v>63</v>
      </c>
      <c r="C22" s="25" t="s">
        <v>29</v>
      </c>
      <c r="D22" s="26">
        <f t="shared" si="0"/>
        <v>79855</v>
      </c>
      <c r="E22" s="27">
        <f t="shared" si="3"/>
        <v>37374</v>
      </c>
      <c r="F22" s="27">
        <f t="shared" si="1"/>
        <v>42481</v>
      </c>
      <c r="G22" s="27">
        <f>'Прил.12 согаз'!G22+'Прил.12 альфа'!G22</f>
        <v>359</v>
      </c>
      <c r="H22" s="27">
        <f>'Прил.12 согаз'!H22+'Прил.12 альфа'!H22</f>
        <v>309</v>
      </c>
      <c r="I22" s="27">
        <f>'Прил.12 согаз'!I22+'Прил.12 альфа'!I22</f>
        <v>1806</v>
      </c>
      <c r="J22" s="27">
        <f>'Прил.12 согаз'!J22+'Прил.12 альфа'!J22</f>
        <v>1683</v>
      </c>
      <c r="K22" s="27">
        <f>'Прил.12 согаз'!K22+'Прил.12 альфа'!K22</f>
        <v>6368</v>
      </c>
      <c r="L22" s="27">
        <f>'Прил.12 согаз'!L22+'Прил.12 альфа'!L22</f>
        <v>6063</v>
      </c>
      <c r="M22" s="27">
        <f>'Прил.12 согаз'!M22+'Прил.12 альфа'!M22</f>
        <v>23222</v>
      </c>
      <c r="N22" s="27">
        <f>'Прил.12 согаз'!N22+'Прил.12 альфа'!N22</f>
        <v>19467</v>
      </c>
      <c r="O22" s="27">
        <f>'Прил.12 согаз'!O22+'Прил.12 альфа'!O22</f>
        <v>5619</v>
      </c>
      <c r="P22" s="27">
        <f>'Прил.12 согаз'!P22+'Прил.12 альфа'!P22</f>
        <v>14959</v>
      </c>
      <c r="S22" s="29"/>
      <c r="T22" s="29"/>
    </row>
    <row r="23" spans="1:20" s="28" customFormat="1" ht="16.5" customHeight="1">
      <c r="A23" s="24">
        <v>4</v>
      </c>
      <c r="B23" s="41" t="s">
        <v>64</v>
      </c>
      <c r="C23" s="25" t="s">
        <v>30</v>
      </c>
      <c r="D23" s="26">
        <f t="shared" si="0"/>
        <v>44389</v>
      </c>
      <c r="E23" s="27">
        <f t="shared" si="3"/>
        <v>19771</v>
      </c>
      <c r="F23" s="27">
        <f t="shared" si="1"/>
        <v>24618</v>
      </c>
      <c r="G23" s="27">
        <f>'Прил.12 согаз'!G23+'Прил.12 альфа'!G23</f>
        <v>205</v>
      </c>
      <c r="H23" s="27">
        <f>'Прил.12 согаз'!H23+'Прил.12 альфа'!H23</f>
        <v>189</v>
      </c>
      <c r="I23" s="27">
        <f>'Прил.12 согаз'!I23+'Прил.12 альфа'!I23</f>
        <v>1014</v>
      </c>
      <c r="J23" s="27">
        <f>'Прил.12 согаз'!J23+'Прил.12 альфа'!J23</f>
        <v>982</v>
      </c>
      <c r="K23" s="27">
        <f>'Прил.12 согаз'!K23+'Прил.12 альфа'!K23</f>
        <v>3798</v>
      </c>
      <c r="L23" s="27">
        <f>'Прил.12 согаз'!L23+'Прил.12 альфа'!L23</f>
        <v>3509</v>
      </c>
      <c r="M23" s="27">
        <f>'Прил.12 согаз'!M23+'Прил.12 альфа'!M23</f>
        <v>11070</v>
      </c>
      <c r="N23" s="27">
        <f>'Прил.12 согаз'!N23+'Прил.12 альфа'!N23</f>
        <v>10371</v>
      </c>
      <c r="O23" s="27">
        <f>'Прил.12 согаз'!O23+'Прил.12 альфа'!O23</f>
        <v>3684</v>
      </c>
      <c r="P23" s="27">
        <f>'Прил.12 согаз'!P23+'Прил.12 альфа'!P23</f>
        <v>9567</v>
      </c>
      <c r="S23" s="29"/>
      <c r="T23" s="29"/>
    </row>
    <row r="24" spans="1:20" s="28" customFormat="1" ht="16.5" customHeight="1">
      <c r="A24" s="24">
        <v>5</v>
      </c>
      <c r="B24" s="41" t="s">
        <v>65</v>
      </c>
      <c r="C24" s="25" t="s">
        <v>31</v>
      </c>
      <c r="D24" s="26">
        <f t="shared" si="0"/>
        <v>43596</v>
      </c>
      <c r="E24" s="27">
        <f t="shared" si="3"/>
        <v>20259</v>
      </c>
      <c r="F24" s="27">
        <f t="shared" si="1"/>
        <v>23337</v>
      </c>
      <c r="G24" s="27">
        <f>'Прил.12 согаз'!G24+'Прил.12 альфа'!G24</f>
        <v>178</v>
      </c>
      <c r="H24" s="27">
        <f>'Прил.12 согаз'!H24+'Прил.12 альфа'!H24</f>
        <v>185</v>
      </c>
      <c r="I24" s="27">
        <f>'Прил.12 согаз'!I24+'Прил.12 альфа'!I24</f>
        <v>989</v>
      </c>
      <c r="J24" s="27">
        <f>'Прил.12 согаз'!J24+'Прил.12 альфа'!J24</f>
        <v>941</v>
      </c>
      <c r="K24" s="27">
        <f>'Прил.12 согаз'!K24+'Прил.12 альфа'!K24</f>
        <v>3401</v>
      </c>
      <c r="L24" s="27">
        <f>'Прил.12 согаз'!L24+'Прил.12 альфа'!L24</f>
        <v>3305</v>
      </c>
      <c r="M24" s="27">
        <f>'Прил.12 согаз'!M24+'Прил.12 альфа'!M24</f>
        <v>12626</v>
      </c>
      <c r="N24" s="27">
        <f>'Прил.12 согаз'!N24+'Прил.12 альфа'!N24</f>
        <v>11165</v>
      </c>
      <c r="O24" s="27">
        <f>'Прил.12 согаз'!O24+'Прил.12 альфа'!O24</f>
        <v>3065</v>
      </c>
      <c r="P24" s="27">
        <f>'Прил.12 согаз'!P24+'Прил.12 альфа'!P24</f>
        <v>7741</v>
      </c>
      <c r="S24" s="29"/>
      <c r="T24" s="29"/>
    </row>
    <row r="25" spans="1:20" s="28" customFormat="1" ht="16.5" customHeight="1">
      <c r="A25" s="24">
        <v>6</v>
      </c>
      <c r="B25" s="41" t="s">
        <v>66</v>
      </c>
      <c r="C25" s="25" t="s">
        <v>32</v>
      </c>
      <c r="D25" s="26">
        <f t="shared" si="0"/>
        <v>9998</v>
      </c>
      <c r="E25" s="27">
        <f t="shared" si="3"/>
        <v>4790</v>
      </c>
      <c r="F25" s="27">
        <f t="shared" si="1"/>
        <v>5208</v>
      </c>
      <c r="G25" s="27">
        <f>'Прил.12 согаз'!G25+'Прил.12 альфа'!G25</f>
        <v>35</v>
      </c>
      <c r="H25" s="27">
        <f>'Прил.12 согаз'!H25+'Прил.12 альфа'!H25</f>
        <v>30</v>
      </c>
      <c r="I25" s="27">
        <f>'Прил.12 согаз'!I25+'Прил.12 альфа'!I25</f>
        <v>207</v>
      </c>
      <c r="J25" s="27">
        <f>'Прил.12 согаз'!J25+'Прил.12 альфа'!J25</f>
        <v>192</v>
      </c>
      <c r="K25" s="27">
        <f>'Прил.12 согаз'!K25+'Прил.12 альфа'!K25</f>
        <v>765</v>
      </c>
      <c r="L25" s="27">
        <f>'Прил.12 согаз'!L25+'Прил.12 альфа'!L25</f>
        <v>726</v>
      </c>
      <c r="M25" s="27">
        <f>'Прил.12 согаз'!M25+'Прил.12 альфа'!M25</f>
        <v>2958</v>
      </c>
      <c r="N25" s="27">
        <f>'Прил.12 согаз'!N25+'Прил.12 альфа'!N25</f>
        <v>2234</v>
      </c>
      <c r="O25" s="27">
        <f>'Прил.12 согаз'!O25+'Прил.12 альфа'!O25</f>
        <v>825</v>
      </c>
      <c r="P25" s="27">
        <f>'Прил.12 согаз'!P25+'Прил.12 альфа'!P25</f>
        <v>2026</v>
      </c>
      <c r="S25" s="29"/>
      <c r="T25" s="29"/>
    </row>
    <row r="26" spans="1:20" s="28" customFormat="1" ht="16.5" customHeight="1">
      <c r="A26" s="24">
        <v>7</v>
      </c>
      <c r="B26" s="41" t="s">
        <v>67</v>
      </c>
      <c r="C26" s="25" t="s">
        <v>33</v>
      </c>
      <c r="D26" s="26">
        <f t="shared" si="0"/>
        <v>63465</v>
      </c>
      <c r="E26" s="27">
        <f t="shared" si="3"/>
        <v>29184</v>
      </c>
      <c r="F26" s="27">
        <f t="shared" si="1"/>
        <v>34281</v>
      </c>
      <c r="G26" s="27">
        <f>'Прил.12 согаз'!G26+'Прил.12 альфа'!G26</f>
        <v>262</v>
      </c>
      <c r="H26" s="27">
        <f>'Прил.12 согаз'!H26+'Прил.12 альфа'!H26</f>
        <v>214</v>
      </c>
      <c r="I26" s="27">
        <f>'Прил.12 согаз'!I26+'Прил.12 альфа'!I26</f>
        <v>1365</v>
      </c>
      <c r="J26" s="27">
        <f>'Прил.12 согаз'!J26+'Прил.12 альфа'!J26</f>
        <v>1269</v>
      </c>
      <c r="K26" s="27">
        <f>'Прил.12 согаз'!K26+'Прил.12 альфа'!K26</f>
        <v>4994</v>
      </c>
      <c r="L26" s="27">
        <f>'Прил.12 согаз'!L26+'Прил.12 альфа'!L26</f>
        <v>4640</v>
      </c>
      <c r="M26" s="27">
        <f>'Прил.12 согаз'!M26+'Прил.12 альфа'!M26</f>
        <v>17819</v>
      </c>
      <c r="N26" s="27">
        <f>'Прил.12 согаз'!N26+'Прил.12 альфа'!N26</f>
        <v>15506</v>
      </c>
      <c r="O26" s="27">
        <f>'Прил.12 согаз'!O26+'Прил.12 альфа'!O26</f>
        <v>4744</v>
      </c>
      <c r="P26" s="27">
        <f>'Прил.12 согаз'!P26+'Прил.12 альфа'!P26</f>
        <v>12652</v>
      </c>
      <c r="S26" s="29"/>
      <c r="T26" s="29"/>
    </row>
    <row r="27" spans="1:20" s="28" customFormat="1" ht="16.5" customHeight="1">
      <c r="A27" s="24">
        <v>8</v>
      </c>
      <c r="B27" s="41" t="s">
        <v>68</v>
      </c>
      <c r="C27" s="25" t="s">
        <v>34</v>
      </c>
      <c r="D27" s="26">
        <f t="shared" si="0"/>
        <v>26948</v>
      </c>
      <c r="E27" s="27">
        <f t="shared" si="3"/>
        <v>12139</v>
      </c>
      <c r="F27" s="27">
        <f t="shared" si="1"/>
        <v>14809</v>
      </c>
      <c r="G27" s="27">
        <f>'Прил.12 согаз'!G27+'Прил.12 альфа'!G27</f>
        <v>140</v>
      </c>
      <c r="H27" s="27">
        <f>'Прил.12 согаз'!H27+'Прил.12 альфа'!H27</f>
        <v>127</v>
      </c>
      <c r="I27" s="27">
        <f>'Прил.12 согаз'!I27+'Прил.12 альфа'!I27</f>
        <v>642</v>
      </c>
      <c r="J27" s="27">
        <f>'Прил.12 согаз'!J27+'Прил.12 альфа'!J27</f>
        <v>551</v>
      </c>
      <c r="K27" s="27">
        <f>'Прил.12 согаз'!K27+'Прил.12 альфа'!K27</f>
        <v>2319</v>
      </c>
      <c r="L27" s="27">
        <f>'Прил.12 согаз'!L27+'Прил.12 альфа'!L27</f>
        <v>2254</v>
      </c>
      <c r="M27" s="27">
        <f>'Прил.12 согаз'!M27+'Прил.12 альфа'!M27</f>
        <v>7309</v>
      </c>
      <c r="N27" s="27">
        <f>'Прил.12 согаз'!N27+'Прил.12 альфа'!N27</f>
        <v>7037</v>
      </c>
      <c r="O27" s="27">
        <f>'Прил.12 согаз'!O27+'Прил.12 альфа'!O27</f>
        <v>1729</v>
      </c>
      <c r="P27" s="27">
        <f>'Прил.12 согаз'!P27+'Прил.12 альфа'!P27</f>
        <v>4840</v>
      </c>
      <c r="S27" s="29"/>
      <c r="T27" s="29"/>
    </row>
    <row r="28" spans="1:20" s="28" customFormat="1" ht="16.5" customHeight="1">
      <c r="A28" s="24">
        <v>9</v>
      </c>
      <c r="B28" s="41" t="s">
        <v>69</v>
      </c>
      <c r="C28" s="25" t="s">
        <v>35</v>
      </c>
      <c r="D28" s="26">
        <f t="shared" si="0"/>
        <v>31751</v>
      </c>
      <c r="E28" s="27">
        <f t="shared" si="3"/>
        <v>14563</v>
      </c>
      <c r="F28" s="27">
        <f t="shared" si="1"/>
        <v>17188</v>
      </c>
      <c r="G28" s="27">
        <f>'Прил.12 согаз'!G28+'Прил.12 альфа'!G28</f>
        <v>175</v>
      </c>
      <c r="H28" s="27">
        <f>'Прил.12 согаз'!H28+'Прил.12 альфа'!H28</f>
        <v>212</v>
      </c>
      <c r="I28" s="27">
        <f>'Прил.12 согаз'!I28+'Прил.12 альфа'!I28</f>
        <v>919</v>
      </c>
      <c r="J28" s="27">
        <f>'Прил.12 согаз'!J28+'Прил.12 альфа'!J28</f>
        <v>912</v>
      </c>
      <c r="K28" s="27">
        <f>'Прил.12 согаз'!K28+'Прил.12 альфа'!K28</f>
        <v>2849</v>
      </c>
      <c r="L28" s="27">
        <f>'Прил.12 согаз'!L28+'Прил.12 альфа'!L28</f>
        <v>2705</v>
      </c>
      <c r="M28" s="27">
        <f>'Прил.12 согаз'!M28+'Прил.12 альфа'!M28</f>
        <v>8932</v>
      </c>
      <c r="N28" s="27">
        <f>'Прил.12 согаз'!N28+'Прил.12 альфа'!N28</f>
        <v>8619</v>
      </c>
      <c r="O28" s="27">
        <f>'Прил.12 согаз'!O28+'Прил.12 альфа'!O28</f>
        <v>1688</v>
      </c>
      <c r="P28" s="27">
        <f>'Прил.12 согаз'!P28+'Прил.12 альфа'!P28</f>
        <v>4740</v>
      </c>
      <c r="S28" s="29"/>
      <c r="T28" s="29"/>
    </row>
    <row r="29" spans="1:20" s="28" customFormat="1" ht="16.5" customHeight="1">
      <c r="A29" s="24">
        <v>10</v>
      </c>
      <c r="B29" s="41" t="s">
        <v>70</v>
      </c>
      <c r="C29" s="25" t="s">
        <v>36</v>
      </c>
      <c r="D29" s="26">
        <f t="shared" si="0"/>
        <v>47682</v>
      </c>
      <c r="E29" s="27">
        <f t="shared" si="3"/>
        <v>20471</v>
      </c>
      <c r="F29" s="27">
        <f t="shared" si="1"/>
        <v>27211</v>
      </c>
      <c r="G29" s="27">
        <f>'Прил.12 согаз'!G29+'Прил.12 альфа'!G29</f>
        <v>319</v>
      </c>
      <c r="H29" s="27">
        <f>'Прил.12 согаз'!H29+'Прил.12 альфа'!H29</f>
        <v>346</v>
      </c>
      <c r="I29" s="27">
        <f>'Прил.12 согаз'!I29+'Прил.12 альфа'!I29</f>
        <v>1575</v>
      </c>
      <c r="J29" s="27">
        <f>'Прил.12 согаз'!J29+'Прил.12 альфа'!J29</f>
        <v>1582</v>
      </c>
      <c r="K29" s="27">
        <f>'Прил.12 согаз'!K29+'Прил.12 альфа'!K29</f>
        <v>4729</v>
      </c>
      <c r="L29" s="27">
        <f>'Прил.12 согаз'!L29+'Прил.12 альфа'!L29</f>
        <v>4622</v>
      </c>
      <c r="M29" s="27">
        <f>'Прил.12 согаз'!M29+'Прил.12 альфа'!M29</f>
        <v>11492</v>
      </c>
      <c r="N29" s="27">
        <f>'Прил.12 согаз'!N29+'Прил.12 альфа'!N29</f>
        <v>14698</v>
      </c>
      <c r="O29" s="27">
        <f>'Прил.12 согаз'!O29+'Прил.12 альфа'!O29</f>
        <v>2356</v>
      </c>
      <c r="P29" s="27">
        <f>'Прил.12 согаз'!P29+'Прил.12 альфа'!P29</f>
        <v>5963</v>
      </c>
      <c r="S29" s="29"/>
      <c r="T29" s="29"/>
    </row>
    <row r="30" spans="1:20" s="28" customFormat="1" ht="16.5" customHeight="1">
      <c r="A30" s="24">
        <v>11</v>
      </c>
      <c r="B30" s="41" t="s">
        <v>71</v>
      </c>
      <c r="C30" s="25" t="s">
        <v>37</v>
      </c>
      <c r="D30" s="26">
        <f t="shared" si="0"/>
        <v>119828</v>
      </c>
      <c r="E30" s="27">
        <f t="shared" si="3"/>
        <v>53357</v>
      </c>
      <c r="F30" s="27">
        <f t="shared" si="1"/>
        <v>66471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42433</v>
      </c>
      <c r="N30" s="27">
        <f>'Прил.12 согаз'!N30+'Прил.12 альфа'!N30</f>
        <v>38535</v>
      </c>
      <c r="O30" s="27">
        <f>'Прил.12 согаз'!O30+'Прил.12 альфа'!O30</f>
        <v>10924</v>
      </c>
      <c r="P30" s="27">
        <f>'Прил.12 согаз'!P30+'Прил.12 альфа'!P30</f>
        <v>27936</v>
      </c>
      <c r="S30" s="29"/>
      <c r="T30" s="29"/>
    </row>
    <row r="31" spans="1:20" s="28" customFormat="1" ht="16.5" customHeight="1">
      <c r="A31" s="24">
        <v>12</v>
      </c>
      <c r="B31" s="41" t="s">
        <v>130</v>
      </c>
      <c r="C31" s="25" t="s">
        <v>129</v>
      </c>
      <c r="D31" s="26">
        <f t="shared" si="0"/>
        <v>98057</v>
      </c>
      <c r="E31" s="27">
        <f t="shared" si="3"/>
        <v>42740</v>
      </c>
      <c r="F31" s="27">
        <f t="shared" si="1"/>
        <v>55317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34190</v>
      </c>
      <c r="N31" s="27">
        <f>'Прил.12 согаз'!N31+'Прил.12 альфа'!N31</f>
        <v>32130</v>
      </c>
      <c r="O31" s="27">
        <f>'Прил.12 согаз'!O31+'Прил.12 альфа'!O31</f>
        <v>8550</v>
      </c>
      <c r="P31" s="27">
        <f>'Прил.12 согаз'!P31+'Прил.12 альфа'!P31</f>
        <v>23187</v>
      </c>
      <c r="S31" s="29"/>
      <c r="T31" s="29"/>
    </row>
    <row r="32" spans="1:20" s="28" customFormat="1" ht="16.5" customHeight="1">
      <c r="A32" s="24">
        <v>13</v>
      </c>
      <c r="B32" s="41" t="s">
        <v>72</v>
      </c>
      <c r="C32" s="25" t="s">
        <v>38</v>
      </c>
      <c r="D32" s="26">
        <f t="shared" si="0"/>
        <v>23944</v>
      </c>
      <c r="E32" s="27">
        <f t="shared" si="3"/>
        <v>12238</v>
      </c>
      <c r="F32" s="27">
        <f t="shared" si="1"/>
        <v>11706</v>
      </c>
      <c r="G32" s="27">
        <f>'Прил.12 согаз'!G32+'Прил.12 альфа'!G32</f>
        <v>516</v>
      </c>
      <c r="H32" s="27">
        <f>'Прил.12 согаз'!H32+'Прил.12 альфа'!H32</f>
        <v>512</v>
      </c>
      <c r="I32" s="27">
        <f>'Прил.12 согаз'!I32+'Прил.12 альфа'!I32</f>
        <v>2925</v>
      </c>
      <c r="J32" s="27">
        <f>'Прил.12 согаз'!J32+'Прил.12 альфа'!J32</f>
        <v>2750</v>
      </c>
      <c r="K32" s="27">
        <f>'Прил.12 согаз'!K32+'Прил.12 альфа'!K32</f>
        <v>8797</v>
      </c>
      <c r="L32" s="27">
        <f>'Прил.12 согаз'!L32+'Прил.12 альфа'!L32</f>
        <v>8444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6.5" customHeight="1">
      <c r="A33" s="24">
        <v>14</v>
      </c>
      <c r="B33" s="41" t="s">
        <v>73</v>
      </c>
      <c r="C33" s="25" t="s">
        <v>39</v>
      </c>
      <c r="D33" s="26">
        <f t="shared" si="0"/>
        <v>17343</v>
      </c>
      <c r="E33" s="27">
        <f t="shared" si="3"/>
        <v>9032</v>
      </c>
      <c r="F33" s="27">
        <f t="shared" si="1"/>
        <v>8311</v>
      </c>
      <c r="G33" s="27">
        <f>'Прил.12 согаз'!G33+'Прил.12 альфа'!G33</f>
        <v>352</v>
      </c>
      <c r="H33" s="27">
        <f>'Прил.12 согаз'!H33+'Прил.12 альфа'!H33</f>
        <v>339</v>
      </c>
      <c r="I33" s="27">
        <f>'Прил.12 согаз'!I33+'Прил.12 альфа'!I33</f>
        <v>1973</v>
      </c>
      <c r="J33" s="27">
        <f>'Прил.12 согаз'!J33+'Прил.12 альфа'!J33</f>
        <v>1886</v>
      </c>
      <c r="K33" s="27">
        <f>'Прил.12 согаз'!K33+'Прил.12 альфа'!K33</f>
        <v>6707</v>
      </c>
      <c r="L33" s="27">
        <f>'Прил.12 согаз'!L33+'Прил.12 альфа'!L33</f>
        <v>6086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15</v>
      </c>
      <c r="B34" s="41" t="s">
        <v>74</v>
      </c>
      <c r="C34" s="25" t="s">
        <v>40</v>
      </c>
      <c r="D34" s="26">
        <f t="shared" si="0"/>
        <v>16023</v>
      </c>
      <c r="E34" s="27">
        <f t="shared" si="3"/>
        <v>8269</v>
      </c>
      <c r="F34" s="27">
        <f t="shared" si="1"/>
        <v>7754</v>
      </c>
      <c r="G34" s="27">
        <f>'Прил.12 согаз'!G34+'Прил.12 альфа'!G34</f>
        <v>366</v>
      </c>
      <c r="H34" s="27">
        <f>'Прил.12 согаз'!H34+'Прил.12 альфа'!H34</f>
        <v>379</v>
      </c>
      <c r="I34" s="27">
        <f>'Прил.12 согаз'!I34+'Прил.12 альфа'!I34</f>
        <v>1863</v>
      </c>
      <c r="J34" s="27">
        <f>'Прил.12 согаз'!J34+'Прил.12 альфа'!J34</f>
        <v>1755</v>
      </c>
      <c r="K34" s="27">
        <f>'Прил.12 согаз'!K34+'Прил.12 альфа'!K34</f>
        <v>6040</v>
      </c>
      <c r="L34" s="27">
        <f>'Прил.12 согаз'!L34+'Прил.12 альфа'!L34</f>
        <v>5620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16</v>
      </c>
      <c r="B35" s="41" t="s">
        <v>75</v>
      </c>
      <c r="C35" s="25" t="s">
        <v>41</v>
      </c>
      <c r="D35" s="26">
        <f t="shared" si="0"/>
        <v>11383</v>
      </c>
      <c r="E35" s="27">
        <f t="shared" si="3"/>
        <v>5724</v>
      </c>
      <c r="F35" s="27">
        <f t="shared" si="1"/>
        <v>5659</v>
      </c>
      <c r="G35" s="27">
        <f>'Прил.12 согаз'!G35+'Прил.12 альфа'!G35</f>
        <v>0</v>
      </c>
      <c r="H35" s="27">
        <f>'Прил.12 согаз'!H35+'Прил.12 альфа'!H35</f>
        <v>0</v>
      </c>
      <c r="I35" s="27">
        <f>'Прил.12 согаз'!I35+'Прил.12 альфа'!I35</f>
        <v>0</v>
      </c>
      <c r="J35" s="27">
        <f>'Прил.12 согаз'!J35+'Прил.12 альфа'!J35</f>
        <v>0</v>
      </c>
      <c r="K35" s="27">
        <f>'Прил.12 согаз'!K35+'Прил.12 альфа'!K35</f>
        <v>0</v>
      </c>
      <c r="L35" s="27">
        <f>'Прил.12 согаз'!L35+'Прил.12 альфа'!L35</f>
        <v>0</v>
      </c>
      <c r="M35" s="27">
        <f>'Прил.12 согаз'!M35+'Прил.12 альфа'!M35</f>
        <v>4170</v>
      </c>
      <c r="N35" s="27">
        <f>'Прил.12 согаз'!N35+'Прил.12 альфа'!N35</f>
        <v>3355</v>
      </c>
      <c r="O35" s="27">
        <f>'Прил.12 согаз'!O35+'Прил.12 альфа'!O35</f>
        <v>1554</v>
      </c>
      <c r="P35" s="27">
        <f>'Прил.12 согаз'!P35+'Прил.12 альфа'!P35</f>
        <v>2304</v>
      </c>
      <c r="S35" s="29"/>
      <c r="T35" s="29"/>
    </row>
    <row r="36" spans="1:20" s="28" customFormat="1" ht="16.5" customHeight="1">
      <c r="A36" s="24">
        <v>17</v>
      </c>
      <c r="B36" s="41" t="s">
        <v>76</v>
      </c>
      <c r="C36" s="25" t="s">
        <v>42</v>
      </c>
      <c r="D36" s="26">
        <f t="shared" si="0"/>
        <v>17104</v>
      </c>
      <c r="E36" s="27">
        <f t="shared" si="3"/>
        <v>8059</v>
      </c>
      <c r="F36" s="27">
        <f t="shared" si="1"/>
        <v>9045</v>
      </c>
      <c r="G36" s="27">
        <f>'Прил.12 согаз'!G36+'Прил.12 альфа'!G36</f>
        <v>59</v>
      </c>
      <c r="H36" s="27">
        <f>'Прил.12 согаз'!H36+'Прил.12 альфа'!H36</f>
        <v>59</v>
      </c>
      <c r="I36" s="27">
        <f>'Прил.12 согаз'!I36+'Прил.12 альфа'!I36</f>
        <v>430</v>
      </c>
      <c r="J36" s="27">
        <f>'Прил.12 согаз'!J36+'Прил.12 альфа'!J36</f>
        <v>351</v>
      </c>
      <c r="K36" s="27">
        <f>'Прил.12 согаз'!K36+'Прил.12 альфа'!K36</f>
        <v>1371</v>
      </c>
      <c r="L36" s="27">
        <f>'Прил.12 согаз'!L36+'Прил.12 альфа'!L36</f>
        <v>1269</v>
      </c>
      <c r="M36" s="27">
        <f>'Прил.12 согаз'!M36+'Прил.12 альфа'!M36</f>
        <v>4959</v>
      </c>
      <c r="N36" s="27">
        <f>'Прил.12 согаз'!N36+'Прил.12 альфа'!N36</f>
        <v>4264</v>
      </c>
      <c r="O36" s="27">
        <f>'Прил.12 согаз'!O36+'Прил.12 альфа'!O36</f>
        <v>1240</v>
      </c>
      <c r="P36" s="27">
        <f>'Прил.12 согаз'!P36+'Прил.12 альфа'!P36</f>
        <v>3102</v>
      </c>
      <c r="S36" s="29"/>
      <c r="T36" s="29"/>
    </row>
    <row r="37" spans="1:20" s="28" customFormat="1" ht="16.5" customHeight="1">
      <c r="A37" s="24">
        <v>18</v>
      </c>
      <c r="B37" s="41" t="s">
        <v>77</v>
      </c>
      <c r="C37" s="25" t="s">
        <v>43</v>
      </c>
      <c r="D37" s="26">
        <f t="shared" si="0"/>
        <v>43481</v>
      </c>
      <c r="E37" s="27">
        <f t="shared" si="3"/>
        <v>19312</v>
      </c>
      <c r="F37" s="27">
        <f t="shared" si="1"/>
        <v>24169</v>
      </c>
      <c r="G37" s="27">
        <f>'Прил.12 согаз'!G37+'Прил.12 альфа'!G37</f>
        <v>298</v>
      </c>
      <c r="H37" s="27">
        <f>'Прил.12 согаз'!H37+'Прил.12 альфа'!H37</f>
        <v>289</v>
      </c>
      <c r="I37" s="27">
        <f>'Прил.12 согаз'!I37+'Прил.12 альфа'!I37</f>
        <v>1588</v>
      </c>
      <c r="J37" s="27">
        <f>'Прил.12 согаз'!J37+'Прил.12 альфа'!J37</f>
        <v>1440</v>
      </c>
      <c r="K37" s="27">
        <f>'Прил.12 согаз'!K37+'Прил.12 альфа'!K37</f>
        <v>4757</v>
      </c>
      <c r="L37" s="27">
        <f>'Прил.12 согаз'!L37+'Прил.12 альфа'!L37</f>
        <v>4478</v>
      </c>
      <c r="M37" s="27">
        <f>'Прил.12 согаз'!M37+'Прил.12 альфа'!M37</f>
        <v>10819</v>
      </c>
      <c r="N37" s="27">
        <f>'Прил.12 согаз'!N37+'Прил.12 альфа'!N37</f>
        <v>13242</v>
      </c>
      <c r="O37" s="27">
        <f>'Прил.12 согаз'!O37+'Прил.12 альфа'!O37</f>
        <v>1850</v>
      </c>
      <c r="P37" s="27">
        <f>'Прил.12 согаз'!P37+'Прил.12 альфа'!P37</f>
        <v>4720</v>
      </c>
      <c r="S37" s="29"/>
      <c r="T37" s="29"/>
    </row>
    <row r="38" spans="1:20" s="28" customFormat="1" ht="16.5" customHeight="1">
      <c r="A38" s="24">
        <v>19</v>
      </c>
      <c r="B38" s="41" t="s">
        <v>78</v>
      </c>
      <c r="C38" s="25" t="s">
        <v>44</v>
      </c>
      <c r="D38" s="26">
        <f t="shared" si="0"/>
        <v>6331</v>
      </c>
      <c r="E38" s="27">
        <f t="shared" si="3"/>
        <v>2341</v>
      </c>
      <c r="F38" s="27">
        <f t="shared" si="1"/>
        <v>3990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1685</v>
      </c>
      <c r="N38" s="27">
        <f>'Прил.12 согаз'!N38+'Прил.12 альфа'!N38</f>
        <v>2088</v>
      </c>
      <c r="O38" s="27">
        <f>'Прил.12 согаз'!O38+'Прил.12 альфа'!O38</f>
        <v>656</v>
      </c>
      <c r="P38" s="27">
        <f>'Прил.12 согаз'!P38+'Прил.12 альфа'!P38</f>
        <v>1902</v>
      </c>
      <c r="S38" s="29"/>
      <c r="T38" s="29"/>
    </row>
    <row r="39" spans="1:20" s="28" customFormat="1" ht="16.5" customHeight="1">
      <c r="A39" s="24">
        <v>20</v>
      </c>
      <c r="B39" s="41" t="s">
        <v>79</v>
      </c>
      <c r="C39" s="25" t="s">
        <v>45</v>
      </c>
      <c r="D39" s="26">
        <f t="shared" si="0"/>
        <v>4100</v>
      </c>
      <c r="E39" s="27">
        <f t="shared" si="3"/>
        <v>2269</v>
      </c>
      <c r="F39" s="27">
        <f t="shared" si="1"/>
        <v>1831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1715</v>
      </c>
      <c r="N39" s="27">
        <f>'Прил.12 согаз'!N39+'Прил.12 альфа'!N39</f>
        <v>1249</v>
      </c>
      <c r="O39" s="27">
        <f>'Прил.12 согаз'!O39+'Прил.12 альфа'!O39</f>
        <v>554</v>
      </c>
      <c r="P39" s="27">
        <f>'Прил.12 согаз'!P39+'Прил.12 альфа'!P39</f>
        <v>582</v>
      </c>
      <c r="S39" s="29"/>
      <c r="T39" s="29"/>
    </row>
    <row r="40" spans="1:20" s="28" customFormat="1" ht="16.5" customHeight="1">
      <c r="A40" s="24">
        <v>21</v>
      </c>
      <c r="B40" s="41" t="s">
        <v>80</v>
      </c>
      <c r="C40" s="25" t="s">
        <v>134</v>
      </c>
      <c r="D40" s="26">
        <f t="shared" si="0"/>
        <v>5925</v>
      </c>
      <c r="E40" s="27">
        <f t="shared" si="3"/>
        <v>2738</v>
      </c>
      <c r="F40" s="27">
        <f t="shared" si="1"/>
        <v>3187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2236</v>
      </c>
      <c r="N40" s="27">
        <f>'Прил.12 согаз'!N40+'Прил.12 альфа'!N40</f>
        <v>1687</v>
      </c>
      <c r="O40" s="27">
        <f>'Прил.12 согаз'!O40+'Прил.12 альфа'!O40</f>
        <v>502</v>
      </c>
      <c r="P40" s="27">
        <f>'Прил.12 согаз'!P40+'Прил.12 альфа'!P40</f>
        <v>1500</v>
      </c>
      <c r="S40" s="29"/>
      <c r="T40" s="29"/>
    </row>
    <row r="41" spans="1:20" s="28" customFormat="1" ht="16.5" customHeight="1">
      <c r="A41" s="24">
        <v>22</v>
      </c>
      <c r="B41" s="41" t="s">
        <v>81</v>
      </c>
      <c r="C41" s="25" t="s">
        <v>133</v>
      </c>
      <c r="D41" s="26">
        <f t="shared" si="0"/>
        <v>6213</v>
      </c>
      <c r="E41" s="27">
        <f t="shared" si="3"/>
        <v>3574</v>
      </c>
      <c r="F41" s="27">
        <f t="shared" si="1"/>
        <v>2639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2929</v>
      </c>
      <c r="N41" s="27">
        <f>'Прил.12 согаз'!N41+'Прил.12 альфа'!N41</f>
        <v>1532</v>
      </c>
      <c r="O41" s="27">
        <f>'Прил.12 согаз'!O41+'Прил.12 альфа'!O41</f>
        <v>645</v>
      </c>
      <c r="P41" s="27">
        <f>'Прил.12 согаз'!P41+'Прил.12 альфа'!P41</f>
        <v>1107</v>
      </c>
      <c r="S41" s="29"/>
      <c r="T41" s="29"/>
    </row>
    <row r="42" spans="1:20" s="28" customFormat="1" ht="16.5" customHeight="1">
      <c r="A42" s="24">
        <v>23</v>
      </c>
      <c r="B42" s="41" t="s">
        <v>82</v>
      </c>
      <c r="C42" s="25" t="s">
        <v>46</v>
      </c>
      <c r="D42" s="26">
        <f t="shared" si="0"/>
        <v>2169</v>
      </c>
      <c r="E42" s="27">
        <f t="shared" si="3"/>
        <v>1001</v>
      </c>
      <c r="F42" s="27">
        <f t="shared" si="1"/>
        <v>1168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827</v>
      </c>
      <c r="N42" s="27">
        <f>'Прил.12 согаз'!N42+'Прил.12 альфа'!N42</f>
        <v>671</v>
      </c>
      <c r="O42" s="27">
        <f>'Прил.12 согаз'!O42+'Прил.12 альфа'!O42</f>
        <v>174</v>
      </c>
      <c r="P42" s="27">
        <f>'Прил.12 согаз'!P42+'Прил.12 альфа'!P42</f>
        <v>497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3"/>
        <v>0</v>
      </c>
      <c r="F43" s="27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47</v>
      </c>
      <c r="B44" s="40"/>
      <c r="C44" s="20" t="s">
        <v>48</v>
      </c>
      <c r="D44" s="21">
        <f t="shared" si="0"/>
        <v>317443</v>
      </c>
      <c r="E44" s="21">
        <f t="shared" si="3"/>
        <v>0</v>
      </c>
      <c r="F44" s="21">
        <f t="shared" si="1"/>
        <v>317443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188051</v>
      </c>
      <c r="O44" s="21">
        <f t="shared" si="4"/>
        <v>0</v>
      </c>
      <c r="P44" s="21">
        <f t="shared" si="4"/>
        <v>129392</v>
      </c>
      <c r="S44" s="23"/>
      <c r="T44" s="23"/>
    </row>
    <row r="45" spans="1:20" s="28" customFormat="1" ht="16.5" customHeight="1">
      <c r="A45" s="24">
        <v>1</v>
      </c>
      <c r="B45" s="41" t="s">
        <v>83</v>
      </c>
      <c r="C45" s="25" t="s">
        <v>49</v>
      </c>
      <c r="D45" s="26">
        <f t="shared" si="0"/>
        <v>122739</v>
      </c>
      <c r="E45" s="27">
        <f t="shared" si="3"/>
        <v>0</v>
      </c>
      <c r="F45" s="27">
        <f t="shared" si="1"/>
        <v>122739</v>
      </c>
      <c r="G45" s="27"/>
      <c r="H45" s="27"/>
      <c r="I45" s="27"/>
      <c r="J45" s="27"/>
      <c r="K45" s="27"/>
      <c r="L45" s="27"/>
      <c r="M45" s="27"/>
      <c r="N45" s="27">
        <f>'Прил.12 согаз'!N45+'Прил.12 альфа'!N45</f>
        <v>70873</v>
      </c>
      <c r="O45" s="27"/>
      <c r="P45" s="27">
        <f>'Прил.12 согаз'!P45+'Прил.12 альфа'!P45</f>
        <v>51866</v>
      </c>
      <c r="S45" s="29"/>
      <c r="T45" s="29"/>
    </row>
    <row r="46" spans="1:20" s="28" customFormat="1" ht="16.5" customHeight="1">
      <c r="A46" s="24">
        <v>2</v>
      </c>
      <c r="B46" s="41" t="s">
        <v>63</v>
      </c>
      <c r="C46" s="25" t="s">
        <v>29</v>
      </c>
      <c r="D46" s="26">
        <f aca="true" t="shared" si="5" ref="D46:D73">E46+F46</f>
        <v>34704</v>
      </c>
      <c r="E46" s="27">
        <f aca="true" t="shared" si="6" ref="E46:E73">G46+I46+K46+M46+O46</f>
        <v>0</v>
      </c>
      <c r="F46" s="27">
        <f aca="true" t="shared" si="7" ref="F46:F73">H46+J46+L46+N46+P46</f>
        <v>34704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19688</v>
      </c>
      <c r="O46" s="27"/>
      <c r="P46" s="27">
        <f>'Прил.12 согаз'!P46+'Прил.12 альфа'!P46</f>
        <v>15016</v>
      </c>
      <c r="S46" s="29"/>
      <c r="T46" s="29"/>
    </row>
    <row r="47" spans="1:20" s="28" customFormat="1" ht="16.5" customHeight="1">
      <c r="A47" s="24">
        <v>3</v>
      </c>
      <c r="B47" s="41" t="s">
        <v>64</v>
      </c>
      <c r="C47" s="25" t="s">
        <v>30</v>
      </c>
      <c r="D47" s="26">
        <f t="shared" si="5"/>
        <v>20335</v>
      </c>
      <c r="E47" s="27">
        <f t="shared" si="6"/>
        <v>0</v>
      </c>
      <c r="F47" s="27">
        <f t="shared" si="7"/>
        <v>20335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10715</v>
      </c>
      <c r="O47" s="27"/>
      <c r="P47" s="27">
        <f>'Прил.12 согаз'!P47+'Прил.12 альфа'!P47</f>
        <v>9620</v>
      </c>
      <c r="S47" s="29"/>
      <c r="T47" s="29"/>
    </row>
    <row r="48" spans="1:20" s="28" customFormat="1" ht="16.5" customHeight="1">
      <c r="A48" s="24">
        <v>4</v>
      </c>
      <c r="B48" s="41" t="s">
        <v>65</v>
      </c>
      <c r="C48" s="30" t="s">
        <v>31</v>
      </c>
      <c r="D48" s="26">
        <f t="shared" si="5"/>
        <v>19520</v>
      </c>
      <c r="E48" s="27">
        <f t="shared" si="6"/>
        <v>0</v>
      </c>
      <c r="F48" s="27">
        <f t="shared" si="7"/>
        <v>19520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11641</v>
      </c>
      <c r="O48" s="27"/>
      <c r="P48" s="27">
        <f>'Прил.12 согаз'!P48+'Прил.12 альфа'!P48</f>
        <v>7879</v>
      </c>
      <c r="S48" s="29"/>
      <c r="T48" s="29"/>
    </row>
    <row r="49" spans="1:20" s="22" customFormat="1" ht="16.5" customHeight="1">
      <c r="A49" s="24">
        <v>5</v>
      </c>
      <c r="B49" s="41" t="s">
        <v>66</v>
      </c>
      <c r="C49" s="25" t="s">
        <v>32</v>
      </c>
      <c r="D49" s="26">
        <f t="shared" si="5"/>
        <v>4374</v>
      </c>
      <c r="E49" s="27">
        <f t="shared" si="6"/>
        <v>0</v>
      </c>
      <c r="F49" s="27">
        <f t="shared" si="7"/>
        <v>4374</v>
      </c>
      <c r="G49" s="26"/>
      <c r="H49" s="26"/>
      <c r="I49" s="26"/>
      <c r="J49" s="26"/>
      <c r="K49" s="26"/>
      <c r="L49" s="26"/>
      <c r="M49" s="26"/>
      <c r="N49" s="27">
        <f>'Прил.12 согаз'!N49+'Прил.12 альфа'!N49</f>
        <v>2330</v>
      </c>
      <c r="O49" s="26"/>
      <c r="P49" s="27">
        <f>'Прил.12 согаз'!P49+'Прил.12 альфа'!P49</f>
        <v>2044</v>
      </c>
      <c r="S49" s="23"/>
      <c r="T49" s="23"/>
    </row>
    <row r="50" spans="1:20" s="22" customFormat="1" ht="16.5" customHeight="1">
      <c r="A50" s="24">
        <v>6</v>
      </c>
      <c r="B50" s="41" t="s">
        <v>67</v>
      </c>
      <c r="C50" s="25" t="s">
        <v>33</v>
      </c>
      <c r="D50" s="26">
        <f t="shared" si="5"/>
        <v>28468</v>
      </c>
      <c r="E50" s="27">
        <f t="shared" si="6"/>
        <v>0</v>
      </c>
      <c r="F50" s="27">
        <f t="shared" si="7"/>
        <v>28468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15787</v>
      </c>
      <c r="O50" s="26"/>
      <c r="P50" s="27">
        <f>'Прил.12 согаз'!P50+'Прил.12 альфа'!P50</f>
        <v>12681</v>
      </c>
      <c r="S50" s="23"/>
      <c r="T50" s="23"/>
    </row>
    <row r="51" spans="1:20" s="22" customFormat="1" ht="16.5" customHeight="1">
      <c r="A51" s="24">
        <v>7</v>
      </c>
      <c r="B51" s="41" t="s">
        <v>68</v>
      </c>
      <c r="C51" s="25" t="s">
        <v>34</v>
      </c>
      <c r="D51" s="26">
        <f t="shared" si="5"/>
        <v>12063</v>
      </c>
      <c r="E51" s="27">
        <f t="shared" si="6"/>
        <v>0</v>
      </c>
      <c r="F51" s="27">
        <f t="shared" si="7"/>
        <v>12063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7197</v>
      </c>
      <c r="O51" s="26"/>
      <c r="P51" s="27">
        <f>'Прил.12 согаз'!P51+'Прил.12 альфа'!P51</f>
        <v>4866</v>
      </c>
      <c r="S51" s="23"/>
      <c r="T51" s="23"/>
    </row>
    <row r="52" spans="1:20" s="22" customFormat="1" ht="16.5" customHeight="1">
      <c r="A52" s="24">
        <v>8</v>
      </c>
      <c r="B52" s="41" t="s">
        <v>69</v>
      </c>
      <c r="C52" s="25" t="s">
        <v>35</v>
      </c>
      <c r="D52" s="26">
        <f t="shared" si="5"/>
        <v>13682</v>
      </c>
      <c r="E52" s="27">
        <f t="shared" si="6"/>
        <v>0</v>
      </c>
      <c r="F52" s="27">
        <f t="shared" si="7"/>
        <v>13682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8867</v>
      </c>
      <c r="O52" s="26"/>
      <c r="P52" s="27">
        <f>'Прил.12 согаз'!P52+'Прил.12 альфа'!P52</f>
        <v>4815</v>
      </c>
      <c r="S52" s="23"/>
      <c r="T52" s="23"/>
    </row>
    <row r="53" spans="1:20" s="22" customFormat="1" ht="16.5" customHeight="1">
      <c r="A53" s="24">
        <v>9</v>
      </c>
      <c r="B53" s="41" t="s">
        <v>70</v>
      </c>
      <c r="C53" s="25" t="s">
        <v>36</v>
      </c>
      <c r="D53" s="26">
        <f t="shared" si="5"/>
        <v>21006</v>
      </c>
      <c r="E53" s="27">
        <f t="shared" si="6"/>
        <v>0</v>
      </c>
      <c r="F53" s="27">
        <f t="shared" si="7"/>
        <v>21006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14969</v>
      </c>
      <c r="O53" s="26"/>
      <c r="P53" s="27">
        <f>'Прил.12 согаз'!P53+'Прил.12 альфа'!P53</f>
        <v>6037</v>
      </c>
      <c r="S53" s="23"/>
      <c r="T53" s="23"/>
    </row>
    <row r="54" spans="1:20" s="28" customFormat="1" ht="16.5" customHeight="1">
      <c r="A54" s="24">
        <v>10</v>
      </c>
      <c r="B54" s="41" t="s">
        <v>75</v>
      </c>
      <c r="C54" s="25" t="s">
        <v>41</v>
      </c>
      <c r="D54" s="26">
        <f t="shared" si="5"/>
        <v>5297</v>
      </c>
      <c r="E54" s="27">
        <f t="shared" si="6"/>
        <v>0</v>
      </c>
      <c r="F54" s="27">
        <f t="shared" si="7"/>
        <v>5297</v>
      </c>
      <c r="G54" s="27"/>
      <c r="H54" s="27"/>
      <c r="I54" s="27"/>
      <c r="J54" s="27"/>
      <c r="K54" s="27"/>
      <c r="L54" s="27"/>
      <c r="M54" s="27"/>
      <c r="N54" s="27">
        <f>'Прил.12 согаз'!N54+'Прил.12 альфа'!N54</f>
        <v>3068</v>
      </c>
      <c r="O54" s="27"/>
      <c r="P54" s="27">
        <f>'Прил.12 согаз'!P54+'Прил.12 альфа'!P54</f>
        <v>2229</v>
      </c>
      <c r="S54" s="29"/>
      <c r="T54" s="29"/>
    </row>
    <row r="55" spans="1:20" s="28" customFormat="1" ht="16.5" customHeight="1">
      <c r="A55" s="24">
        <v>11</v>
      </c>
      <c r="B55" s="41" t="s">
        <v>76</v>
      </c>
      <c r="C55" s="25" t="s">
        <v>42</v>
      </c>
      <c r="D55" s="26">
        <f t="shared" si="5"/>
        <v>7414</v>
      </c>
      <c r="E55" s="27">
        <f t="shared" si="6"/>
        <v>0</v>
      </c>
      <c r="F55" s="27">
        <f t="shared" si="7"/>
        <v>7414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4304</v>
      </c>
      <c r="O55" s="27"/>
      <c r="P55" s="27">
        <f>'Прил.12 согаз'!P55+'Прил.12 альфа'!P55</f>
        <v>3110</v>
      </c>
      <c r="S55" s="29"/>
      <c r="T55" s="29"/>
    </row>
    <row r="56" spans="1:20" s="28" customFormat="1" ht="16.5" customHeight="1">
      <c r="A56" s="24">
        <v>12</v>
      </c>
      <c r="B56" s="41" t="s">
        <v>77</v>
      </c>
      <c r="C56" s="25" t="s">
        <v>43</v>
      </c>
      <c r="D56" s="26">
        <f t="shared" si="5"/>
        <v>18471</v>
      </c>
      <c r="E56" s="27">
        <f t="shared" si="6"/>
        <v>0</v>
      </c>
      <c r="F56" s="27">
        <f t="shared" si="7"/>
        <v>18471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13667</v>
      </c>
      <c r="O56" s="27"/>
      <c r="P56" s="27">
        <f>'Прил.12 согаз'!P56+'Прил.12 альфа'!P56</f>
        <v>4804</v>
      </c>
      <c r="S56" s="29"/>
      <c r="T56" s="29"/>
    </row>
    <row r="57" spans="1:20" s="22" customFormat="1" ht="16.5" customHeight="1">
      <c r="A57" s="24">
        <v>13</v>
      </c>
      <c r="B57" s="41" t="s">
        <v>78</v>
      </c>
      <c r="C57" s="25" t="s">
        <v>44</v>
      </c>
      <c r="D57" s="26">
        <f t="shared" si="5"/>
        <v>3965</v>
      </c>
      <c r="E57" s="27">
        <f t="shared" si="6"/>
        <v>0</v>
      </c>
      <c r="F57" s="27">
        <f t="shared" si="7"/>
        <v>3965</v>
      </c>
      <c r="G57" s="26"/>
      <c r="H57" s="26"/>
      <c r="I57" s="26"/>
      <c r="J57" s="26"/>
      <c r="K57" s="26"/>
      <c r="L57" s="26"/>
      <c r="M57" s="26"/>
      <c r="N57" s="27">
        <f>'Прил.12 согаз'!N57+'Прил.12 альфа'!N57</f>
        <v>2084</v>
      </c>
      <c r="O57" s="26"/>
      <c r="P57" s="27">
        <f>'Прил.12 согаз'!P57+'Прил.12 альфа'!P57</f>
        <v>1881</v>
      </c>
      <c r="S57" s="23"/>
      <c r="T57" s="23"/>
    </row>
    <row r="58" spans="1:20" s="22" customFormat="1" ht="16.5" customHeight="1">
      <c r="A58" s="24">
        <v>14</v>
      </c>
      <c r="B58" s="41" t="s">
        <v>80</v>
      </c>
      <c r="C58" s="25" t="s">
        <v>134</v>
      </c>
      <c r="D58" s="26">
        <f t="shared" si="5"/>
        <v>2833</v>
      </c>
      <c r="E58" s="27">
        <f t="shared" si="6"/>
        <v>0</v>
      </c>
      <c r="F58" s="27">
        <f t="shared" si="7"/>
        <v>2833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1380</v>
      </c>
      <c r="O58" s="26"/>
      <c r="P58" s="27">
        <f>'Прил.12 согаз'!P58+'Прил.12 альфа'!P58</f>
        <v>1453</v>
      </c>
      <c r="S58" s="23"/>
      <c r="T58" s="23"/>
    </row>
    <row r="59" spans="1:20" s="22" customFormat="1" ht="16.5" customHeight="1">
      <c r="A59" s="24">
        <v>15</v>
      </c>
      <c r="B59" s="41" t="s">
        <v>81</v>
      </c>
      <c r="C59" s="25" t="s">
        <v>133</v>
      </c>
      <c r="D59" s="26">
        <f t="shared" si="5"/>
        <v>2572</v>
      </c>
      <c r="E59" s="27">
        <f t="shared" si="6"/>
        <v>0</v>
      </c>
      <c r="F59" s="27">
        <f t="shared" si="7"/>
        <v>2572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1481</v>
      </c>
      <c r="O59" s="26"/>
      <c r="P59" s="27">
        <f>'Прил.12 согаз'!P59+'Прил.12 альфа'!P59</f>
        <v>1091</v>
      </c>
      <c r="S59" s="23"/>
      <c r="T59" s="23"/>
    </row>
    <row r="60" spans="1:20" s="22" customFormat="1" ht="26.25" customHeight="1">
      <c r="A60" s="19" t="s">
        <v>50</v>
      </c>
      <c r="B60" s="40"/>
      <c r="C60" s="20" t="s">
        <v>51</v>
      </c>
      <c r="D60" s="21">
        <f t="shared" si="5"/>
        <v>718643</v>
      </c>
      <c r="E60" s="21">
        <f t="shared" si="6"/>
        <v>328537</v>
      </c>
      <c r="F60" s="21">
        <f t="shared" si="7"/>
        <v>390106</v>
      </c>
      <c r="G60" s="21">
        <f aca="true" t="shared" si="8" ref="G60:P60">SUM(G61:G80)</f>
        <v>3254</v>
      </c>
      <c r="H60" s="21">
        <f t="shared" si="8"/>
        <v>3180</v>
      </c>
      <c r="I60" s="21">
        <f t="shared" si="8"/>
        <v>17219</v>
      </c>
      <c r="J60" s="21">
        <f t="shared" si="8"/>
        <v>16213</v>
      </c>
      <c r="K60" s="21">
        <f t="shared" si="8"/>
        <v>56674</v>
      </c>
      <c r="L60" s="21">
        <f t="shared" si="8"/>
        <v>53516</v>
      </c>
      <c r="M60" s="21">
        <f t="shared" si="8"/>
        <v>201040</v>
      </c>
      <c r="N60" s="21">
        <f t="shared" si="8"/>
        <v>187802</v>
      </c>
      <c r="O60" s="21">
        <f t="shared" si="8"/>
        <v>50350</v>
      </c>
      <c r="P60" s="21">
        <f t="shared" si="8"/>
        <v>129395</v>
      </c>
      <c r="S60" s="23"/>
      <c r="T60" s="23"/>
    </row>
    <row r="61" spans="1:20" s="22" customFormat="1" ht="16.5" customHeight="1">
      <c r="A61" s="24">
        <v>1</v>
      </c>
      <c r="B61" s="41" t="s">
        <v>62</v>
      </c>
      <c r="C61" s="25" t="s">
        <v>28</v>
      </c>
      <c r="D61" s="26">
        <f t="shared" si="5"/>
        <v>521</v>
      </c>
      <c r="E61" s="27">
        <f t="shared" si="6"/>
        <v>167</v>
      </c>
      <c r="F61" s="27">
        <f t="shared" si="7"/>
        <v>354</v>
      </c>
      <c r="G61" s="26">
        <f>'Прил.12 согаз'!G61+'Прил.12 альфа'!G61</f>
        <v>0</v>
      </c>
      <c r="H61" s="26">
        <f>'Прил.12 согаз'!H61+'Прил.12 альфа'!H61</f>
        <v>0</v>
      </c>
      <c r="I61" s="26">
        <f>'Прил.12 согаз'!I61+'Прил.12 альфа'!I61</f>
        <v>0</v>
      </c>
      <c r="J61" s="26">
        <f>'Прил.12 согаз'!J61+'Прил.12 альфа'!J61</f>
        <v>0</v>
      </c>
      <c r="K61" s="26">
        <f>'Прил.12 согаз'!K61+'Прил.12 альфа'!K61</f>
        <v>0</v>
      </c>
      <c r="L61" s="26">
        <f>'Прил.12 согаз'!L61+'Прил.12 альфа'!L61</f>
        <v>0</v>
      </c>
      <c r="M61" s="26">
        <f>'Прил.12 согаз'!M61+'Прил.12 альфа'!M61</f>
        <v>128</v>
      </c>
      <c r="N61" s="26">
        <f>'Прил.12 согаз'!N61+'Прил.12 альфа'!N61</f>
        <v>269</v>
      </c>
      <c r="O61" s="26">
        <f>'Прил.12 согаз'!O61+'Прил.12 альфа'!O61</f>
        <v>39</v>
      </c>
      <c r="P61" s="26">
        <f>'Прил.12 согаз'!P61+'Прил.12 альфа'!P61</f>
        <v>85</v>
      </c>
      <c r="S61" s="23"/>
      <c r="T61" s="23"/>
    </row>
    <row r="62" spans="1:20" s="22" customFormat="1" ht="16.5" customHeight="1">
      <c r="A62" s="24">
        <v>2</v>
      </c>
      <c r="B62" s="41" t="s">
        <v>63</v>
      </c>
      <c r="C62" s="25" t="s">
        <v>29</v>
      </c>
      <c r="D62" s="26">
        <f t="shared" si="5"/>
        <v>30554</v>
      </c>
      <c r="E62" s="27">
        <f t="shared" si="6"/>
        <v>14229</v>
      </c>
      <c r="F62" s="27">
        <f t="shared" si="7"/>
        <v>16325</v>
      </c>
      <c r="G62" s="26">
        <f>'Прил.12 согаз'!G62+'Прил.12 альфа'!G62</f>
        <v>137</v>
      </c>
      <c r="H62" s="26">
        <f>'Прил.12 согаз'!H62+'Прил.12 альфа'!H62</f>
        <v>121</v>
      </c>
      <c r="I62" s="26">
        <f>'Прил.12 согаз'!I62+'Прил.12 альфа'!I62</f>
        <v>644</v>
      </c>
      <c r="J62" s="26">
        <f>'Прил.12 согаз'!J62+'Прил.12 альфа'!J62</f>
        <v>634</v>
      </c>
      <c r="K62" s="26">
        <f>'Прил.12 согаз'!K62+'Прил.12 альфа'!K62</f>
        <v>2289</v>
      </c>
      <c r="L62" s="26">
        <f>'Прил.12 согаз'!L62+'Прил.12 альфа'!L62</f>
        <v>2164</v>
      </c>
      <c r="M62" s="26">
        <f>'Прил.12 согаз'!M62+'Прил.12 альфа'!M62</f>
        <v>9047</v>
      </c>
      <c r="N62" s="26">
        <f>'Прил.12 согаз'!N62+'Прил.12 альфа'!N62</f>
        <v>7631</v>
      </c>
      <c r="O62" s="26">
        <f>'Прил.12 согаз'!O62+'Прил.12 альфа'!O62</f>
        <v>2112</v>
      </c>
      <c r="P62" s="26">
        <f>'Прил.12 согаз'!P62+'Прил.12 альфа'!P62</f>
        <v>5775</v>
      </c>
      <c r="S62" s="23"/>
      <c r="T62" s="23"/>
    </row>
    <row r="63" spans="1:20" s="22" customFormat="1" ht="16.5" customHeight="1">
      <c r="A63" s="24">
        <v>3</v>
      </c>
      <c r="B63" s="41" t="s">
        <v>64</v>
      </c>
      <c r="C63" s="25" t="s">
        <v>30</v>
      </c>
      <c r="D63" s="26">
        <f t="shared" si="5"/>
        <v>45322</v>
      </c>
      <c r="E63" s="27">
        <f t="shared" si="6"/>
        <v>20157</v>
      </c>
      <c r="F63" s="27">
        <f t="shared" si="7"/>
        <v>25165</v>
      </c>
      <c r="G63" s="26">
        <f>'Прил.12 согаз'!G63+'Прил.12 альфа'!G63</f>
        <v>207</v>
      </c>
      <c r="H63" s="26">
        <f>'Прил.12 согаз'!H63+'Прил.12 альфа'!H63</f>
        <v>191</v>
      </c>
      <c r="I63" s="26">
        <f>'Прил.12 согаз'!I63+'Прил.12 альфа'!I63</f>
        <v>1040</v>
      </c>
      <c r="J63" s="26">
        <f>'Прил.12 согаз'!J63+'Прил.12 альфа'!J63</f>
        <v>1001</v>
      </c>
      <c r="K63" s="26">
        <f>'Прил.12 согаз'!K63+'Прил.12 альфа'!K63</f>
        <v>3851</v>
      </c>
      <c r="L63" s="26">
        <f>'Прил.12 согаз'!L63+'Прил.12 альфа'!L63</f>
        <v>3595</v>
      </c>
      <c r="M63" s="26">
        <f>'Прил.12 согаз'!M63+'Прил.12 альфа'!M63</f>
        <v>11357</v>
      </c>
      <c r="N63" s="26">
        <f>'Прил.12 согаз'!N63+'Прил.12 альфа'!N63</f>
        <v>10773</v>
      </c>
      <c r="O63" s="26">
        <f>'Прил.12 согаз'!O63+'Прил.12 альфа'!O63</f>
        <v>3702</v>
      </c>
      <c r="P63" s="26">
        <f>'Прил.12 согаз'!P63+'Прил.12 альфа'!P63</f>
        <v>9605</v>
      </c>
      <c r="S63" s="23"/>
      <c r="T63" s="23"/>
    </row>
    <row r="64" spans="1:20" s="22" customFormat="1" ht="16.5" customHeight="1">
      <c r="A64" s="24">
        <v>4</v>
      </c>
      <c r="B64" s="41" t="s">
        <v>65</v>
      </c>
      <c r="C64" s="25" t="s">
        <v>31</v>
      </c>
      <c r="D64" s="26">
        <f t="shared" si="5"/>
        <v>45243</v>
      </c>
      <c r="E64" s="27">
        <f t="shared" si="6"/>
        <v>21025</v>
      </c>
      <c r="F64" s="27">
        <f t="shared" si="7"/>
        <v>24218</v>
      </c>
      <c r="G64" s="26">
        <f>'Прил.12 согаз'!G64+'Прил.12 альфа'!G64</f>
        <v>184</v>
      </c>
      <c r="H64" s="26">
        <f>'Прил.12 согаз'!H64+'Прил.12 альфа'!H64</f>
        <v>189</v>
      </c>
      <c r="I64" s="26">
        <f>'Прил.12 согаз'!I64+'Прил.12 альфа'!I64</f>
        <v>1038</v>
      </c>
      <c r="J64" s="26">
        <f>'Прил.12 согаз'!J64+'Прил.12 альфа'!J64</f>
        <v>987</v>
      </c>
      <c r="K64" s="26">
        <f>'Прил.12 согаз'!K64+'Прил.12 альфа'!K64</f>
        <v>3485</v>
      </c>
      <c r="L64" s="26">
        <f>'Прил.12 согаз'!L64+'Прил.12 альфа'!L64</f>
        <v>3387</v>
      </c>
      <c r="M64" s="26">
        <f>'Прил.12 согаз'!M64+'Прил.12 альфа'!M64</f>
        <v>13181</v>
      </c>
      <c r="N64" s="26">
        <f>'Прил.12 согаз'!N64+'Прил.12 альфа'!N64</f>
        <v>11793</v>
      </c>
      <c r="O64" s="26">
        <f>'Прил.12 согаз'!O64+'Прил.12 альфа'!O64</f>
        <v>3137</v>
      </c>
      <c r="P64" s="26">
        <f>'Прил.12 согаз'!P64+'Прил.12 альфа'!P64</f>
        <v>7862</v>
      </c>
      <c r="S64" s="23"/>
      <c r="T64" s="23"/>
    </row>
    <row r="65" spans="1:20" s="22" customFormat="1" ht="16.5" customHeight="1">
      <c r="A65" s="24">
        <v>5</v>
      </c>
      <c r="B65" s="41" t="s">
        <v>66</v>
      </c>
      <c r="C65" s="25" t="s">
        <v>32</v>
      </c>
      <c r="D65" s="26">
        <f t="shared" si="5"/>
        <v>10299</v>
      </c>
      <c r="E65" s="27">
        <f t="shared" si="6"/>
        <v>4931</v>
      </c>
      <c r="F65" s="27">
        <f t="shared" si="7"/>
        <v>5368</v>
      </c>
      <c r="G65" s="26">
        <f>'Прил.12 согаз'!G65+'Прил.12 альфа'!G65</f>
        <v>35</v>
      </c>
      <c r="H65" s="26">
        <f>'Прил.12 согаз'!H65+'Прил.12 альфа'!H65</f>
        <v>33</v>
      </c>
      <c r="I65" s="26">
        <f>'Прил.12 согаз'!I65+'Прил.12 альфа'!I65</f>
        <v>215</v>
      </c>
      <c r="J65" s="26">
        <f>'Прил.12 согаз'!J65+'Прил.12 альфа'!J65</f>
        <v>197</v>
      </c>
      <c r="K65" s="26">
        <f>'Прил.12 согаз'!K65+'Прил.12 альфа'!K65</f>
        <v>782</v>
      </c>
      <c r="L65" s="26">
        <f>'Прил.12 согаз'!L65+'Прил.12 альфа'!L65</f>
        <v>742</v>
      </c>
      <c r="M65" s="26">
        <f>'Прил.12 согаз'!M65+'Прил.12 альфа'!M65</f>
        <v>3067</v>
      </c>
      <c r="N65" s="26">
        <f>'Прил.12 согаз'!N65+'Прил.12 альфа'!N65</f>
        <v>2353</v>
      </c>
      <c r="O65" s="26">
        <f>'Прил.12 согаз'!O65+'Прил.12 альфа'!O65</f>
        <v>832</v>
      </c>
      <c r="P65" s="26">
        <f>'Прил.12 согаз'!P65+'Прил.12 альфа'!P65</f>
        <v>2043</v>
      </c>
      <c r="S65" s="23"/>
      <c r="T65" s="23"/>
    </row>
    <row r="66" spans="1:20" s="22" customFormat="1" ht="16.5" customHeight="1">
      <c r="A66" s="24">
        <v>6</v>
      </c>
      <c r="B66" s="41" t="s">
        <v>67</v>
      </c>
      <c r="C66" s="25" t="s">
        <v>33</v>
      </c>
      <c r="D66" s="26">
        <f t="shared" si="5"/>
        <v>18969</v>
      </c>
      <c r="E66" s="27">
        <f t="shared" si="6"/>
        <v>8851</v>
      </c>
      <c r="F66" s="27">
        <f t="shared" si="7"/>
        <v>10118</v>
      </c>
      <c r="G66" s="26">
        <f>'Прил.12 согаз'!G66+'Прил.12 альфа'!G66</f>
        <v>72</v>
      </c>
      <c r="H66" s="26">
        <f>'Прил.12 согаз'!H66+'Прил.12 альфа'!H66</f>
        <v>59</v>
      </c>
      <c r="I66" s="26">
        <f>'Прил.12 согаз'!I66+'Прил.12 альфа'!I66</f>
        <v>402</v>
      </c>
      <c r="J66" s="26">
        <f>'Прил.12 согаз'!J66+'Прил.12 альфа'!J66</f>
        <v>381</v>
      </c>
      <c r="K66" s="26">
        <f>'Прил.12 согаз'!K66+'Прил.12 альфа'!K66</f>
        <v>1425</v>
      </c>
      <c r="L66" s="26">
        <f>'Прил.12 согаз'!L66+'Прил.12 альфа'!L66</f>
        <v>1349</v>
      </c>
      <c r="M66" s="26">
        <f>'Прил.12 согаз'!M66+'Прил.12 альфа'!M66</f>
        <v>5445</v>
      </c>
      <c r="N66" s="26">
        <f>'Прил.12 согаз'!N66+'Прил.12 альфа'!N66</f>
        <v>4522</v>
      </c>
      <c r="O66" s="26">
        <f>'Прил.12 согаз'!O66+'Прил.12 альфа'!O66</f>
        <v>1507</v>
      </c>
      <c r="P66" s="26">
        <f>'Прил.12 согаз'!P66+'Прил.12 альфа'!P66</f>
        <v>3807</v>
      </c>
      <c r="S66" s="23"/>
      <c r="T66" s="23"/>
    </row>
    <row r="67" spans="1:20" s="22" customFormat="1" ht="16.5" customHeight="1">
      <c r="A67" s="24">
        <v>7</v>
      </c>
      <c r="B67" s="41" t="s">
        <v>69</v>
      </c>
      <c r="C67" s="25" t="s">
        <v>35</v>
      </c>
      <c r="D67" s="26">
        <f t="shared" si="5"/>
        <v>32461</v>
      </c>
      <c r="E67" s="27">
        <f t="shared" si="6"/>
        <v>14862</v>
      </c>
      <c r="F67" s="27">
        <f t="shared" si="7"/>
        <v>17599</v>
      </c>
      <c r="G67" s="26">
        <f>'Прил.12 согаз'!G67+'Прил.12 альфа'!G67</f>
        <v>176</v>
      </c>
      <c r="H67" s="26">
        <f>'Прил.12 согаз'!H67+'Прил.12 альфа'!H67</f>
        <v>213</v>
      </c>
      <c r="I67" s="26">
        <f>'Прил.12 согаз'!I67+'Прил.12 альфа'!I67</f>
        <v>937</v>
      </c>
      <c r="J67" s="26">
        <f>'Прил.12 согаз'!J67+'Прил.12 альфа'!J67</f>
        <v>928</v>
      </c>
      <c r="K67" s="26">
        <f>'Прил.12 согаз'!K67+'Прил.12 альфа'!K67</f>
        <v>2893</v>
      </c>
      <c r="L67" s="26">
        <f>'Прил.12 согаз'!L67+'Прил.12 альфа'!L67</f>
        <v>2741</v>
      </c>
      <c r="M67" s="26">
        <f>'Прил.12 согаз'!M67+'Прил.12 альфа'!M67</f>
        <v>9159</v>
      </c>
      <c r="N67" s="26">
        <f>'Прил.12 согаз'!N67+'Прил.12 альфа'!N67</f>
        <v>8911</v>
      </c>
      <c r="O67" s="26">
        <f>'Прил.12 согаз'!O67+'Прил.12 альфа'!O67</f>
        <v>1697</v>
      </c>
      <c r="P67" s="26">
        <f>'Прил.12 согаз'!P67+'Прил.12 альфа'!P67</f>
        <v>4806</v>
      </c>
      <c r="S67" s="23"/>
      <c r="T67" s="23"/>
    </row>
    <row r="68" spans="1:20" s="22" customFormat="1" ht="16.5" customHeight="1">
      <c r="A68" s="24">
        <v>10</v>
      </c>
      <c r="B68" s="41" t="s">
        <v>130</v>
      </c>
      <c r="C68" s="25" t="s">
        <v>129</v>
      </c>
      <c r="D68" s="26">
        <f t="shared" si="5"/>
        <v>39967</v>
      </c>
      <c r="E68" s="27">
        <f t="shared" si="6"/>
        <v>17202</v>
      </c>
      <c r="F68" s="27">
        <f t="shared" si="7"/>
        <v>22765</v>
      </c>
      <c r="G68" s="26">
        <f>'Прил.12 согаз'!G68+'Прил.12 альфа'!G68</f>
        <v>0</v>
      </c>
      <c r="H68" s="26">
        <f>'Прил.12 согаз'!H68+'Прил.12 альфа'!H68</f>
        <v>0</v>
      </c>
      <c r="I68" s="26">
        <f>'Прил.12 согаз'!I68+'Прил.12 альфа'!I68</f>
        <v>0</v>
      </c>
      <c r="J68" s="26">
        <f>'Прил.12 согаз'!J68+'Прил.12 альфа'!J68</f>
        <v>0</v>
      </c>
      <c r="K68" s="26">
        <f>'Прил.12 согаз'!K68+'Прил.12 альфа'!K68</f>
        <v>0</v>
      </c>
      <c r="L68" s="26">
        <f>'Прил.12 согаз'!L68+'Прил.12 альфа'!L68</f>
        <v>0</v>
      </c>
      <c r="M68" s="26">
        <f>'Прил.12 согаз'!M68+'Прил.12 альфа'!M68</f>
        <v>13791</v>
      </c>
      <c r="N68" s="26">
        <f>'Прил.12 согаз'!N68+'Прил.12 альфа'!N68</f>
        <v>13347</v>
      </c>
      <c r="O68" s="26">
        <f>'Прил.12 согаз'!O68+'Прил.12 альфа'!O68</f>
        <v>3411</v>
      </c>
      <c r="P68" s="26">
        <f>'Прил.12 согаз'!P68+'Прил.12 альфа'!P68</f>
        <v>9418</v>
      </c>
      <c r="S68" s="23"/>
      <c r="T68" s="23"/>
    </row>
    <row r="69" spans="1:20" s="22" customFormat="1" ht="16.5" customHeight="1">
      <c r="A69" s="24">
        <v>11</v>
      </c>
      <c r="B69" s="41" t="s">
        <v>84</v>
      </c>
      <c r="C69" s="25" t="s">
        <v>52</v>
      </c>
      <c r="D69" s="26">
        <f t="shared" si="5"/>
        <v>285244</v>
      </c>
      <c r="E69" s="27">
        <f t="shared" si="6"/>
        <v>130214</v>
      </c>
      <c r="F69" s="27">
        <f t="shared" si="7"/>
        <v>155030</v>
      </c>
      <c r="G69" s="26">
        <f>'Прил.12 согаз'!G69+'Прил.12 альфа'!G69</f>
        <v>1519</v>
      </c>
      <c r="H69" s="26">
        <f>'Прил.12 согаз'!H69+'Прил.12 альфа'!H69</f>
        <v>1549</v>
      </c>
      <c r="I69" s="26">
        <f>'Прил.12 согаз'!I69+'Прил.12 альфа'!I69</f>
        <v>8096</v>
      </c>
      <c r="J69" s="26">
        <f>'Прил.12 согаз'!J69+'Прил.12 альфа'!J69</f>
        <v>7760</v>
      </c>
      <c r="K69" s="26">
        <f>'Прил.12 согаз'!K69+'Прил.12 альфа'!K69</f>
        <v>25690</v>
      </c>
      <c r="L69" s="26">
        <f>'Прил.12 согаз'!L69+'Прил.12 альфа'!L69</f>
        <v>24139</v>
      </c>
      <c r="M69" s="26">
        <f>'Прил.12 согаз'!M69+'Прил.12 альфа'!M69</f>
        <v>75659</v>
      </c>
      <c r="N69" s="26">
        <f>'Прил.12 согаз'!N69+'Прил.12 альфа'!N69</f>
        <v>72526</v>
      </c>
      <c r="O69" s="26">
        <f>'Прил.12 согаз'!O69+'Прил.12 альфа'!O69</f>
        <v>19250</v>
      </c>
      <c r="P69" s="26">
        <f>'Прил.12 согаз'!P69+'Прил.12 альфа'!P69</f>
        <v>49056</v>
      </c>
      <c r="S69" s="23"/>
      <c r="T69" s="23"/>
    </row>
    <row r="70" spans="1:20" s="22" customFormat="1" ht="16.5" customHeight="1">
      <c r="A70" s="24">
        <v>12</v>
      </c>
      <c r="B70" s="41" t="s">
        <v>85</v>
      </c>
      <c r="C70" s="30" t="s">
        <v>53</v>
      </c>
      <c r="D70" s="26">
        <f t="shared" si="5"/>
        <v>49728</v>
      </c>
      <c r="E70" s="27">
        <f t="shared" si="6"/>
        <v>23316</v>
      </c>
      <c r="F70" s="27">
        <f t="shared" si="7"/>
        <v>26412</v>
      </c>
      <c r="G70" s="26">
        <f>'Прил.12 согаз'!G70+'Прил.12 альфа'!G70</f>
        <v>224</v>
      </c>
      <c r="H70" s="26">
        <f>'Прил.12 согаз'!H70+'Прил.12 альфа'!H70</f>
        <v>189</v>
      </c>
      <c r="I70" s="26">
        <f>'Прил.12 согаз'!I70+'Прил.12 альфа'!I70</f>
        <v>1173</v>
      </c>
      <c r="J70" s="26">
        <f>'Прил.12 согаз'!J70+'Прил.12 альфа'!J70</f>
        <v>1053</v>
      </c>
      <c r="K70" s="26">
        <f>'Прил.12 согаз'!K70+'Прил.12 альфа'!K70</f>
        <v>4103</v>
      </c>
      <c r="L70" s="26">
        <f>'Прил.12 согаз'!L70+'Прил.12 альфа'!L70</f>
        <v>3925</v>
      </c>
      <c r="M70" s="26">
        <f>'Прил.12 согаз'!M70+'Прил.12 альфа'!M70</f>
        <v>14306</v>
      </c>
      <c r="N70" s="26">
        <f>'Прил.12 согаз'!N70+'Прил.12 альфа'!N70</f>
        <v>12041</v>
      </c>
      <c r="O70" s="26">
        <f>'Прил.12 согаз'!O70+'Прил.12 альфа'!O70</f>
        <v>3510</v>
      </c>
      <c r="P70" s="26">
        <f>'Прил.12 согаз'!P70+'Прил.12 альфа'!P70</f>
        <v>9204</v>
      </c>
      <c r="S70" s="23"/>
      <c r="T70" s="23"/>
    </row>
    <row r="71" spans="1:20" s="22" customFormat="1" ht="16.5" customHeight="1">
      <c r="A71" s="24">
        <v>13</v>
      </c>
      <c r="B71" s="41" t="s">
        <v>86</v>
      </c>
      <c r="C71" s="25" t="s">
        <v>54</v>
      </c>
      <c r="D71" s="26">
        <f t="shared" si="5"/>
        <v>45205</v>
      </c>
      <c r="E71" s="27">
        <f t="shared" si="6"/>
        <v>20607</v>
      </c>
      <c r="F71" s="27">
        <f t="shared" si="7"/>
        <v>24598</v>
      </c>
      <c r="G71" s="26">
        <f>'Прил.12 согаз'!G71+'Прил.12 альфа'!G71</f>
        <v>191</v>
      </c>
      <c r="H71" s="26">
        <f>'Прил.12 согаз'!H71+'Прил.12 альфа'!H71</f>
        <v>157</v>
      </c>
      <c r="I71" s="26">
        <f>'Прил.12 согаз'!I71+'Прил.12 альфа'!I71</f>
        <v>971</v>
      </c>
      <c r="J71" s="26">
        <f>'Прил.12 согаз'!J71+'Прил.12 альфа'!J71</f>
        <v>902</v>
      </c>
      <c r="K71" s="26">
        <f>'Прил.12 согаз'!K71+'Прил.12 альфа'!K71</f>
        <v>3606</v>
      </c>
      <c r="L71" s="26">
        <f>'Прил.12 согаз'!L71+'Прил.12 альфа'!L71</f>
        <v>3334</v>
      </c>
      <c r="M71" s="26">
        <f>'Прил.12 согаз'!M71+'Прил.12 альфа'!M71</f>
        <v>12591</v>
      </c>
      <c r="N71" s="26">
        <f>'Прил.12 согаз'!N71+'Прил.12 альфа'!N71</f>
        <v>11321</v>
      </c>
      <c r="O71" s="26">
        <f>'Прил.12 согаз'!O71+'Прил.12 альфа'!O71</f>
        <v>3248</v>
      </c>
      <c r="P71" s="26">
        <f>'Прил.12 согаз'!P71+'Прил.12 альфа'!P71</f>
        <v>8884</v>
      </c>
      <c r="S71" s="23"/>
      <c r="T71" s="23"/>
    </row>
    <row r="72" spans="1:20" s="22" customFormat="1" ht="16.5" customHeight="1">
      <c r="A72" s="24">
        <v>14</v>
      </c>
      <c r="B72" s="41" t="s">
        <v>87</v>
      </c>
      <c r="C72" s="25" t="s">
        <v>55</v>
      </c>
      <c r="D72" s="26">
        <f t="shared" si="5"/>
        <v>27359</v>
      </c>
      <c r="E72" s="27">
        <f t="shared" si="6"/>
        <v>12303</v>
      </c>
      <c r="F72" s="27">
        <f t="shared" si="7"/>
        <v>15056</v>
      </c>
      <c r="G72" s="26">
        <f>'Прил.12 согаз'!G72+'Прил.12 альфа'!G72</f>
        <v>143</v>
      </c>
      <c r="H72" s="26">
        <f>'Прил.12 согаз'!H72+'Прил.12 альфа'!H72</f>
        <v>127</v>
      </c>
      <c r="I72" s="26">
        <f>'Прил.12 согаз'!I72+'Прил.12 альфа'!I72</f>
        <v>649</v>
      </c>
      <c r="J72" s="26">
        <f>'Прил.12 согаз'!J72+'Прил.12 альфа'!J72</f>
        <v>550</v>
      </c>
      <c r="K72" s="26">
        <f>'Прил.12 согаз'!K72+'Прил.12 альфа'!K72</f>
        <v>2331</v>
      </c>
      <c r="L72" s="26">
        <f>'Прил.12 согаз'!L72+'Прил.12 альфа'!L72</f>
        <v>2276</v>
      </c>
      <c r="M72" s="26">
        <f>'Прил.12 согаз'!M72+'Прил.12 альфа'!M72</f>
        <v>7446</v>
      </c>
      <c r="N72" s="26">
        <f>'Прил.12 согаз'!N72+'Прил.12 альфа'!N72</f>
        <v>7243</v>
      </c>
      <c r="O72" s="26">
        <f>'Прил.12 согаз'!O72+'Прил.12 альфа'!O72</f>
        <v>1734</v>
      </c>
      <c r="P72" s="26">
        <f>'Прил.12 согаз'!P72+'Прил.12 альфа'!P72</f>
        <v>4860</v>
      </c>
      <c r="S72" s="23"/>
      <c r="T72" s="23"/>
    </row>
    <row r="73" spans="1:20" s="22" customFormat="1" ht="16.5" customHeight="1">
      <c r="A73" s="24">
        <v>15</v>
      </c>
      <c r="B73" s="41" t="s">
        <v>75</v>
      </c>
      <c r="C73" s="25" t="s">
        <v>41</v>
      </c>
      <c r="D73" s="26">
        <f t="shared" si="5"/>
        <v>6942</v>
      </c>
      <c r="E73" s="27">
        <f t="shared" si="6"/>
        <v>3669</v>
      </c>
      <c r="F73" s="27">
        <f t="shared" si="7"/>
        <v>3273</v>
      </c>
      <c r="G73" s="26">
        <f>'Прил.12 согаз'!G73+'Прил.12 альфа'!G73</f>
        <v>0</v>
      </c>
      <c r="H73" s="26">
        <f>'Прил.12 согаз'!H73+'Прил.12 альфа'!H73</f>
        <v>0</v>
      </c>
      <c r="I73" s="26">
        <f>'Прил.12 согаз'!I73+'Прил.12 альфа'!I73</f>
        <v>0</v>
      </c>
      <c r="J73" s="26">
        <f>'Прил.12 согаз'!J73+'Прил.12 альфа'!J73</f>
        <v>0</v>
      </c>
      <c r="K73" s="26">
        <f>'Прил.12 согаз'!K73+'Прил.12 альфа'!K73</f>
        <v>0</v>
      </c>
      <c r="L73" s="26">
        <f>'Прил.12 согаз'!L73+'Прил.12 альфа'!L73</f>
        <v>0</v>
      </c>
      <c r="M73" s="26">
        <f>'Прил.12 согаз'!M73+'Прил.12 альфа'!M73</f>
        <v>2527</v>
      </c>
      <c r="N73" s="26">
        <f>'Прил.12 согаз'!N73+'Прил.12 альфа'!N73</f>
        <v>1655</v>
      </c>
      <c r="O73" s="26">
        <f>'Прил.12 согаз'!O73+'Прил.12 альфа'!O73</f>
        <v>1142</v>
      </c>
      <c r="P73" s="26">
        <f>'Прил.12 согаз'!P73+'Прил.12 альфа'!P73</f>
        <v>1618</v>
      </c>
      <c r="S73" s="23"/>
      <c r="T73" s="23"/>
    </row>
    <row r="74" spans="1:20" s="22" customFormat="1" ht="16.5" customHeight="1">
      <c r="A74" s="24">
        <v>16</v>
      </c>
      <c r="B74" s="41" t="s">
        <v>76</v>
      </c>
      <c r="C74" s="25" t="s">
        <v>42</v>
      </c>
      <c r="D74" s="26">
        <f aca="true" t="shared" si="9" ref="D74:D92">E74+F74</f>
        <v>17222</v>
      </c>
      <c r="E74" s="27">
        <f aca="true" t="shared" si="10" ref="E74:E92">G74+I74+K74+M74+O74</f>
        <v>8107</v>
      </c>
      <c r="F74" s="27">
        <f aca="true" t="shared" si="11" ref="F74:F92">H74+J74+L74+N74+P74</f>
        <v>9115</v>
      </c>
      <c r="G74" s="26">
        <f>'Прил.12 согаз'!G74+'Прил.12 альфа'!G74</f>
        <v>59</v>
      </c>
      <c r="H74" s="26">
        <f>'Прил.12 согаз'!H74+'Прил.12 альфа'!H74</f>
        <v>59</v>
      </c>
      <c r="I74" s="26">
        <f>'Прил.12 согаз'!I74+'Прил.12 альфа'!I74</f>
        <v>433</v>
      </c>
      <c r="J74" s="26">
        <f>'Прил.12 согаз'!J74+'Прил.12 альфа'!J74</f>
        <v>353</v>
      </c>
      <c r="K74" s="26">
        <f>'Прил.12 согаз'!K74+'Прил.12 альфа'!K74</f>
        <v>1379</v>
      </c>
      <c r="L74" s="26">
        <f>'Прил.12 согаз'!L74+'Прил.12 альфа'!L74</f>
        <v>1281</v>
      </c>
      <c r="M74" s="26">
        <f>'Прил.12 согаз'!M74+'Прил.12 альфа'!M74</f>
        <v>4995</v>
      </c>
      <c r="N74" s="26">
        <f>'Прил.12 согаз'!N74+'Прил.12 альфа'!N74</f>
        <v>4310</v>
      </c>
      <c r="O74" s="26">
        <f>'Прил.12 согаз'!O74+'Прил.12 альфа'!O74</f>
        <v>1241</v>
      </c>
      <c r="P74" s="26">
        <f>'Прил.12 согаз'!P74+'Прил.12 альфа'!P74</f>
        <v>3112</v>
      </c>
      <c r="S74" s="23"/>
      <c r="T74" s="23"/>
    </row>
    <row r="75" spans="1:20" s="22" customFormat="1" ht="16.5" customHeight="1">
      <c r="A75" s="24">
        <v>17</v>
      </c>
      <c r="B75" s="41" t="s">
        <v>77</v>
      </c>
      <c r="C75" s="25" t="s">
        <v>43</v>
      </c>
      <c r="D75" s="26">
        <f t="shared" si="9"/>
        <v>44727</v>
      </c>
      <c r="E75" s="27">
        <f t="shared" si="10"/>
        <v>19858</v>
      </c>
      <c r="F75" s="27">
        <f t="shared" si="11"/>
        <v>24869</v>
      </c>
      <c r="G75" s="26">
        <f>'Прил.12 согаз'!G75+'Прил.12 альфа'!G75</f>
        <v>307</v>
      </c>
      <c r="H75" s="26">
        <f>'Прил.12 согаз'!H75+'Прил.12 альфа'!H75</f>
        <v>293</v>
      </c>
      <c r="I75" s="26">
        <f>'Прил.12 согаз'!I75+'Прил.12 альфа'!I75</f>
        <v>1621</v>
      </c>
      <c r="J75" s="26">
        <f>'Прил.12 согаз'!J75+'Прил.12 альфа'!J75</f>
        <v>1467</v>
      </c>
      <c r="K75" s="26">
        <f>'Прил.12 согаз'!K75+'Прил.12 альфа'!K75</f>
        <v>4840</v>
      </c>
      <c r="L75" s="26">
        <f>'Прил.12 согаз'!L75+'Прил.12 альфа'!L75</f>
        <v>4583</v>
      </c>
      <c r="M75" s="26">
        <f>'Прил.12 согаз'!M75+'Прил.12 альфа'!M75</f>
        <v>11213</v>
      </c>
      <c r="N75" s="26">
        <f>'Прил.12 согаз'!N75+'Прил.12 альфа'!N75</f>
        <v>13738</v>
      </c>
      <c r="O75" s="26">
        <f>'Прил.12 согаз'!O75+'Прил.12 альфа'!O75</f>
        <v>1877</v>
      </c>
      <c r="P75" s="26">
        <f>'Прил.12 согаз'!P75+'Прил.12 альфа'!P75</f>
        <v>4788</v>
      </c>
      <c r="S75" s="23"/>
      <c r="T75" s="23"/>
    </row>
    <row r="76" spans="1:20" s="22" customFormat="1" ht="16.5" customHeight="1">
      <c r="A76" s="24">
        <v>18</v>
      </c>
      <c r="B76" s="41" t="s">
        <v>78</v>
      </c>
      <c r="C76" s="25" t="s">
        <v>44</v>
      </c>
      <c r="D76" s="26">
        <f t="shared" si="9"/>
        <v>6363</v>
      </c>
      <c r="E76" s="27">
        <f t="shared" si="10"/>
        <v>2351</v>
      </c>
      <c r="F76" s="27">
        <f t="shared" si="11"/>
        <v>4012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1694</v>
      </c>
      <c r="N76" s="26">
        <f>'Прил.12 согаз'!N76+'Прил.12 альфа'!N76</f>
        <v>2102</v>
      </c>
      <c r="O76" s="26">
        <f>'Прил.12 согаз'!O76+'Прил.12 альфа'!O76</f>
        <v>657</v>
      </c>
      <c r="P76" s="26">
        <f>'Прил.12 согаз'!P76+'Прил.12 альфа'!P76</f>
        <v>1910</v>
      </c>
      <c r="S76" s="23"/>
      <c r="T76" s="23"/>
    </row>
    <row r="77" spans="1:20" s="22" customFormat="1" ht="16.5" customHeight="1">
      <c r="A77" s="24">
        <v>19</v>
      </c>
      <c r="B77" s="41" t="s">
        <v>79</v>
      </c>
      <c r="C77" s="25" t="s">
        <v>45</v>
      </c>
      <c r="D77" s="26">
        <f t="shared" si="9"/>
        <v>1181</v>
      </c>
      <c r="E77" s="27">
        <f t="shared" si="10"/>
        <v>700</v>
      </c>
      <c r="F77" s="27">
        <f t="shared" si="11"/>
        <v>481</v>
      </c>
      <c r="G77" s="26">
        <f>'Прил.12 согаз'!G77+'Прил.12 альфа'!G77</f>
        <v>0</v>
      </c>
      <c r="H77" s="26">
        <f>'Прил.12 согаз'!H77+'Прил.12 альфа'!H77</f>
        <v>0</v>
      </c>
      <c r="I77" s="26">
        <f>'Прил.12 согаз'!I77+'Прил.12 альфа'!I77</f>
        <v>0</v>
      </c>
      <c r="J77" s="26">
        <f>'Прил.12 согаз'!J77+'Прил.12 альфа'!J77</f>
        <v>0</v>
      </c>
      <c r="K77" s="26">
        <f>'Прил.12 согаз'!K77+'Прил.12 альфа'!K77</f>
        <v>0</v>
      </c>
      <c r="L77" s="26">
        <f>'Прил.12 согаз'!L77+'Прил.12 альфа'!L77</f>
        <v>0</v>
      </c>
      <c r="M77" s="26">
        <f>'Прил.12 согаз'!M77+'Прил.12 альфа'!M77</f>
        <v>519</v>
      </c>
      <c r="N77" s="26">
        <f>'Прил.12 согаз'!N77+'Прил.12 альфа'!N77</f>
        <v>294</v>
      </c>
      <c r="O77" s="26">
        <f>'Прил.12 согаз'!O77+'Прил.12 альфа'!O77</f>
        <v>181</v>
      </c>
      <c r="P77" s="26">
        <f>'Прил.12 согаз'!P77+'Прил.12 альфа'!P77</f>
        <v>187</v>
      </c>
      <c r="S77" s="23"/>
      <c r="T77" s="23"/>
    </row>
    <row r="78" spans="1:16" s="33" customFormat="1" ht="16.5" customHeight="1">
      <c r="A78" s="24">
        <v>20</v>
      </c>
      <c r="B78" s="41" t="s">
        <v>80</v>
      </c>
      <c r="C78" s="25" t="s">
        <v>134</v>
      </c>
      <c r="D78" s="26">
        <f t="shared" si="9"/>
        <v>5150</v>
      </c>
      <c r="E78" s="27">
        <f t="shared" si="10"/>
        <v>2414</v>
      </c>
      <c r="F78" s="27">
        <f t="shared" si="11"/>
        <v>2736</v>
      </c>
      <c r="G78" s="26">
        <f>'Прил.12 согаз'!G78+'Прил.12 альфа'!G78</f>
        <v>0</v>
      </c>
      <c r="H78" s="26">
        <f>'Прил.12 согаз'!H78+'Прил.12 альфа'!H78</f>
        <v>0</v>
      </c>
      <c r="I78" s="26">
        <f>'Прил.12 согаз'!I78+'Прил.12 альфа'!I78</f>
        <v>0</v>
      </c>
      <c r="J78" s="26">
        <f>'Прил.12 согаз'!J78+'Прил.12 альфа'!J78</f>
        <v>0</v>
      </c>
      <c r="K78" s="26">
        <f>'Прил.12 согаз'!K78+'Прил.12 альфа'!K78</f>
        <v>0</v>
      </c>
      <c r="L78" s="26">
        <f>'Прил.12 согаз'!L78+'Прил.12 альфа'!L78</f>
        <v>0</v>
      </c>
      <c r="M78" s="26">
        <f>'Прил.12 согаз'!M78+'Прил.12 альфа'!M78</f>
        <v>1983</v>
      </c>
      <c r="N78" s="26">
        <f>'Прил.12 согаз'!N78+'Прил.12 альфа'!N78</f>
        <v>1464</v>
      </c>
      <c r="O78" s="26">
        <f>'Прил.12 согаз'!O78+'Прил.12 альфа'!O78</f>
        <v>431</v>
      </c>
      <c r="P78" s="26">
        <f>'Прил.12 согаз'!P78+'Прил.12 альфа'!P78</f>
        <v>1272</v>
      </c>
    </row>
    <row r="79" spans="1:16" s="33" customFormat="1" ht="16.5" customHeight="1">
      <c r="A79" s="24">
        <v>21</v>
      </c>
      <c r="B79" s="41" t="s">
        <v>81</v>
      </c>
      <c r="C79" s="25" t="s">
        <v>133</v>
      </c>
      <c r="D79" s="26">
        <f t="shared" si="9"/>
        <v>6186</v>
      </c>
      <c r="E79" s="27">
        <f t="shared" si="10"/>
        <v>3574</v>
      </c>
      <c r="F79" s="27">
        <f t="shared" si="11"/>
        <v>2612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2932</v>
      </c>
      <c r="N79" s="26">
        <f>'Прил.12 согаз'!N79+'Прил.12 альфа'!N79</f>
        <v>1509</v>
      </c>
      <c r="O79" s="26">
        <f>'Прил.12 согаз'!O79+'Прил.12 альфа'!O79</f>
        <v>642</v>
      </c>
      <c r="P79" s="26">
        <f>'Прил.12 согаз'!P79+'Прил.12 альфа'!P79</f>
        <v>1103</v>
      </c>
    </row>
    <row r="80" spans="1:16" s="33" customFormat="1" ht="16.5" customHeight="1">
      <c r="A80" s="24"/>
      <c r="B80" s="41"/>
      <c r="C80" s="25"/>
      <c r="D80" s="26">
        <f t="shared" si="9"/>
        <v>0</v>
      </c>
      <c r="E80" s="27">
        <f t="shared" si="10"/>
        <v>0</v>
      </c>
      <c r="F80" s="27">
        <f t="shared" si="11"/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91</v>
      </c>
      <c r="B81" s="40"/>
      <c r="C81" s="20" t="s">
        <v>92</v>
      </c>
      <c r="D81" s="21">
        <f t="shared" si="9"/>
        <v>728177</v>
      </c>
      <c r="E81" s="21">
        <f t="shared" si="10"/>
        <v>334800</v>
      </c>
      <c r="F81" s="21">
        <f t="shared" si="11"/>
        <v>393377</v>
      </c>
      <c r="G81" s="21">
        <f>SUM(G82:G92)</f>
        <v>3287</v>
      </c>
      <c r="H81" s="21">
        <f aca="true" t="shared" si="12" ref="H81:P81">SUM(H82:H92)</f>
        <v>3203</v>
      </c>
      <c r="I81" s="21">
        <f t="shared" si="12"/>
        <v>17406</v>
      </c>
      <c r="J81" s="21">
        <f t="shared" si="12"/>
        <v>16389</v>
      </c>
      <c r="K81" s="21">
        <f t="shared" si="12"/>
        <v>57134</v>
      </c>
      <c r="L81" s="21">
        <f t="shared" si="12"/>
        <v>53949</v>
      </c>
      <c r="M81" s="21">
        <f t="shared" si="12"/>
        <v>206347</v>
      </c>
      <c r="N81" s="21">
        <f t="shared" si="12"/>
        <v>190070</v>
      </c>
      <c r="O81" s="21">
        <f t="shared" si="12"/>
        <v>50626</v>
      </c>
      <c r="P81" s="21">
        <f t="shared" si="12"/>
        <v>129766</v>
      </c>
      <c r="S81" s="23"/>
      <c r="T81" s="23"/>
    </row>
    <row r="82" spans="1:20" s="22" customFormat="1" ht="16.5" customHeight="1">
      <c r="A82" s="24">
        <v>1</v>
      </c>
      <c r="B82" s="41" t="s">
        <v>63</v>
      </c>
      <c r="C82" s="25" t="s">
        <v>29</v>
      </c>
      <c r="D82" s="26">
        <f t="shared" si="9"/>
        <v>86799</v>
      </c>
      <c r="E82" s="27">
        <f t="shared" si="10"/>
        <v>40018</v>
      </c>
      <c r="F82" s="27">
        <f t="shared" si="11"/>
        <v>46781</v>
      </c>
      <c r="G82" s="26">
        <f>'Прил.12 согаз'!G82+'Прил.12 альфа'!G82</f>
        <v>359</v>
      </c>
      <c r="H82" s="26">
        <f>'Прил.12 согаз'!H82+'Прил.12 альфа'!H82</f>
        <v>309</v>
      </c>
      <c r="I82" s="26">
        <f>'Прил.12 согаз'!I82+'Прил.12 альфа'!I82</f>
        <v>1823</v>
      </c>
      <c r="J82" s="26">
        <f>'Прил.12 согаз'!J82+'Прил.12 альфа'!J82</f>
        <v>1692</v>
      </c>
      <c r="K82" s="26">
        <f>'Прил.12 согаз'!K82+'Прил.12 альфа'!K82</f>
        <v>6420</v>
      </c>
      <c r="L82" s="26">
        <f>'Прил.12 согаз'!L82+'Прил.12 альфа'!L82</f>
        <v>6125</v>
      </c>
      <c r="M82" s="26">
        <f>'Прил.12 согаз'!M82+'Прил.12 альфа'!M82</f>
        <v>25135</v>
      </c>
      <c r="N82" s="26">
        <f>'Прил.12 согаз'!N82+'Прил.12 альфа'!N82</f>
        <v>21757</v>
      </c>
      <c r="O82" s="26">
        <f>'Прил.12 согаз'!O82+'Прил.12 альфа'!O82</f>
        <v>6281</v>
      </c>
      <c r="P82" s="26">
        <f>'Прил.12 согаз'!P82+'Прил.12 альфа'!P82</f>
        <v>16898</v>
      </c>
      <c r="S82" s="23"/>
      <c r="T82" s="23"/>
    </row>
    <row r="83" spans="1:20" s="22" customFormat="1" ht="16.5" customHeight="1">
      <c r="A83" s="24">
        <v>2</v>
      </c>
      <c r="B83" s="41" t="s">
        <v>64</v>
      </c>
      <c r="C83" s="25" t="s">
        <v>30</v>
      </c>
      <c r="D83" s="26">
        <f t="shared" si="9"/>
        <v>51783</v>
      </c>
      <c r="E83" s="27">
        <f t="shared" si="10"/>
        <v>24002</v>
      </c>
      <c r="F83" s="27">
        <f t="shared" si="11"/>
        <v>27781</v>
      </c>
      <c r="G83" s="26">
        <f>'Прил.12 согаз'!G83+'Прил.12 альфа'!G83</f>
        <v>207</v>
      </c>
      <c r="H83" s="26">
        <f>'Прил.12 согаз'!H83+'Прил.12 альфа'!H83</f>
        <v>190</v>
      </c>
      <c r="I83" s="26">
        <f>'Прил.12 согаз'!I83+'Прил.12 альфа'!I83</f>
        <v>1040</v>
      </c>
      <c r="J83" s="26">
        <f>'Прил.12 согаз'!J83+'Прил.12 альфа'!J83</f>
        <v>993</v>
      </c>
      <c r="K83" s="26">
        <f>'Прил.12 согаз'!K83+'Прил.12 альфа'!K83</f>
        <v>3868</v>
      </c>
      <c r="L83" s="26">
        <f>'Прил.12 согаз'!L83+'Прил.12 альфа'!L83</f>
        <v>3595</v>
      </c>
      <c r="M83" s="26">
        <f>'Прил.12 согаз'!M83+'Прил.12 альфа'!M83</f>
        <v>14528</v>
      </c>
      <c r="N83" s="26">
        <f>'Прил.12 согаз'!N83+'Прил.12 альфа'!N83</f>
        <v>12287</v>
      </c>
      <c r="O83" s="26">
        <f>'Прил.12 согаз'!O83+'Прил.12 альфа'!O83</f>
        <v>4359</v>
      </c>
      <c r="P83" s="26">
        <f>'Прил.12 согаз'!P83+'Прил.12 альфа'!P83</f>
        <v>10716</v>
      </c>
      <c r="S83" s="23"/>
      <c r="T83" s="23"/>
    </row>
    <row r="84" spans="1:20" s="22" customFormat="1" ht="16.5" customHeight="1">
      <c r="A84" s="24">
        <v>3</v>
      </c>
      <c r="B84" s="41" t="s">
        <v>65</v>
      </c>
      <c r="C84" s="25" t="s">
        <v>31</v>
      </c>
      <c r="D84" s="26">
        <f t="shared" si="9"/>
        <v>0</v>
      </c>
      <c r="E84" s="27">
        <f t="shared" si="10"/>
        <v>0</v>
      </c>
      <c r="F84" s="27">
        <f t="shared" si="11"/>
        <v>0</v>
      </c>
      <c r="G84" s="26">
        <f>'Прил.12 согаз'!G84+'Прил.12 альфа'!G84</f>
        <v>0</v>
      </c>
      <c r="H84" s="26">
        <f>'Прил.12 согаз'!H84+'Прил.12 альфа'!H84</f>
        <v>0</v>
      </c>
      <c r="I84" s="26">
        <f>'Прил.12 согаз'!I84+'Прил.12 альфа'!I84</f>
        <v>0</v>
      </c>
      <c r="J84" s="26">
        <f>'Прил.12 согаз'!J84+'Прил.12 альфа'!J84</f>
        <v>0</v>
      </c>
      <c r="K84" s="26">
        <f>'Прил.12 согаз'!K84+'Прил.12 альфа'!K84</f>
        <v>0</v>
      </c>
      <c r="L84" s="26">
        <f>'Прил.12 согаз'!L84+'Прил.12 альфа'!L84</f>
        <v>0</v>
      </c>
      <c r="M84" s="26">
        <f>'Прил.12 согаз'!M84+'Прил.12 альфа'!M84</f>
        <v>0</v>
      </c>
      <c r="N84" s="26">
        <f>'Прил.12 согаз'!N84+'Прил.12 альфа'!N84</f>
        <v>0</v>
      </c>
      <c r="O84" s="26">
        <f>'Прил.12 согаз'!O84+'Прил.12 альфа'!O84</f>
        <v>0</v>
      </c>
      <c r="P84" s="26">
        <f>'Прил.12 согаз'!P84+'Прил.12 альфа'!P84</f>
        <v>0</v>
      </c>
      <c r="S84" s="23"/>
      <c r="T84" s="23"/>
    </row>
    <row r="85" spans="1:20" s="22" customFormat="1" ht="16.5" customHeight="1">
      <c r="A85" s="24">
        <v>4</v>
      </c>
      <c r="B85" s="41" t="s">
        <v>66</v>
      </c>
      <c r="C85" s="25" t="s">
        <v>32</v>
      </c>
      <c r="D85" s="65">
        <f t="shared" si="9"/>
        <v>0</v>
      </c>
      <c r="E85" s="66">
        <f t="shared" si="10"/>
        <v>0</v>
      </c>
      <c r="F85" s="66">
        <f t="shared" si="11"/>
        <v>0</v>
      </c>
      <c r="G85" s="65">
        <f>'Прил.12 согаз'!G85+'Прил.12 альфа'!G85</f>
        <v>0</v>
      </c>
      <c r="H85" s="65">
        <f>'Прил.12 согаз'!H85+'Прил.12 альфа'!H85</f>
        <v>0</v>
      </c>
      <c r="I85" s="65">
        <f>'Прил.12 согаз'!I85+'Прил.12 альфа'!I85</f>
        <v>0</v>
      </c>
      <c r="J85" s="65">
        <f>'Прил.12 согаз'!J85+'Прил.12 альфа'!J85</f>
        <v>0</v>
      </c>
      <c r="K85" s="65">
        <f>'Прил.12 согаз'!K85+'Прил.12 альфа'!K85</f>
        <v>0</v>
      </c>
      <c r="L85" s="65">
        <f>'Прил.12 согаз'!L85+'Прил.12 альфа'!L85</f>
        <v>0</v>
      </c>
      <c r="M85" s="65">
        <f>'Прил.12 согаз'!M85+'Прил.12 альфа'!M85</f>
        <v>0</v>
      </c>
      <c r="N85" s="65">
        <f>'Прил.12 согаз'!N85+'Прил.12 альфа'!N85</f>
        <v>0</v>
      </c>
      <c r="O85" s="65">
        <f>'Прил.12 согаз'!O85+'Прил.12 альфа'!O85</f>
        <v>0</v>
      </c>
      <c r="P85" s="65">
        <f>'Прил.12 согаз'!P85+'Прил.12 альфа'!P85</f>
        <v>0</v>
      </c>
      <c r="S85" s="23"/>
      <c r="T85" s="23"/>
    </row>
    <row r="86" spans="1:20" s="22" customFormat="1" ht="16.5" customHeight="1">
      <c r="A86" s="24">
        <v>5</v>
      </c>
      <c r="B86" s="41" t="s">
        <v>67</v>
      </c>
      <c r="C86" s="25" t="s">
        <v>33</v>
      </c>
      <c r="D86" s="26">
        <f t="shared" si="9"/>
        <v>64398</v>
      </c>
      <c r="E86" s="27">
        <f t="shared" si="10"/>
        <v>29558</v>
      </c>
      <c r="F86" s="27">
        <f t="shared" si="11"/>
        <v>34840</v>
      </c>
      <c r="G86" s="26">
        <f>'Прил.12 согаз'!G86+'Прил.12 альфа'!G86</f>
        <v>264</v>
      </c>
      <c r="H86" s="26">
        <f>'Прил.12 согаз'!H86+'Прил.12 альфа'!H86</f>
        <v>215</v>
      </c>
      <c r="I86" s="26">
        <f>'Прил.12 согаз'!I86+'Прил.12 альфа'!I86</f>
        <v>1368</v>
      </c>
      <c r="J86" s="26">
        <f>'Прил.12 согаз'!J86+'Прил.12 альфа'!J86</f>
        <v>1283</v>
      </c>
      <c r="K86" s="26">
        <f>'Прил.12 согаз'!K86+'Прил.12 альфа'!K86</f>
        <v>5033</v>
      </c>
      <c r="L86" s="26">
        <f>'Прил.12 согаз'!L86+'Прил.12 альфа'!L86</f>
        <v>4674</v>
      </c>
      <c r="M86" s="26">
        <f>'Прил.12 согаз'!M86+'Прил.12 альфа'!M86</f>
        <v>18129</v>
      </c>
      <c r="N86" s="26">
        <f>'Прил.12 согаз'!N86+'Прил.12 альфа'!N86</f>
        <v>15939</v>
      </c>
      <c r="O86" s="26">
        <f>'Прил.12 согаз'!O86+'Прил.12 альфа'!O86</f>
        <v>4764</v>
      </c>
      <c r="P86" s="26">
        <f>'Прил.12 согаз'!P86+'Прил.12 альфа'!P86</f>
        <v>12729</v>
      </c>
      <c r="S86" s="23"/>
      <c r="T86" s="23"/>
    </row>
    <row r="87" spans="1:20" s="22" customFormat="1" ht="16.5" customHeight="1">
      <c r="A87" s="24">
        <v>6</v>
      </c>
      <c r="B87" s="41" t="s">
        <v>68</v>
      </c>
      <c r="C87" s="25" t="s">
        <v>34</v>
      </c>
      <c r="D87" s="65">
        <f t="shared" si="9"/>
        <v>0</v>
      </c>
      <c r="E87" s="66">
        <f t="shared" si="10"/>
        <v>0</v>
      </c>
      <c r="F87" s="66">
        <f t="shared" si="11"/>
        <v>0</v>
      </c>
      <c r="G87" s="65">
        <f>'Прил.12 согаз'!G87+'Прил.12 альфа'!G87</f>
        <v>0</v>
      </c>
      <c r="H87" s="65">
        <f>'Прил.12 согаз'!H87+'Прил.12 альфа'!H87</f>
        <v>0</v>
      </c>
      <c r="I87" s="65">
        <f>'Прил.12 согаз'!I87+'Прил.12 альфа'!I87</f>
        <v>0</v>
      </c>
      <c r="J87" s="65">
        <f>'Прил.12 согаз'!J87+'Прил.12 альфа'!J87</f>
        <v>0</v>
      </c>
      <c r="K87" s="65">
        <f>'Прил.12 согаз'!K87+'Прил.12 альфа'!K87</f>
        <v>0</v>
      </c>
      <c r="L87" s="65">
        <f>'Прил.12 согаз'!L87+'Прил.12 альфа'!L87</f>
        <v>0</v>
      </c>
      <c r="M87" s="65">
        <f>'Прил.12 согаз'!M87+'Прил.12 альфа'!M87</f>
        <v>0</v>
      </c>
      <c r="N87" s="65">
        <f>'Прил.12 согаз'!N87+'Прил.12 альфа'!N87</f>
        <v>0</v>
      </c>
      <c r="O87" s="65">
        <f>'Прил.12 согаз'!O87+'Прил.12 альфа'!O87</f>
        <v>0</v>
      </c>
      <c r="P87" s="65">
        <f>'Прил.12 согаз'!P87+'Прил.12 альфа'!P87</f>
        <v>0</v>
      </c>
      <c r="S87" s="23"/>
      <c r="T87" s="23"/>
    </row>
    <row r="88" spans="1:20" s="22" customFormat="1" ht="16.5" customHeight="1">
      <c r="A88" s="24">
        <v>7</v>
      </c>
      <c r="B88" s="41" t="s">
        <v>69</v>
      </c>
      <c r="C88" s="25" t="s">
        <v>35</v>
      </c>
      <c r="D88" s="63">
        <f t="shared" si="9"/>
        <v>0</v>
      </c>
      <c r="E88" s="64">
        <f t="shared" si="10"/>
        <v>0</v>
      </c>
      <c r="F88" s="64">
        <f t="shared" si="11"/>
        <v>0</v>
      </c>
      <c r="G88" s="63">
        <f>'Прил.12 согаз'!G88+'Прил.12 альфа'!G88</f>
        <v>0</v>
      </c>
      <c r="H88" s="63">
        <f>'Прил.12 согаз'!H88+'Прил.12 альфа'!H88</f>
        <v>0</v>
      </c>
      <c r="I88" s="63">
        <f>'Прил.12 согаз'!I88+'Прил.12 альфа'!I88</f>
        <v>0</v>
      </c>
      <c r="J88" s="63">
        <f>'Прил.12 согаз'!J88+'Прил.12 альфа'!J88</f>
        <v>0</v>
      </c>
      <c r="K88" s="63">
        <f>'Прил.12 согаз'!K88+'Прил.12 альфа'!K88</f>
        <v>0</v>
      </c>
      <c r="L88" s="63">
        <f>'Прил.12 согаз'!L88+'Прил.12 альфа'!L88</f>
        <v>0</v>
      </c>
      <c r="M88" s="63">
        <f>'Прил.12 согаз'!M88+'Прил.12 альфа'!M88</f>
        <v>0</v>
      </c>
      <c r="N88" s="63">
        <f>'Прил.12 согаз'!N88+'Прил.12 альфа'!N88</f>
        <v>0</v>
      </c>
      <c r="O88" s="63">
        <f>'Прил.12 согаз'!O88+'Прил.12 альфа'!O88</f>
        <v>0</v>
      </c>
      <c r="P88" s="63">
        <f>'Прил.12 согаз'!P88+'Прил.12 альфа'!P88</f>
        <v>0</v>
      </c>
      <c r="S88" s="23"/>
      <c r="T88" s="23"/>
    </row>
    <row r="89" spans="1:20" s="22" customFormat="1" ht="16.5" customHeight="1">
      <c r="A89" s="24">
        <v>9</v>
      </c>
      <c r="B89" s="41" t="s">
        <v>128</v>
      </c>
      <c r="C89" s="25" t="s">
        <v>127</v>
      </c>
      <c r="D89" s="61">
        <f t="shared" si="9"/>
        <v>463024</v>
      </c>
      <c r="E89" s="62">
        <f t="shared" si="10"/>
        <v>213198</v>
      </c>
      <c r="F89" s="62">
        <f t="shared" si="11"/>
        <v>249826</v>
      </c>
      <c r="G89" s="61">
        <f>'Прил.12 согаз'!G90+'Прил.12 альфа'!G90</f>
        <v>2096</v>
      </c>
      <c r="H89" s="61">
        <f>'Прил.12 согаз'!H90+'Прил.12 альфа'!H90</f>
        <v>2140</v>
      </c>
      <c r="I89" s="61">
        <f>'Прил.12 согаз'!I90+'Прил.12 альфа'!I90</f>
        <v>11091</v>
      </c>
      <c r="J89" s="61">
        <f>'Прил.12 согаз'!J90+'Прил.12 альфа'!J90</f>
        <v>10578</v>
      </c>
      <c r="K89" s="61">
        <f>'Прил.12 согаз'!K90+'Прил.12 альфа'!K90</f>
        <v>35542</v>
      </c>
      <c r="L89" s="61">
        <f>'Прил.12 согаз'!L90+'Прил.12 альфа'!L90</f>
        <v>33642</v>
      </c>
      <c r="M89" s="61">
        <f>'Прил.12 согаз'!M90+'Прил.12 альфа'!M90</f>
        <v>132367</v>
      </c>
      <c r="N89" s="61">
        <f>'Прил.12 согаз'!N90+'Прил.12 альфа'!N90</f>
        <v>121965</v>
      </c>
      <c r="O89" s="61">
        <f>'Прил.12 согаз'!O90+'Прил.12 альфа'!O90</f>
        <v>32102</v>
      </c>
      <c r="P89" s="61">
        <f>'Прил.12 согаз'!P90+'Прил.12 альфа'!P90</f>
        <v>81501</v>
      </c>
      <c r="S89" s="23"/>
      <c r="T89" s="23"/>
    </row>
    <row r="90" spans="1:20" s="22" customFormat="1" ht="16.5" customHeight="1">
      <c r="A90" s="24">
        <v>10</v>
      </c>
      <c r="B90" s="41" t="s">
        <v>76</v>
      </c>
      <c r="C90" s="25" t="s">
        <v>42</v>
      </c>
      <c r="D90" s="26">
        <f t="shared" si="9"/>
        <v>17120</v>
      </c>
      <c r="E90" s="27">
        <f t="shared" si="10"/>
        <v>8049</v>
      </c>
      <c r="F90" s="27">
        <f t="shared" si="11"/>
        <v>9071</v>
      </c>
      <c r="G90" s="26">
        <f>'Прил.12 согаз'!G91+'Прил.12 альфа'!G91</f>
        <v>55</v>
      </c>
      <c r="H90" s="26">
        <f>'Прил.12 согаз'!H91+'Прил.12 альфа'!H91</f>
        <v>58</v>
      </c>
      <c r="I90" s="26">
        <f>'Прил.12 согаз'!I91+'Прил.12 альфа'!I91</f>
        <v>435</v>
      </c>
      <c r="J90" s="26">
        <f>'Прил.12 согаз'!J91+'Прил.12 альфа'!J91</f>
        <v>355</v>
      </c>
      <c r="K90" s="26">
        <f>'Прил.12 согаз'!K91+'Прил.12 альфа'!K91</f>
        <v>1378</v>
      </c>
      <c r="L90" s="26">
        <f>'Прил.12 согаз'!L91+'Прил.12 альфа'!L91</f>
        <v>1288</v>
      </c>
      <c r="M90" s="26">
        <f>'Прил.12 согаз'!M91+'Прил.12 альфа'!M91</f>
        <v>4945</v>
      </c>
      <c r="N90" s="26">
        <f>'Прил.12 согаз'!N91+'Прил.12 альфа'!N91</f>
        <v>4273</v>
      </c>
      <c r="O90" s="26">
        <f>'Прил.12 согаз'!O91+'Прил.12 альфа'!O91</f>
        <v>1236</v>
      </c>
      <c r="P90" s="26">
        <f>'Прил.12 согаз'!P91+'Прил.12 альфа'!P91</f>
        <v>3097</v>
      </c>
      <c r="S90" s="23"/>
      <c r="T90" s="23"/>
    </row>
    <row r="91" spans="1:20" s="22" customFormat="1" ht="16.5" customHeight="1">
      <c r="A91" s="24">
        <v>11</v>
      </c>
      <c r="B91" s="41" t="s">
        <v>77</v>
      </c>
      <c r="C91" s="25" t="s">
        <v>43</v>
      </c>
      <c r="D91" s="26">
        <f t="shared" si="9"/>
        <v>45053</v>
      </c>
      <c r="E91" s="27">
        <f t="shared" si="10"/>
        <v>19975</v>
      </c>
      <c r="F91" s="27">
        <f t="shared" si="11"/>
        <v>25078</v>
      </c>
      <c r="G91" s="26">
        <f>'Прил.12 согаз'!G92+'Прил.12 альфа'!G92</f>
        <v>306</v>
      </c>
      <c r="H91" s="26">
        <f>'Прил.12 согаз'!H92+'Прил.12 альфа'!H92</f>
        <v>291</v>
      </c>
      <c r="I91" s="26">
        <f>'Прил.12 согаз'!I92+'Прил.12 альфа'!I92</f>
        <v>1649</v>
      </c>
      <c r="J91" s="26">
        <f>'Прил.12 согаз'!J92+'Прил.12 альфа'!J92</f>
        <v>1488</v>
      </c>
      <c r="K91" s="26">
        <f>'Прил.12 согаз'!K92+'Прил.12 альфа'!K92</f>
        <v>4893</v>
      </c>
      <c r="L91" s="26">
        <f>'Прил.12 согаз'!L92+'Прил.12 альфа'!L92</f>
        <v>4625</v>
      </c>
      <c r="M91" s="26">
        <f>'Прил.12 согаз'!M92+'Прил.12 альфа'!M92</f>
        <v>11243</v>
      </c>
      <c r="N91" s="26">
        <f>'Прил.12 согаз'!N92+'Прил.12 альфа'!N92</f>
        <v>13849</v>
      </c>
      <c r="O91" s="26">
        <f>'Прил.12 согаз'!O92+'Прил.12 альфа'!O92</f>
        <v>1884</v>
      </c>
      <c r="P91" s="26">
        <f>'Прил.12 согаз'!P92+'Прил.12 альфа'!P92</f>
        <v>4825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56</v>
      </c>
      <c r="B97" s="37"/>
      <c r="E97" s="89"/>
      <c r="F97" s="89"/>
      <c r="G97" s="90"/>
      <c r="H97" s="90"/>
      <c r="I97" s="90"/>
      <c r="J97" s="90"/>
      <c r="K97" s="90"/>
      <c r="L97" s="90"/>
      <c r="M97" s="90"/>
    </row>
    <row r="98" spans="5:13" s="38" customFormat="1" ht="13.5" customHeight="1">
      <c r="E98" s="88" t="s">
        <v>57</v>
      </c>
      <c r="F98" s="88"/>
      <c r="G98" s="92" t="s">
        <v>58</v>
      </c>
      <c r="H98" s="92"/>
      <c r="I98" s="92"/>
      <c r="J98" s="92"/>
      <c r="K98" s="92"/>
      <c r="L98" s="92"/>
      <c r="M98" s="92"/>
    </row>
    <row r="99" spans="1:2" s="38" customFormat="1" ht="22.5" customHeight="1">
      <c r="A99" s="12" t="s">
        <v>59</v>
      </c>
      <c r="B99" s="12"/>
    </row>
    <row r="100" spans="1:13" s="38" customFormat="1" ht="21" customHeight="1">
      <c r="A100" s="90"/>
      <c r="B100" s="90"/>
      <c r="C100" s="90"/>
      <c r="D100" s="90"/>
      <c r="E100" s="89"/>
      <c r="F100" s="89"/>
      <c r="G100" s="90"/>
      <c r="H100" s="90"/>
      <c r="I100" s="90"/>
      <c r="J100" s="90"/>
      <c r="K100" s="90"/>
      <c r="L100" s="90"/>
      <c r="M100" s="90"/>
    </row>
    <row r="101" spans="1:13" s="39" customFormat="1" ht="12">
      <c r="A101" s="92" t="s">
        <v>60</v>
      </c>
      <c r="B101" s="92"/>
      <c r="C101" s="92"/>
      <c r="D101" s="92"/>
      <c r="E101" s="88" t="s">
        <v>57</v>
      </c>
      <c r="F101" s="88"/>
      <c r="G101" s="92" t="s">
        <v>58</v>
      </c>
      <c r="H101" s="92"/>
      <c r="I101" s="92"/>
      <c r="J101" s="92"/>
      <c r="K101" s="92"/>
      <c r="L101" s="92"/>
      <c r="M101" s="92"/>
    </row>
  </sheetData>
  <sheetProtection/>
  <mergeCells count="27">
    <mergeCell ref="G10:J10"/>
    <mergeCell ref="E101:F101"/>
    <mergeCell ref="G101:M101"/>
    <mergeCell ref="A100:D100"/>
    <mergeCell ref="E15:F17"/>
    <mergeCell ref="A101:D101"/>
    <mergeCell ref="G97:M97"/>
    <mergeCell ref="G98:M98"/>
    <mergeCell ref="E97:F97"/>
    <mergeCell ref="G16:L16"/>
    <mergeCell ref="M16:N16"/>
    <mergeCell ref="E98:F98"/>
    <mergeCell ref="E100:F100"/>
    <mergeCell ref="G100:M100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2"/>
  <sheetViews>
    <sheetView zoomScale="60" zoomScaleNormal="60" zoomScalePageLayoutView="0" workbookViewId="0" topLeftCell="A1">
      <pane xSplit="3" ySplit="19" topLeftCell="D65" activePane="bottomRight" state="frozen"/>
      <selection pane="topLeft" activeCell="A68" sqref="A68:IV69"/>
      <selection pane="topRight" activeCell="A68" sqref="A68:IV69"/>
      <selection pane="bottomLeft" activeCell="A68" sqref="A68:IV69"/>
      <selection pane="bottomRight" activeCell="A68" sqref="A68:IV6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132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s="9" customFormat="1" ht="39" customHeight="1">
      <c r="A9" s="77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6:13" s="9" customFormat="1" ht="20.25">
      <c r="F10" s="10" t="s">
        <v>7</v>
      </c>
      <c r="G10" s="91" t="s">
        <v>136</v>
      </c>
      <c r="H10" s="91"/>
      <c r="I10" s="91"/>
      <c r="J10" s="91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78" t="s">
        <v>89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4:14" s="13" customFormat="1" ht="15.75">
      <c r="D13" s="79" t="s">
        <v>8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80" t="s">
        <v>9</v>
      </c>
      <c r="B15" s="71" t="s">
        <v>61</v>
      </c>
      <c r="C15" s="80" t="s">
        <v>10</v>
      </c>
      <c r="D15" s="80" t="s">
        <v>11</v>
      </c>
      <c r="E15" s="93" t="s">
        <v>12</v>
      </c>
      <c r="F15" s="94"/>
      <c r="G15" s="83" t="s">
        <v>13</v>
      </c>
      <c r="H15" s="84"/>
      <c r="I15" s="84"/>
      <c r="J15" s="84"/>
      <c r="K15" s="84"/>
      <c r="L15" s="84"/>
      <c r="M15" s="84"/>
      <c r="N15" s="84"/>
      <c r="O15" s="84"/>
      <c r="P15" s="85"/>
    </row>
    <row r="16" spans="1:16" s="14" customFormat="1" ht="35.25" customHeight="1">
      <c r="A16" s="81"/>
      <c r="B16" s="72"/>
      <c r="C16" s="81"/>
      <c r="D16" s="81"/>
      <c r="E16" s="95"/>
      <c r="F16" s="96"/>
      <c r="G16" s="86" t="s">
        <v>14</v>
      </c>
      <c r="H16" s="99"/>
      <c r="I16" s="99"/>
      <c r="J16" s="99"/>
      <c r="K16" s="99"/>
      <c r="L16" s="87"/>
      <c r="M16" s="86" t="s">
        <v>15</v>
      </c>
      <c r="N16" s="87"/>
      <c r="O16" s="74" t="s">
        <v>16</v>
      </c>
      <c r="P16" s="75"/>
    </row>
    <row r="17" spans="1:16" s="14" customFormat="1" ht="31.5" customHeight="1">
      <c r="A17" s="81"/>
      <c r="B17" s="72"/>
      <c r="C17" s="81"/>
      <c r="D17" s="81"/>
      <c r="E17" s="97"/>
      <c r="F17" s="98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82"/>
      <c r="B18" s="73"/>
      <c r="C18" s="82"/>
      <c r="D18" s="82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440224</v>
      </c>
      <c r="E20" s="21">
        <f aca="true" t="shared" si="1" ref="E20:E45">G20+I20+K20+M20+O20</f>
        <v>202491</v>
      </c>
      <c r="F20" s="21">
        <f aca="true" t="shared" si="2" ref="F20:F45">H20+J20+L20+N20+P20</f>
        <v>237733</v>
      </c>
      <c r="G20" s="21">
        <f aca="true" t="shared" si="3" ref="G20:P20">SUM(G21:G43)</f>
        <v>1938</v>
      </c>
      <c r="H20" s="21">
        <f t="shared" si="3"/>
        <v>1926</v>
      </c>
      <c r="I20" s="21">
        <f t="shared" si="3"/>
        <v>10863</v>
      </c>
      <c r="J20" s="21">
        <f t="shared" si="3"/>
        <v>10402</v>
      </c>
      <c r="K20" s="21">
        <f t="shared" si="3"/>
        <v>33355</v>
      </c>
      <c r="L20" s="21">
        <f t="shared" si="3"/>
        <v>31433</v>
      </c>
      <c r="M20" s="21">
        <f t="shared" si="3"/>
        <v>124990</v>
      </c>
      <c r="N20" s="21">
        <f t="shared" si="3"/>
        <v>115112</v>
      </c>
      <c r="O20" s="21">
        <f t="shared" si="3"/>
        <v>31345</v>
      </c>
      <c r="P20" s="21">
        <f t="shared" si="3"/>
        <v>78860</v>
      </c>
      <c r="S20" s="23"/>
      <c r="T20" s="23"/>
    </row>
    <row r="21" spans="1:20" s="28" customFormat="1" ht="16.5" customHeight="1">
      <c r="A21" s="24">
        <v>1</v>
      </c>
      <c r="B21" s="41" t="s">
        <v>62</v>
      </c>
      <c r="C21" s="25" t="s">
        <v>28</v>
      </c>
      <c r="D21" s="26">
        <f t="shared" si="0"/>
        <v>837</v>
      </c>
      <c r="E21" s="27">
        <f>G21+I21+K21+M21+O21</f>
        <v>237</v>
      </c>
      <c r="F21" s="27">
        <f t="shared" si="2"/>
        <v>600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188</v>
      </c>
      <c r="N21" s="27">
        <v>465</v>
      </c>
      <c r="O21" s="27">
        <v>49</v>
      </c>
      <c r="P21" s="27">
        <v>135</v>
      </c>
      <c r="S21" s="29"/>
      <c r="T21" s="29"/>
    </row>
    <row r="22" spans="1:20" s="28" customFormat="1" ht="16.5" customHeight="1">
      <c r="A22" s="24">
        <v>3</v>
      </c>
      <c r="B22" s="41" t="s">
        <v>63</v>
      </c>
      <c r="C22" s="25" t="s">
        <v>29</v>
      </c>
      <c r="D22" s="26">
        <f t="shared" si="0"/>
        <v>44027</v>
      </c>
      <c r="E22" s="27">
        <f t="shared" si="1"/>
        <v>21424</v>
      </c>
      <c r="F22" s="27">
        <f t="shared" si="2"/>
        <v>22603</v>
      </c>
      <c r="G22" s="27">
        <v>213</v>
      </c>
      <c r="H22" s="27">
        <v>179</v>
      </c>
      <c r="I22" s="27">
        <v>1092</v>
      </c>
      <c r="J22" s="27">
        <v>1033</v>
      </c>
      <c r="K22" s="27">
        <v>3145</v>
      </c>
      <c r="L22" s="27">
        <v>3022</v>
      </c>
      <c r="M22" s="27">
        <v>13960</v>
      </c>
      <c r="N22" s="27">
        <v>11009</v>
      </c>
      <c r="O22" s="27">
        <v>3014</v>
      </c>
      <c r="P22" s="27">
        <v>7360</v>
      </c>
      <c r="S22" s="29"/>
      <c r="T22" s="29"/>
    </row>
    <row r="23" spans="1:20" s="28" customFormat="1" ht="16.5" customHeight="1">
      <c r="A23" s="24">
        <v>4</v>
      </c>
      <c r="B23" s="41" t="s">
        <v>64</v>
      </c>
      <c r="C23" s="25" t="s">
        <v>30</v>
      </c>
      <c r="D23" s="26">
        <f t="shared" si="0"/>
        <v>2325</v>
      </c>
      <c r="E23" s="27">
        <f t="shared" si="1"/>
        <v>1177</v>
      </c>
      <c r="F23" s="27">
        <f t="shared" si="2"/>
        <v>1148</v>
      </c>
      <c r="G23" s="27">
        <v>3</v>
      </c>
      <c r="H23" s="27">
        <v>1</v>
      </c>
      <c r="I23" s="27">
        <v>16</v>
      </c>
      <c r="J23" s="27">
        <v>8</v>
      </c>
      <c r="K23" s="27">
        <v>120</v>
      </c>
      <c r="L23" s="27">
        <v>125</v>
      </c>
      <c r="M23" s="27">
        <v>857</v>
      </c>
      <c r="N23" s="27">
        <v>609</v>
      </c>
      <c r="O23" s="27">
        <v>181</v>
      </c>
      <c r="P23" s="27">
        <v>405</v>
      </c>
      <c r="S23" s="29"/>
      <c r="T23" s="29"/>
    </row>
    <row r="24" spans="1:20" s="28" customFormat="1" ht="16.5" customHeight="1">
      <c r="A24" s="24">
        <v>5</v>
      </c>
      <c r="B24" s="41" t="s">
        <v>65</v>
      </c>
      <c r="C24" s="25" t="s">
        <v>31</v>
      </c>
      <c r="D24" s="26">
        <f t="shared" si="0"/>
        <v>37032</v>
      </c>
      <c r="E24" s="27">
        <f t="shared" si="1"/>
        <v>17093</v>
      </c>
      <c r="F24" s="27">
        <f t="shared" si="2"/>
        <v>19939</v>
      </c>
      <c r="G24" s="27">
        <v>141</v>
      </c>
      <c r="H24" s="27">
        <v>145</v>
      </c>
      <c r="I24" s="27">
        <v>805</v>
      </c>
      <c r="J24" s="27">
        <v>768</v>
      </c>
      <c r="K24" s="27">
        <v>2807</v>
      </c>
      <c r="L24" s="27">
        <v>2714</v>
      </c>
      <c r="M24" s="27">
        <v>10526</v>
      </c>
      <c r="N24" s="27">
        <v>9231</v>
      </c>
      <c r="O24" s="27">
        <v>2814</v>
      </c>
      <c r="P24" s="27">
        <v>7081</v>
      </c>
      <c r="S24" s="29"/>
      <c r="T24" s="29"/>
    </row>
    <row r="25" spans="1:20" s="28" customFormat="1" ht="16.5" customHeight="1">
      <c r="A25" s="24">
        <v>6</v>
      </c>
      <c r="B25" s="41" t="s">
        <v>66</v>
      </c>
      <c r="C25" s="25" t="s">
        <v>32</v>
      </c>
      <c r="D25" s="26">
        <f t="shared" si="0"/>
        <v>858</v>
      </c>
      <c r="E25" s="27">
        <f t="shared" si="1"/>
        <v>513</v>
      </c>
      <c r="F25" s="27">
        <f t="shared" si="2"/>
        <v>345</v>
      </c>
      <c r="G25" s="27">
        <v>1</v>
      </c>
      <c r="H25" s="27">
        <v>0</v>
      </c>
      <c r="I25" s="27">
        <v>5</v>
      </c>
      <c r="J25" s="27">
        <v>2</v>
      </c>
      <c r="K25" s="27">
        <v>31</v>
      </c>
      <c r="L25" s="27">
        <v>33</v>
      </c>
      <c r="M25" s="27">
        <v>385</v>
      </c>
      <c r="N25" s="27">
        <v>170</v>
      </c>
      <c r="O25" s="27">
        <v>91</v>
      </c>
      <c r="P25" s="27">
        <v>140</v>
      </c>
      <c r="S25" s="29"/>
      <c r="T25" s="29"/>
    </row>
    <row r="26" spans="1:20" s="28" customFormat="1" ht="16.5" customHeight="1">
      <c r="A26" s="24">
        <v>7</v>
      </c>
      <c r="B26" s="41" t="s">
        <v>67</v>
      </c>
      <c r="C26" s="25" t="s">
        <v>33</v>
      </c>
      <c r="D26" s="26">
        <f t="shared" si="0"/>
        <v>19513</v>
      </c>
      <c r="E26" s="27">
        <f t="shared" si="1"/>
        <v>9438</v>
      </c>
      <c r="F26" s="27">
        <f t="shared" si="2"/>
        <v>10075</v>
      </c>
      <c r="G26" s="27">
        <v>97</v>
      </c>
      <c r="H26" s="27">
        <v>65</v>
      </c>
      <c r="I26" s="27">
        <v>433</v>
      </c>
      <c r="J26" s="27">
        <v>454</v>
      </c>
      <c r="K26" s="27">
        <v>1267</v>
      </c>
      <c r="L26" s="27">
        <v>1165</v>
      </c>
      <c r="M26" s="27">
        <v>6197</v>
      </c>
      <c r="N26" s="27">
        <v>4873</v>
      </c>
      <c r="O26" s="27">
        <v>1444</v>
      </c>
      <c r="P26" s="27">
        <v>3518</v>
      </c>
      <c r="S26" s="29"/>
      <c r="T26" s="29"/>
    </row>
    <row r="27" spans="1:20" s="28" customFormat="1" ht="16.5" customHeight="1">
      <c r="A27" s="24">
        <v>8</v>
      </c>
      <c r="B27" s="41" t="s">
        <v>68</v>
      </c>
      <c r="C27" s="25" t="s">
        <v>34</v>
      </c>
      <c r="D27" s="26">
        <f t="shared" si="0"/>
        <v>10838</v>
      </c>
      <c r="E27" s="27">
        <f t="shared" si="1"/>
        <v>5155</v>
      </c>
      <c r="F27" s="27">
        <f t="shared" si="2"/>
        <v>5683</v>
      </c>
      <c r="G27" s="27">
        <v>59</v>
      </c>
      <c r="H27" s="27">
        <v>63</v>
      </c>
      <c r="I27" s="27">
        <v>282</v>
      </c>
      <c r="J27" s="27">
        <v>243</v>
      </c>
      <c r="K27" s="27">
        <v>780</v>
      </c>
      <c r="L27" s="27">
        <v>800</v>
      </c>
      <c r="M27" s="27">
        <v>3306</v>
      </c>
      <c r="N27" s="27">
        <v>2902</v>
      </c>
      <c r="O27" s="27">
        <v>728</v>
      </c>
      <c r="P27" s="27">
        <v>1675</v>
      </c>
      <c r="S27" s="29"/>
      <c r="T27" s="29"/>
    </row>
    <row r="28" spans="1:20" s="28" customFormat="1" ht="16.5" customHeight="1">
      <c r="A28" s="24">
        <v>9</v>
      </c>
      <c r="B28" s="41" t="s">
        <v>69</v>
      </c>
      <c r="C28" s="25" t="s">
        <v>35</v>
      </c>
      <c r="D28" s="26">
        <f t="shared" si="0"/>
        <v>31418</v>
      </c>
      <c r="E28" s="27">
        <f t="shared" si="1"/>
        <v>14321</v>
      </c>
      <c r="F28" s="27">
        <f t="shared" si="2"/>
        <v>17097</v>
      </c>
      <c r="G28" s="27">
        <v>175</v>
      </c>
      <c r="H28" s="27">
        <v>211</v>
      </c>
      <c r="I28" s="27">
        <v>916</v>
      </c>
      <c r="J28" s="27">
        <v>912</v>
      </c>
      <c r="K28" s="27">
        <v>2839</v>
      </c>
      <c r="L28" s="27">
        <v>2689</v>
      </c>
      <c r="M28" s="27">
        <v>8719</v>
      </c>
      <c r="N28" s="27">
        <v>8565</v>
      </c>
      <c r="O28" s="27">
        <v>1672</v>
      </c>
      <c r="P28" s="27">
        <v>4720</v>
      </c>
      <c r="S28" s="29"/>
      <c r="T28" s="29"/>
    </row>
    <row r="29" spans="1:20" s="28" customFormat="1" ht="16.5" customHeight="1">
      <c r="A29" s="24">
        <v>10</v>
      </c>
      <c r="B29" s="41" t="s">
        <v>70</v>
      </c>
      <c r="C29" s="25" t="s">
        <v>36</v>
      </c>
      <c r="D29" s="26">
        <f t="shared" si="0"/>
        <v>24728</v>
      </c>
      <c r="E29" s="27">
        <f t="shared" si="1"/>
        <v>10481</v>
      </c>
      <c r="F29" s="27">
        <f t="shared" si="2"/>
        <v>14247</v>
      </c>
      <c r="G29" s="27">
        <v>175</v>
      </c>
      <c r="H29" s="27">
        <v>193</v>
      </c>
      <c r="I29" s="27">
        <v>924</v>
      </c>
      <c r="J29" s="27">
        <v>962</v>
      </c>
      <c r="K29" s="27">
        <v>2243</v>
      </c>
      <c r="L29" s="27">
        <v>2202</v>
      </c>
      <c r="M29" s="27">
        <v>5857</v>
      </c>
      <c r="N29" s="27">
        <v>7830</v>
      </c>
      <c r="O29" s="27">
        <v>1282</v>
      </c>
      <c r="P29" s="27">
        <v>3060</v>
      </c>
      <c r="S29" s="29"/>
      <c r="T29" s="29"/>
    </row>
    <row r="30" spans="1:20" s="28" customFormat="1" ht="16.5" customHeight="1">
      <c r="A30" s="24">
        <v>11</v>
      </c>
      <c r="B30" s="41" t="s">
        <v>71</v>
      </c>
      <c r="C30" s="25" t="s">
        <v>37</v>
      </c>
      <c r="D30" s="26">
        <f t="shared" si="0"/>
        <v>95371</v>
      </c>
      <c r="E30" s="27">
        <f t="shared" si="1"/>
        <v>41992</v>
      </c>
      <c r="F30" s="27">
        <f t="shared" si="2"/>
        <v>53379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32994</v>
      </c>
      <c r="N30" s="27">
        <v>30040</v>
      </c>
      <c r="O30" s="27">
        <v>8998</v>
      </c>
      <c r="P30" s="27">
        <v>23339</v>
      </c>
      <c r="S30" s="29"/>
      <c r="T30" s="29"/>
    </row>
    <row r="31" spans="1:20" s="28" customFormat="1" ht="16.5" customHeight="1">
      <c r="A31" s="24">
        <v>12</v>
      </c>
      <c r="B31" s="41" t="s">
        <v>130</v>
      </c>
      <c r="C31" s="25" t="s">
        <v>129</v>
      </c>
      <c r="D31" s="26">
        <f t="shared" si="0"/>
        <v>75134</v>
      </c>
      <c r="E31" s="27">
        <f t="shared" si="1"/>
        <v>32590</v>
      </c>
      <c r="F31" s="27">
        <f t="shared" si="2"/>
        <v>42544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25913</v>
      </c>
      <c r="N31" s="27">
        <v>24520</v>
      </c>
      <c r="O31" s="27">
        <v>6677</v>
      </c>
      <c r="P31" s="27">
        <v>18024</v>
      </c>
      <c r="S31" s="29"/>
      <c r="T31" s="29"/>
    </row>
    <row r="32" spans="1:20" s="28" customFormat="1" ht="16.5" customHeight="1">
      <c r="A32" s="24">
        <v>13</v>
      </c>
      <c r="B32" s="41" t="s">
        <v>72</v>
      </c>
      <c r="C32" s="25" t="s">
        <v>38</v>
      </c>
      <c r="D32" s="26">
        <f t="shared" si="0"/>
        <v>19592</v>
      </c>
      <c r="E32" s="27">
        <f t="shared" si="1"/>
        <v>10044</v>
      </c>
      <c r="F32" s="27">
        <f t="shared" si="2"/>
        <v>9548</v>
      </c>
      <c r="G32" s="27">
        <v>386</v>
      </c>
      <c r="H32" s="27">
        <v>379</v>
      </c>
      <c r="I32" s="27">
        <v>2337</v>
      </c>
      <c r="J32" s="27">
        <v>2218</v>
      </c>
      <c r="K32" s="27">
        <v>7321</v>
      </c>
      <c r="L32" s="27">
        <v>6951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73</v>
      </c>
      <c r="C33" s="25" t="s">
        <v>39</v>
      </c>
      <c r="D33" s="26">
        <f t="shared" si="0"/>
        <v>13935</v>
      </c>
      <c r="E33" s="27">
        <f t="shared" si="1"/>
        <v>7341</v>
      </c>
      <c r="F33" s="27">
        <f t="shared" si="2"/>
        <v>6594</v>
      </c>
      <c r="G33" s="27">
        <v>254</v>
      </c>
      <c r="H33" s="27">
        <v>241</v>
      </c>
      <c r="I33" s="27">
        <v>1565</v>
      </c>
      <c r="J33" s="27">
        <v>1518</v>
      </c>
      <c r="K33" s="27">
        <v>5522</v>
      </c>
      <c r="L33" s="27">
        <v>4835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74</v>
      </c>
      <c r="C34" s="25" t="s">
        <v>40</v>
      </c>
      <c r="D34" s="26">
        <f t="shared" si="0"/>
        <v>13046</v>
      </c>
      <c r="E34" s="27">
        <f t="shared" si="1"/>
        <v>6727</v>
      </c>
      <c r="F34" s="27">
        <f t="shared" si="2"/>
        <v>6319</v>
      </c>
      <c r="G34" s="27">
        <v>286</v>
      </c>
      <c r="H34" s="27">
        <v>281</v>
      </c>
      <c r="I34" s="27">
        <v>1512</v>
      </c>
      <c r="J34" s="27">
        <v>1443</v>
      </c>
      <c r="K34" s="27">
        <v>4929</v>
      </c>
      <c r="L34" s="27">
        <v>4595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75</v>
      </c>
      <c r="C35" s="25" t="s">
        <v>41</v>
      </c>
      <c r="D35" s="26">
        <f t="shared" si="0"/>
        <v>8919</v>
      </c>
      <c r="E35" s="27">
        <f t="shared" si="1"/>
        <v>4431</v>
      </c>
      <c r="F35" s="27">
        <f t="shared" si="2"/>
        <v>4488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3202</v>
      </c>
      <c r="N35" s="27">
        <v>2620</v>
      </c>
      <c r="O35" s="27">
        <v>1229</v>
      </c>
      <c r="P35" s="27">
        <v>1868</v>
      </c>
      <c r="S35" s="29"/>
      <c r="T35" s="29"/>
    </row>
    <row r="36" spans="1:20" s="28" customFormat="1" ht="16.5" customHeight="1">
      <c r="A36" s="24">
        <v>17</v>
      </c>
      <c r="B36" s="41" t="s">
        <v>76</v>
      </c>
      <c r="C36" s="25" t="s">
        <v>42</v>
      </c>
      <c r="D36" s="26">
        <f t="shared" si="0"/>
        <v>14186</v>
      </c>
      <c r="E36" s="27">
        <f t="shared" si="1"/>
        <v>6813</v>
      </c>
      <c r="F36" s="27">
        <f t="shared" si="2"/>
        <v>7373</v>
      </c>
      <c r="G36" s="27">
        <v>56</v>
      </c>
      <c r="H36" s="27">
        <v>59</v>
      </c>
      <c r="I36" s="27">
        <v>406</v>
      </c>
      <c r="J36" s="27">
        <v>330</v>
      </c>
      <c r="K36" s="27">
        <v>1059</v>
      </c>
      <c r="L36" s="27">
        <v>1027</v>
      </c>
      <c r="M36" s="27">
        <v>4245</v>
      </c>
      <c r="N36" s="27">
        <v>3473</v>
      </c>
      <c r="O36" s="27">
        <v>1047</v>
      </c>
      <c r="P36" s="27">
        <v>2484</v>
      </c>
      <c r="S36" s="29"/>
      <c r="T36" s="29"/>
    </row>
    <row r="37" spans="1:20" s="28" customFormat="1" ht="16.5" customHeight="1">
      <c r="A37" s="24">
        <v>18</v>
      </c>
      <c r="B37" s="41" t="s">
        <v>77</v>
      </c>
      <c r="C37" s="25" t="s">
        <v>43</v>
      </c>
      <c r="D37" s="26">
        <f t="shared" si="0"/>
        <v>13913</v>
      </c>
      <c r="E37" s="27">
        <f t="shared" si="1"/>
        <v>6011</v>
      </c>
      <c r="F37" s="27">
        <f t="shared" si="2"/>
        <v>7902</v>
      </c>
      <c r="G37" s="27">
        <v>92</v>
      </c>
      <c r="H37" s="27">
        <v>109</v>
      </c>
      <c r="I37" s="27">
        <v>570</v>
      </c>
      <c r="J37" s="27">
        <v>511</v>
      </c>
      <c r="K37" s="27">
        <v>1292</v>
      </c>
      <c r="L37" s="27">
        <v>1275</v>
      </c>
      <c r="M37" s="27">
        <v>3456</v>
      </c>
      <c r="N37" s="27">
        <v>4490</v>
      </c>
      <c r="O37" s="27">
        <v>601</v>
      </c>
      <c r="P37" s="27">
        <v>1517</v>
      </c>
      <c r="S37" s="29"/>
      <c r="T37" s="29"/>
    </row>
    <row r="38" spans="1:20" s="28" customFormat="1" ht="16.5" customHeight="1">
      <c r="A38" s="24">
        <v>19</v>
      </c>
      <c r="B38" s="41" t="s">
        <v>78</v>
      </c>
      <c r="C38" s="25" t="s">
        <v>44</v>
      </c>
      <c r="D38" s="26">
        <f t="shared" si="0"/>
        <v>4333</v>
      </c>
      <c r="E38" s="27">
        <f t="shared" si="1"/>
        <v>1687</v>
      </c>
      <c r="F38" s="27">
        <f t="shared" si="2"/>
        <v>2646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1223</v>
      </c>
      <c r="N38" s="27">
        <v>1374</v>
      </c>
      <c r="O38" s="27">
        <v>464</v>
      </c>
      <c r="P38" s="27">
        <v>1272</v>
      </c>
      <c r="S38" s="29"/>
      <c r="T38" s="29"/>
    </row>
    <row r="39" spans="1:20" s="28" customFormat="1" ht="16.5" customHeight="1">
      <c r="A39" s="24">
        <v>20</v>
      </c>
      <c r="B39" s="41" t="s">
        <v>79</v>
      </c>
      <c r="C39" s="25" t="s">
        <v>45</v>
      </c>
      <c r="D39" s="26">
        <f t="shared" si="0"/>
        <v>3120</v>
      </c>
      <c r="E39" s="27">
        <f t="shared" si="1"/>
        <v>1742</v>
      </c>
      <c r="F39" s="27">
        <f t="shared" si="2"/>
        <v>1378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1302</v>
      </c>
      <c r="N39" s="27">
        <v>918</v>
      </c>
      <c r="O39" s="27">
        <v>440</v>
      </c>
      <c r="P39" s="27">
        <v>460</v>
      </c>
      <c r="S39" s="29"/>
      <c r="T39" s="29"/>
    </row>
    <row r="40" spans="1:20" s="28" customFormat="1" ht="16.5" customHeight="1">
      <c r="A40" s="24">
        <v>21</v>
      </c>
      <c r="B40" s="41" t="s">
        <v>80</v>
      </c>
      <c r="C40" s="25" t="s">
        <v>134</v>
      </c>
      <c r="D40" s="26">
        <f t="shared" si="0"/>
        <v>5023</v>
      </c>
      <c r="E40" s="27">
        <f t="shared" si="1"/>
        <v>2295</v>
      </c>
      <c r="F40" s="27">
        <f t="shared" si="2"/>
        <v>2728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1853</v>
      </c>
      <c r="N40" s="27">
        <v>1405</v>
      </c>
      <c r="O40" s="27">
        <v>442</v>
      </c>
      <c r="P40" s="27">
        <v>1323</v>
      </c>
      <c r="S40" s="29"/>
      <c r="T40" s="29"/>
    </row>
    <row r="41" spans="1:20" s="28" customFormat="1" ht="16.5" customHeight="1">
      <c r="A41" s="24">
        <v>22</v>
      </c>
      <c r="B41" s="41" t="s">
        <v>81</v>
      </c>
      <c r="C41" s="25" t="s">
        <v>133</v>
      </c>
      <c r="D41" s="26">
        <f t="shared" si="0"/>
        <v>408</v>
      </c>
      <c r="E41" s="27">
        <f t="shared" si="1"/>
        <v>237</v>
      </c>
      <c r="F41" s="27">
        <f t="shared" si="2"/>
        <v>171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201</v>
      </c>
      <c r="N41" s="27">
        <v>112</v>
      </c>
      <c r="O41" s="27">
        <v>36</v>
      </c>
      <c r="P41" s="27">
        <v>59</v>
      </c>
      <c r="S41" s="29"/>
      <c r="T41" s="29"/>
    </row>
    <row r="42" spans="1:20" s="28" customFormat="1" ht="16.5" customHeight="1">
      <c r="A42" s="24">
        <v>23</v>
      </c>
      <c r="B42" s="41" t="s">
        <v>82</v>
      </c>
      <c r="C42" s="25" t="s">
        <v>46</v>
      </c>
      <c r="D42" s="26">
        <f t="shared" si="0"/>
        <v>1668</v>
      </c>
      <c r="E42" s="27">
        <f t="shared" si="1"/>
        <v>742</v>
      </c>
      <c r="F42" s="27">
        <f t="shared" si="2"/>
        <v>926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606</v>
      </c>
      <c r="N42" s="27">
        <v>506</v>
      </c>
      <c r="O42" s="27">
        <v>136</v>
      </c>
      <c r="P42" s="27">
        <v>420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47</v>
      </c>
      <c r="B44" s="40"/>
      <c r="C44" s="20" t="s">
        <v>48</v>
      </c>
      <c r="D44" s="21">
        <f t="shared" si="0"/>
        <v>193447</v>
      </c>
      <c r="E44" s="21">
        <f t="shared" si="1"/>
        <v>0</v>
      </c>
      <c r="F44" s="21">
        <f t="shared" si="2"/>
        <v>193447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114716</v>
      </c>
      <c r="O44" s="21">
        <f t="shared" si="4"/>
        <v>0</v>
      </c>
      <c r="P44" s="21">
        <f t="shared" si="4"/>
        <v>78731</v>
      </c>
      <c r="S44" s="23"/>
      <c r="T44" s="23"/>
    </row>
    <row r="45" spans="1:20" s="28" customFormat="1" ht="16.5" customHeight="1">
      <c r="A45" s="24">
        <v>1</v>
      </c>
      <c r="B45" s="41" t="s">
        <v>83</v>
      </c>
      <c r="C45" s="25" t="s">
        <v>49</v>
      </c>
      <c r="D45" s="26">
        <f t="shared" si="0"/>
        <v>97140</v>
      </c>
      <c r="E45" s="27">
        <f t="shared" si="1"/>
        <v>0</v>
      </c>
      <c r="F45" s="27">
        <f t="shared" si="2"/>
        <v>97140</v>
      </c>
      <c r="G45" s="27"/>
      <c r="H45" s="27"/>
      <c r="I45" s="27"/>
      <c r="J45" s="27"/>
      <c r="K45" s="27"/>
      <c r="L45" s="27"/>
      <c r="M45" s="27"/>
      <c r="N45" s="27">
        <v>55116</v>
      </c>
      <c r="O45" s="27">
        <v>0</v>
      </c>
      <c r="P45" s="27">
        <v>42024</v>
      </c>
      <c r="S45" s="29"/>
      <c r="T45" s="29"/>
    </row>
    <row r="46" spans="1:20" s="28" customFormat="1" ht="16.5" customHeight="1">
      <c r="A46" s="24">
        <v>3</v>
      </c>
      <c r="B46" s="41" t="s">
        <v>63</v>
      </c>
      <c r="C46" s="25" t="s">
        <v>29</v>
      </c>
      <c r="D46" s="26">
        <f aca="true" t="shared" si="5" ref="D46:D79">E46+F46</f>
        <v>18518</v>
      </c>
      <c r="E46" s="27">
        <f aca="true" t="shared" si="6" ref="E46:E79">G46+I46+K46+M46+O46</f>
        <v>0</v>
      </c>
      <c r="F46" s="27">
        <f aca="true" t="shared" si="7" ref="F46:F79">H46+J46+L46+N46+P46</f>
        <v>18518</v>
      </c>
      <c r="G46" s="27"/>
      <c r="H46" s="27"/>
      <c r="I46" s="27"/>
      <c r="J46" s="27"/>
      <c r="K46" s="27"/>
      <c r="L46" s="27"/>
      <c r="M46" s="27"/>
      <c r="N46" s="27">
        <v>11118</v>
      </c>
      <c r="O46" s="27">
        <v>0</v>
      </c>
      <c r="P46" s="27">
        <v>7400</v>
      </c>
      <c r="S46" s="29"/>
      <c r="T46" s="29"/>
    </row>
    <row r="47" spans="1:20" s="28" customFormat="1" ht="16.5" customHeight="1">
      <c r="A47" s="24">
        <v>4</v>
      </c>
      <c r="B47" s="41" t="s">
        <v>64</v>
      </c>
      <c r="C47" s="25" t="s">
        <v>30</v>
      </c>
      <c r="D47" s="26">
        <f t="shared" si="5"/>
        <v>1132</v>
      </c>
      <c r="E47" s="27">
        <f t="shared" si="6"/>
        <v>0</v>
      </c>
      <c r="F47" s="27">
        <f t="shared" si="7"/>
        <v>1132</v>
      </c>
      <c r="G47" s="27"/>
      <c r="H47" s="27"/>
      <c r="I47" s="27"/>
      <c r="J47" s="27"/>
      <c r="K47" s="27"/>
      <c r="L47" s="27"/>
      <c r="M47" s="27"/>
      <c r="N47" s="27">
        <v>713</v>
      </c>
      <c r="O47" s="27">
        <v>0</v>
      </c>
      <c r="P47" s="27">
        <v>419</v>
      </c>
      <c r="S47" s="29"/>
      <c r="T47" s="29"/>
    </row>
    <row r="48" spans="1:20" s="28" customFormat="1" ht="16.5" customHeight="1">
      <c r="A48" s="24">
        <v>5</v>
      </c>
      <c r="B48" s="41" t="s">
        <v>65</v>
      </c>
      <c r="C48" s="30" t="s">
        <v>31</v>
      </c>
      <c r="D48" s="26">
        <f t="shared" si="5"/>
        <v>16856</v>
      </c>
      <c r="E48" s="27">
        <f t="shared" si="6"/>
        <v>0</v>
      </c>
      <c r="F48" s="27">
        <f t="shared" si="7"/>
        <v>16856</v>
      </c>
      <c r="G48" s="27"/>
      <c r="H48" s="27"/>
      <c r="I48" s="27"/>
      <c r="J48" s="27"/>
      <c r="K48" s="27"/>
      <c r="L48" s="27"/>
      <c r="M48" s="27"/>
      <c r="N48" s="27">
        <v>9645</v>
      </c>
      <c r="O48" s="27">
        <v>0</v>
      </c>
      <c r="P48" s="27">
        <v>7211</v>
      </c>
      <c r="S48" s="29"/>
      <c r="T48" s="29"/>
    </row>
    <row r="49" spans="1:20" s="22" customFormat="1" ht="16.5" customHeight="1">
      <c r="A49" s="24">
        <v>6</v>
      </c>
      <c r="B49" s="41" t="s">
        <v>66</v>
      </c>
      <c r="C49" s="25" t="s">
        <v>32</v>
      </c>
      <c r="D49" s="26">
        <f t="shared" si="5"/>
        <v>350</v>
      </c>
      <c r="E49" s="27">
        <f t="shared" si="6"/>
        <v>0</v>
      </c>
      <c r="F49" s="27">
        <f t="shared" si="7"/>
        <v>350</v>
      </c>
      <c r="G49" s="26"/>
      <c r="H49" s="26"/>
      <c r="I49" s="26"/>
      <c r="J49" s="26"/>
      <c r="K49" s="26"/>
      <c r="L49" s="26"/>
      <c r="M49" s="26"/>
      <c r="N49" s="27">
        <v>203</v>
      </c>
      <c r="O49" s="26">
        <v>0</v>
      </c>
      <c r="P49" s="27">
        <v>147</v>
      </c>
      <c r="S49" s="23"/>
      <c r="T49" s="23"/>
    </row>
    <row r="50" spans="1:20" s="22" customFormat="1" ht="16.5" customHeight="1">
      <c r="A50" s="24">
        <v>7</v>
      </c>
      <c r="B50" s="41" t="s">
        <v>67</v>
      </c>
      <c r="C50" s="25" t="s">
        <v>33</v>
      </c>
      <c r="D50" s="26">
        <f t="shared" si="5"/>
        <v>8509</v>
      </c>
      <c r="E50" s="27">
        <f t="shared" si="6"/>
        <v>0</v>
      </c>
      <c r="F50" s="27">
        <f t="shared" si="7"/>
        <v>8509</v>
      </c>
      <c r="G50" s="26"/>
      <c r="H50" s="26"/>
      <c r="I50" s="26"/>
      <c r="J50" s="26"/>
      <c r="K50" s="26"/>
      <c r="L50" s="26"/>
      <c r="M50" s="26"/>
      <c r="N50" s="27">
        <v>4986</v>
      </c>
      <c r="O50" s="26">
        <v>0</v>
      </c>
      <c r="P50" s="27">
        <v>3523</v>
      </c>
      <c r="S50" s="23"/>
      <c r="T50" s="23"/>
    </row>
    <row r="51" spans="1:20" s="22" customFormat="1" ht="16.5" customHeight="1">
      <c r="A51" s="24">
        <v>8</v>
      </c>
      <c r="B51" s="41" t="s">
        <v>68</v>
      </c>
      <c r="C51" s="25" t="s">
        <v>34</v>
      </c>
      <c r="D51" s="26">
        <f t="shared" si="5"/>
        <v>4676</v>
      </c>
      <c r="E51" s="27">
        <f t="shared" si="6"/>
        <v>0</v>
      </c>
      <c r="F51" s="27">
        <f t="shared" si="7"/>
        <v>4676</v>
      </c>
      <c r="G51" s="26"/>
      <c r="H51" s="26"/>
      <c r="I51" s="26"/>
      <c r="J51" s="26"/>
      <c r="K51" s="26"/>
      <c r="L51" s="26"/>
      <c r="M51" s="26"/>
      <c r="N51" s="27">
        <v>2986</v>
      </c>
      <c r="O51" s="26">
        <v>0</v>
      </c>
      <c r="P51" s="27">
        <v>1690</v>
      </c>
      <c r="S51" s="23"/>
      <c r="T51" s="23"/>
    </row>
    <row r="52" spans="1:20" s="22" customFormat="1" ht="16.5" customHeight="1">
      <c r="A52" s="24">
        <v>9</v>
      </c>
      <c r="B52" s="41" t="s">
        <v>69</v>
      </c>
      <c r="C52" s="25" t="s">
        <v>35</v>
      </c>
      <c r="D52" s="26">
        <f t="shared" si="5"/>
        <v>13585</v>
      </c>
      <c r="E52" s="27">
        <f t="shared" si="6"/>
        <v>0</v>
      </c>
      <c r="F52" s="27">
        <f t="shared" si="7"/>
        <v>13585</v>
      </c>
      <c r="G52" s="26"/>
      <c r="H52" s="26"/>
      <c r="I52" s="26"/>
      <c r="J52" s="26"/>
      <c r="K52" s="26"/>
      <c r="L52" s="26"/>
      <c r="M52" s="26"/>
      <c r="N52" s="27">
        <v>8794</v>
      </c>
      <c r="O52" s="26">
        <v>0</v>
      </c>
      <c r="P52" s="27">
        <v>4791</v>
      </c>
      <c r="S52" s="23"/>
      <c r="T52" s="23"/>
    </row>
    <row r="53" spans="1:20" s="22" customFormat="1" ht="16.5" customHeight="1">
      <c r="A53" s="24">
        <v>10</v>
      </c>
      <c r="B53" s="41" t="s">
        <v>70</v>
      </c>
      <c r="C53" s="25" t="s">
        <v>36</v>
      </c>
      <c r="D53" s="26">
        <f t="shared" si="5"/>
        <v>11083</v>
      </c>
      <c r="E53" s="27">
        <f t="shared" si="6"/>
        <v>0</v>
      </c>
      <c r="F53" s="27">
        <f t="shared" si="7"/>
        <v>11083</v>
      </c>
      <c r="G53" s="26"/>
      <c r="H53" s="26"/>
      <c r="I53" s="26"/>
      <c r="J53" s="26"/>
      <c r="K53" s="26"/>
      <c r="L53" s="26"/>
      <c r="M53" s="26"/>
      <c r="N53" s="27">
        <v>7987</v>
      </c>
      <c r="O53" s="26">
        <v>0</v>
      </c>
      <c r="P53" s="27">
        <v>3096</v>
      </c>
      <c r="S53" s="23"/>
      <c r="T53" s="23"/>
    </row>
    <row r="54" spans="1:20" s="28" customFormat="1" ht="16.5" customHeight="1">
      <c r="A54" s="24">
        <v>11</v>
      </c>
      <c r="B54" s="41" t="s">
        <v>75</v>
      </c>
      <c r="C54" s="25" t="s">
        <v>41</v>
      </c>
      <c r="D54" s="26">
        <f t="shared" si="5"/>
        <v>4177</v>
      </c>
      <c r="E54" s="27">
        <f t="shared" si="6"/>
        <v>0</v>
      </c>
      <c r="F54" s="27">
        <f t="shared" si="7"/>
        <v>4177</v>
      </c>
      <c r="G54" s="27"/>
      <c r="H54" s="27"/>
      <c r="I54" s="27"/>
      <c r="J54" s="27"/>
      <c r="K54" s="27"/>
      <c r="L54" s="27"/>
      <c r="M54" s="27"/>
      <c r="N54" s="27">
        <v>2382</v>
      </c>
      <c r="O54" s="27">
        <v>0</v>
      </c>
      <c r="P54" s="27">
        <v>1795</v>
      </c>
      <c r="S54" s="29"/>
      <c r="T54" s="29"/>
    </row>
    <row r="55" spans="1:20" s="28" customFormat="1" ht="16.5" customHeight="1">
      <c r="A55" s="24">
        <v>12</v>
      </c>
      <c r="B55" s="41" t="s">
        <v>76</v>
      </c>
      <c r="C55" s="25" t="s">
        <v>42</v>
      </c>
      <c r="D55" s="26">
        <f t="shared" si="5"/>
        <v>5990</v>
      </c>
      <c r="E55" s="27">
        <f t="shared" si="6"/>
        <v>0</v>
      </c>
      <c r="F55" s="27">
        <f t="shared" si="7"/>
        <v>5990</v>
      </c>
      <c r="G55" s="27"/>
      <c r="H55" s="27"/>
      <c r="I55" s="27"/>
      <c r="J55" s="27"/>
      <c r="K55" s="27"/>
      <c r="L55" s="27"/>
      <c r="M55" s="27"/>
      <c r="N55" s="27">
        <v>3502</v>
      </c>
      <c r="O55" s="27">
        <v>0</v>
      </c>
      <c r="P55" s="27">
        <v>2488</v>
      </c>
      <c r="S55" s="29"/>
      <c r="T55" s="29"/>
    </row>
    <row r="56" spans="1:20" s="28" customFormat="1" ht="16.5" customHeight="1">
      <c r="A56" s="24">
        <v>13</v>
      </c>
      <c r="B56" s="41" t="s">
        <v>77</v>
      </c>
      <c r="C56" s="25" t="s">
        <v>43</v>
      </c>
      <c r="D56" s="26">
        <f t="shared" si="5"/>
        <v>6218</v>
      </c>
      <c r="E56" s="27">
        <f t="shared" si="6"/>
        <v>0</v>
      </c>
      <c r="F56" s="27">
        <f t="shared" si="7"/>
        <v>6218</v>
      </c>
      <c r="G56" s="27"/>
      <c r="H56" s="27"/>
      <c r="I56" s="27"/>
      <c r="J56" s="27"/>
      <c r="K56" s="27"/>
      <c r="L56" s="27"/>
      <c r="M56" s="27"/>
      <c r="N56" s="27">
        <v>4667</v>
      </c>
      <c r="O56" s="27">
        <v>0</v>
      </c>
      <c r="P56" s="27">
        <v>1551</v>
      </c>
      <c r="S56" s="29"/>
      <c r="T56" s="29"/>
    </row>
    <row r="57" spans="1:20" s="22" customFormat="1" ht="16.5" customHeight="1">
      <c r="A57" s="24">
        <v>14</v>
      </c>
      <c r="B57" s="41" t="s">
        <v>78</v>
      </c>
      <c r="C57" s="25" t="s">
        <v>44</v>
      </c>
      <c r="D57" s="26">
        <f t="shared" si="5"/>
        <v>2618</v>
      </c>
      <c r="E57" s="27">
        <f t="shared" si="6"/>
        <v>0</v>
      </c>
      <c r="F57" s="27">
        <f t="shared" si="7"/>
        <v>2618</v>
      </c>
      <c r="G57" s="26"/>
      <c r="H57" s="26"/>
      <c r="I57" s="26"/>
      <c r="J57" s="26"/>
      <c r="K57" s="26"/>
      <c r="L57" s="26"/>
      <c r="M57" s="26"/>
      <c r="N57" s="27">
        <v>1367</v>
      </c>
      <c r="O57" s="26">
        <v>0</v>
      </c>
      <c r="P57" s="27">
        <v>1251</v>
      </c>
      <c r="S57" s="23"/>
      <c r="T57" s="23"/>
    </row>
    <row r="58" spans="1:20" s="22" customFormat="1" ht="16.5" customHeight="1">
      <c r="A58" s="24">
        <v>15</v>
      </c>
      <c r="B58" s="41" t="s">
        <v>80</v>
      </c>
      <c r="C58" s="25" t="s">
        <v>134</v>
      </c>
      <c r="D58" s="26">
        <f t="shared" si="5"/>
        <v>2438</v>
      </c>
      <c r="E58" s="27">
        <f t="shared" si="6"/>
        <v>0</v>
      </c>
      <c r="F58" s="27">
        <f t="shared" si="7"/>
        <v>2438</v>
      </c>
      <c r="G58" s="26"/>
      <c r="H58" s="26"/>
      <c r="I58" s="26"/>
      <c r="J58" s="26"/>
      <c r="K58" s="26"/>
      <c r="L58" s="26"/>
      <c r="M58" s="26"/>
      <c r="N58" s="27">
        <v>1150</v>
      </c>
      <c r="O58" s="26">
        <v>0</v>
      </c>
      <c r="P58" s="27">
        <v>1288</v>
      </c>
      <c r="S58" s="23"/>
      <c r="T58" s="23"/>
    </row>
    <row r="59" spans="1:20" s="22" customFormat="1" ht="16.5" customHeight="1">
      <c r="A59" s="24">
        <v>16</v>
      </c>
      <c r="B59" s="41" t="s">
        <v>81</v>
      </c>
      <c r="C59" s="25" t="s">
        <v>133</v>
      </c>
      <c r="D59" s="26">
        <f t="shared" si="5"/>
        <v>157</v>
      </c>
      <c r="E59" s="27">
        <f t="shared" si="6"/>
        <v>0</v>
      </c>
      <c r="F59" s="27">
        <f t="shared" si="7"/>
        <v>157</v>
      </c>
      <c r="G59" s="26"/>
      <c r="H59" s="26"/>
      <c r="I59" s="26"/>
      <c r="J59" s="26"/>
      <c r="K59" s="26"/>
      <c r="L59" s="26"/>
      <c r="M59" s="26"/>
      <c r="N59" s="27">
        <v>100</v>
      </c>
      <c r="O59" s="26">
        <v>0</v>
      </c>
      <c r="P59" s="27">
        <v>57</v>
      </c>
      <c r="S59" s="23"/>
      <c r="T59" s="23"/>
    </row>
    <row r="60" spans="1:20" s="22" customFormat="1" ht="26.25" customHeight="1">
      <c r="A60" s="19" t="s">
        <v>50</v>
      </c>
      <c r="B60" s="40"/>
      <c r="C60" s="20" t="s">
        <v>51</v>
      </c>
      <c r="D60" s="21">
        <f t="shared" si="5"/>
        <v>438503</v>
      </c>
      <c r="E60" s="21">
        <f t="shared" si="6"/>
        <v>201713</v>
      </c>
      <c r="F60" s="21">
        <f t="shared" si="7"/>
        <v>236790</v>
      </c>
      <c r="G60" s="21">
        <f aca="true" t="shared" si="8" ref="G60:P60">SUM(G61:G80)</f>
        <v>1929</v>
      </c>
      <c r="H60" s="21">
        <f t="shared" si="8"/>
        <v>1918</v>
      </c>
      <c r="I60" s="21">
        <f t="shared" si="8"/>
        <v>10807</v>
      </c>
      <c r="J60" s="21">
        <f t="shared" si="8"/>
        <v>10342</v>
      </c>
      <c r="K60" s="21">
        <f t="shared" si="8"/>
        <v>33173</v>
      </c>
      <c r="L60" s="21">
        <f t="shared" si="8"/>
        <v>31286</v>
      </c>
      <c r="M60" s="21">
        <f t="shared" si="8"/>
        <v>124528</v>
      </c>
      <c r="N60" s="21">
        <f t="shared" si="8"/>
        <v>114514</v>
      </c>
      <c r="O60" s="21">
        <f t="shared" si="8"/>
        <v>31276</v>
      </c>
      <c r="P60" s="21">
        <f t="shared" si="8"/>
        <v>78730</v>
      </c>
      <c r="S60" s="23"/>
      <c r="T60" s="23"/>
    </row>
    <row r="61" spans="1:20" s="22" customFormat="1" ht="16.5" customHeight="1">
      <c r="A61" s="24">
        <v>1</v>
      </c>
      <c r="B61" s="41" t="s">
        <v>62</v>
      </c>
      <c r="C61" s="25" t="s">
        <v>28</v>
      </c>
      <c r="D61" s="26">
        <f t="shared" si="5"/>
        <v>468</v>
      </c>
      <c r="E61" s="27">
        <f t="shared" si="6"/>
        <v>151</v>
      </c>
      <c r="F61" s="27">
        <f t="shared" si="7"/>
        <v>317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117</v>
      </c>
      <c r="N61" s="26">
        <v>245</v>
      </c>
      <c r="O61" s="26">
        <v>34</v>
      </c>
      <c r="P61" s="26">
        <v>72</v>
      </c>
      <c r="S61" s="23"/>
      <c r="T61" s="23"/>
    </row>
    <row r="62" spans="1:20" s="22" customFormat="1" ht="16.5" customHeight="1">
      <c r="A62" s="24">
        <v>2</v>
      </c>
      <c r="B62" s="41" t="s">
        <v>63</v>
      </c>
      <c r="C62" s="25" t="s">
        <v>29</v>
      </c>
      <c r="D62" s="26">
        <f t="shared" si="5"/>
        <v>19736</v>
      </c>
      <c r="E62" s="27">
        <f t="shared" si="6"/>
        <v>9569</v>
      </c>
      <c r="F62" s="27">
        <f t="shared" si="7"/>
        <v>10167</v>
      </c>
      <c r="G62" s="26">
        <v>86</v>
      </c>
      <c r="H62" s="26">
        <v>72</v>
      </c>
      <c r="I62" s="26">
        <v>437</v>
      </c>
      <c r="J62" s="26">
        <v>424</v>
      </c>
      <c r="K62" s="26">
        <v>1399</v>
      </c>
      <c r="L62" s="26">
        <v>1327</v>
      </c>
      <c r="M62" s="26">
        <v>6297</v>
      </c>
      <c r="N62" s="26">
        <v>5029</v>
      </c>
      <c r="O62" s="26">
        <v>1350</v>
      </c>
      <c r="P62" s="26">
        <v>3315</v>
      </c>
      <c r="S62" s="23"/>
      <c r="T62" s="23"/>
    </row>
    <row r="63" spans="1:20" s="22" customFormat="1" ht="16.5" customHeight="1">
      <c r="A63" s="24">
        <v>3</v>
      </c>
      <c r="B63" s="41" t="s">
        <v>64</v>
      </c>
      <c r="C63" s="25" t="s">
        <v>30</v>
      </c>
      <c r="D63" s="26">
        <f t="shared" si="5"/>
        <v>2507</v>
      </c>
      <c r="E63" s="27">
        <f t="shared" si="6"/>
        <v>1252</v>
      </c>
      <c r="F63" s="27">
        <f t="shared" si="7"/>
        <v>1255</v>
      </c>
      <c r="G63" s="26">
        <v>4</v>
      </c>
      <c r="H63" s="26">
        <v>2</v>
      </c>
      <c r="I63" s="26">
        <v>16</v>
      </c>
      <c r="J63" s="26">
        <v>12</v>
      </c>
      <c r="K63" s="26">
        <v>126</v>
      </c>
      <c r="L63" s="26">
        <v>130</v>
      </c>
      <c r="M63" s="26">
        <v>919</v>
      </c>
      <c r="N63" s="26">
        <v>697</v>
      </c>
      <c r="O63" s="26">
        <v>187</v>
      </c>
      <c r="P63" s="26">
        <v>414</v>
      </c>
      <c r="S63" s="23"/>
      <c r="T63" s="23"/>
    </row>
    <row r="64" spans="1:20" s="22" customFormat="1" ht="16.5" customHeight="1">
      <c r="A64" s="24">
        <v>4</v>
      </c>
      <c r="B64" s="41" t="s">
        <v>65</v>
      </c>
      <c r="C64" s="25" t="s">
        <v>31</v>
      </c>
      <c r="D64" s="26">
        <f t="shared" si="5"/>
        <v>38471</v>
      </c>
      <c r="E64" s="27">
        <f t="shared" si="6"/>
        <v>17757</v>
      </c>
      <c r="F64" s="27">
        <f t="shared" si="7"/>
        <v>20714</v>
      </c>
      <c r="G64" s="26">
        <v>147</v>
      </c>
      <c r="H64" s="26">
        <v>151</v>
      </c>
      <c r="I64" s="26">
        <v>843</v>
      </c>
      <c r="J64" s="26">
        <v>813</v>
      </c>
      <c r="K64" s="26">
        <v>2888</v>
      </c>
      <c r="L64" s="26">
        <v>2791</v>
      </c>
      <c r="M64" s="26">
        <v>11001</v>
      </c>
      <c r="N64" s="26">
        <v>9766</v>
      </c>
      <c r="O64" s="26">
        <v>2878</v>
      </c>
      <c r="P64" s="26">
        <v>7193</v>
      </c>
      <c r="S64" s="23"/>
      <c r="T64" s="23"/>
    </row>
    <row r="65" spans="1:20" s="22" customFormat="1" ht="16.5" customHeight="1">
      <c r="A65" s="24">
        <v>5</v>
      </c>
      <c r="B65" s="41" t="s">
        <v>66</v>
      </c>
      <c r="C65" s="25" t="s">
        <v>32</v>
      </c>
      <c r="D65" s="26">
        <f t="shared" si="5"/>
        <v>936</v>
      </c>
      <c r="E65" s="27">
        <f t="shared" si="6"/>
        <v>548</v>
      </c>
      <c r="F65" s="27">
        <f t="shared" si="7"/>
        <v>388</v>
      </c>
      <c r="G65" s="26">
        <v>1</v>
      </c>
      <c r="H65" s="26">
        <v>2</v>
      </c>
      <c r="I65" s="26">
        <v>5</v>
      </c>
      <c r="J65" s="26">
        <v>4</v>
      </c>
      <c r="K65" s="26">
        <v>33</v>
      </c>
      <c r="L65" s="26">
        <v>34</v>
      </c>
      <c r="M65" s="26">
        <v>415</v>
      </c>
      <c r="N65" s="26">
        <v>202</v>
      </c>
      <c r="O65" s="26">
        <v>94</v>
      </c>
      <c r="P65" s="26">
        <v>146</v>
      </c>
      <c r="S65" s="23"/>
      <c r="T65" s="23"/>
    </row>
    <row r="66" spans="1:20" s="22" customFormat="1" ht="16.5" customHeight="1">
      <c r="A66" s="24">
        <v>6</v>
      </c>
      <c r="B66" s="41" t="s">
        <v>67</v>
      </c>
      <c r="C66" s="25" t="s">
        <v>33</v>
      </c>
      <c r="D66" s="26">
        <f t="shared" si="5"/>
        <v>488</v>
      </c>
      <c r="E66" s="27">
        <f t="shared" si="6"/>
        <v>285</v>
      </c>
      <c r="F66" s="27">
        <f t="shared" si="7"/>
        <v>203</v>
      </c>
      <c r="G66" s="26">
        <v>0</v>
      </c>
      <c r="H66" s="26">
        <v>1</v>
      </c>
      <c r="I66" s="26">
        <v>4</v>
      </c>
      <c r="J66" s="26">
        <v>0</v>
      </c>
      <c r="K66" s="26">
        <v>22</v>
      </c>
      <c r="L66" s="26">
        <v>14</v>
      </c>
      <c r="M66" s="26">
        <v>236</v>
      </c>
      <c r="N66" s="26">
        <v>140</v>
      </c>
      <c r="O66" s="26">
        <v>23</v>
      </c>
      <c r="P66" s="26">
        <v>48</v>
      </c>
      <c r="S66" s="23"/>
      <c r="T66" s="23"/>
    </row>
    <row r="67" spans="1:20" s="22" customFormat="1" ht="16.5" customHeight="1">
      <c r="A67" s="24">
        <v>7</v>
      </c>
      <c r="B67" s="41" t="s">
        <v>69</v>
      </c>
      <c r="C67" s="25" t="s">
        <v>35</v>
      </c>
      <c r="D67" s="26">
        <f t="shared" si="5"/>
        <v>32071</v>
      </c>
      <c r="E67" s="27">
        <f t="shared" si="6"/>
        <v>14596</v>
      </c>
      <c r="F67" s="27">
        <f t="shared" si="7"/>
        <v>17475</v>
      </c>
      <c r="G67" s="26">
        <v>176</v>
      </c>
      <c r="H67" s="26">
        <v>212</v>
      </c>
      <c r="I67" s="26">
        <v>933</v>
      </c>
      <c r="J67" s="26">
        <v>925</v>
      </c>
      <c r="K67" s="26">
        <v>2883</v>
      </c>
      <c r="L67" s="26">
        <v>2725</v>
      </c>
      <c r="M67" s="26">
        <v>8925</v>
      </c>
      <c r="N67" s="26">
        <v>8831</v>
      </c>
      <c r="O67" s="26">
        <v>1679</v>
      </c>
      <c r="P67" s="26">
        <v>4782</v>
      </c>
      <c r="S67" s="23"/>
      <c r="T67" s="23"/>
    </row>
    <row r="68" spans="1:20" s="22" customFormat="1" ht="16.5" customHeight="1">
      <c r="A68" s="24">
        <v>10</v>
      </c>
      <c r="B68" s="41" t="s">
        <v>130</v>
      </c>
      <c r="C68" s="25" t="s">
        <v>129</v>
      </c>
      <c r="D68" s="26">
        <f t="shared" si="5"/>
        <v>28685</v>
      </c>
      <c r="E68" s="27">
        <f t="shared" si="6"/>
        <v>12335</v>
      </c>
      <c r="F68" s="27">
        <f t="shared" si="7"/>
        <v>16350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9900</v>
      </c>
      <c r="N68" s="26">
        <v>9853</v>
      </c>
      <c r="O68" s="26">
        <v>2435</v>
      </c>
      <c r="P68" s="26">
        <v>6497</v>
      </c>
      <c r="S68" s="23"/>
      <c r="T68" s="23"/>
    </row>
    <row r="69" spans="1:20" s="22" customFormat="1" ht="16.5" customHeight="1">
      <c r="A69" s="24">
        <v>11</v>
      </c>
      <c r="B69" s="41" t="s">
        <v>84</v>
      </c>
      <c r="C69" s="25" t="s">
        <v>52</v>
      </c>
      <c r="D69" s="26">
        <f t="shared" si="5"/>
        <v>216545</v>
      </c>
      <c r="E69" s="27">
        <f t="shared" si="6"/>
        <v>98510</v>
      </c>
      <c r="F69" s="27">
        <f t="shared" si="7"/>
        <v>118035</v>
      </c>
      <c r="G69" s="26">
        <v>1076</v>
      </c>
      <c r="H69" s="26">
        <v>1074</v>
      </c>
      <c r="I69" s="26">
        <v>6206</v>
      </c>
      <c r="J69" s="26">
        <v>6007</v>
      </c>
      <c r="K69" s="26">
        <v>19655</v>
      </c>
      <c r="L69" s="26">
        <v>18259</v>
      </c>
      <c r="M69" s="26">
        <v>56363</v>
      </c>
      <c r="N69" s="26">
        <v>53562</v>
      </c>
      <c r="O69" s="26">
        <v>15210</v>
      </c>
      <c r="P69" s="26">
        <v>39133</v>
      </c>
      <c r="S69" s="23"/>
      <c r="T69" s="23"/>
    </row>
    <row r="70" spans="1:20" s="22" customFormat="1" ht="16.5" customHeight="1">
      <c r="A70" s="24">
        <v>12</v>
      </c>
      <c r="B70" s="41" t="s">
        <v>85</v>
      </c>
      <c r="C70" s="30" t="s">
        <v>53</v>
      </c>
      <c r="D70" s="26">
        <f t="shared" si="5"/>
        <v>24506</v>
      </c>
      <c r="E70" s="27">
        <f t="shared" si="6"/>
        <v>11952</v>
      </c>
      <c r="F70" s="27">
        <f t="shared" si="7"/>
        <v>12554</v>
      </c>
      <c r="G70" s="26">
        <v>129</v>
      </c>
      <c r="H70" s="26">
        <v>107</v>
      </c>
      <c r="I70" s="26">
        <v>661</v>
      </c>
      <c r="J70" s="26">
        <v>611</v>
      </c>
      <c r="K70" s="26">
        <v>1761</v>
      </c>
      <c r="L70" s="26">
        <v>1704</v>
      </c>
      <c r="M70" s="26">
        <v>7735</v>
      </c>
      <c r="N70" s="26">
        <v>6078</v>
      </c>
      <c r="O70" s="26">
        <v>1666</v>
      </c>
      <c r="P70" s="26">
        <v>4054</v>
      </c>
      <c r="S70" s="23"/>
      <c r="T70" s="23"/>
    </row>
    <row r="71" spans="1:20" s="22" customFormat="1" ht="16.5" customHeight="1">
      <c r="A71" s="24">
        <v>13</v>
      </c>
      <c r="B71" s="41" t="s">
        <v>86</v>
      </c>
      <c r="C71" s="25" t="s">
        <v>54</v>
      </c>
      <c r="D71" s="26">
        <f t="shared" si="5"/>
        <v>19275</v>
      </c>
      <c r="E71" s="27">
        <f t="shared" si="6"/>
        <v>9255</v>
      </c>
      <c r="F71" s="27">
        <f t="shared" si="7"/>
        <v>10020</v>
      </c>
      <c r="G71" s="27">
        <v>98</v>
      </c>
      <c r="H71" s="26">
        <v>65</v>
      </c>
      <c r="I71" s="27">
        <v>430</v>
      </c>
      <c r="J71" s="26">
        <v>456</v>
      </c>
      <c r="K71" s="26">
        <v>1257</v>
      </c>
      <c r="L71" s="26">
        <v>1161</v>
      </c>
      <c r="M71" s="26">
        <v>6041</v>
      </c>
      <c r="N71" s="26">
        <v>4853</v>
      </c>
      <c r="O71" s="26">
        <v>1429</v>
      </c>
      <c r="P71" s="26">
        <v>3485</v>
      </c>
      <c r="S71" s="23"/>
      <c r="T71" s="23"/>
    </row>
    <row r="72" spans="1:20" s="22" customFormat="1" ht="16.5" customHeight="1">
      <c r="A72" s="24">
        <v>14</v>
      </c>
      <c r="B72" s="41" t="s">
        <v>87</v>
      </c>
      <c r="C72" s="25" t="s">
        <v>55</v>
      </c>
      <c r="D72" s="26">
        <f t="shared" si="5"/>
        <v>11018</v>
      </c>
      <c r="E72" s="27">
        <f t="shared" si="6"/>
        <v>5224</v>
      </c>
      <c r="F72" s="27">
        <f t="shared" si="7"/>
        <v>5794</v>
      </c>
      <c r="G72" s="27">
        <v>59</v>
      </c>
      <c r="H72" s="26">
        <v>63</v>
      </c>
      <c r="I72" s="27">
        <v>286</v>
      </c>
      <c r="J72" s="26">
        <v>240</v>
      </c>
      <c r="K72" s="26">
        <v>776</v>
      </c>
      <c r="L72" s="26">
        <v>806</v>
      </c>
      <c r="M72" s="26">
        <v>3372</v>
      </c>
      <c r="N72" s="26">
        <v>2996</v>
      </c>
      <c r="O72" s="26">
        <v>731</v>
      </c>
      <c r="P72" s="26">
        <v>1689</v>
      </c>
      <c r="S72" s="23"/>
      <c r="T72" s="23"/>
    </row>
    <row r="73" spans="1:20" s="22" customFormat="1" ht="16.5" customHeight="1">
      <c r="A73" s="24">
        <v>15</v>
      </c>
      <c r="B73" s="41" t="s">
        <v>75</v>
      </c>
      <c r="C73" s="25" t="s">
        <v>41</v>
      </c>
      <c r="D73" s="26">
        <f t="shared" si="5"/>
        <v>5097</v>
      </c>
      <c r="E73" s="27">
        <f t="shared" si="6"/>
        <v>2709</v>
      </c>
      <c r="F73" s="27">
        <f t="shared" si="7"/>
        <v>2388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1842</v>
      </c>
      <c r="N73" s="26">
        <v>1144</v>
      </c>
      <c r="O73" s="26">
        <v>867</v>
      </c>
      <c r="P73" s="26">
        <v>1244</v>
      </c>
      <c r="S73" s="23"/>
      <c r="T73" s="23"/>
    </row>
    <row r="74" spans="1:20" s="22" customFormat="1" ht="16.5" customHeight="1">
      <c r="A74" s="24">
        <v>16</v>
      </c>
      <c r="B74" s="41" t="s">
        <v>76</v>
      </c>
      <c r="C74" s="25" t="s">
        <v>42</v>
      </c>
      <c r="D74" s="26">
        <f t="shared" si="5"/>
        <v>14270</v>
      </c>
      <c r="E74" s="27">
        <f t="shared" si="6"/>
        <v>6845</v>
      </c>
      <c r="F74" s="27">
        <f t="shared" si="7"/>
        <v>7425</v>
      </c>
      <c r="G74" s="27">
        <v>56</v>
      </c>
      <c r="H74" s="26">
        <v>59</v>
      </c>
      <c r="I74" s="27">
        <v>409</v>
      </c>
      <c r="J74" s="26">
        <v>332</v>
      </c>
      <c r="K74" s="26">
        <v>1064</v>
      </c>
      <c r="L74" s="26">
        <v>1032</v>
      </c>
      <c r="M74" s="26">
        <v>4268</v>
      </c>
      <c r="N74" s="26">
        <v>3512</v>
      </c>
      <c r="O74" s="26">
        <v>1048</v>
      </c>
      <c r="P74" s="26">
        <v>2490</v>
      </c>
      <c r="S74" s="23"/>
      <c r="T74" s="23"/>
    </row>
    <row r="75" spans="1:20" s="22" customFormat="1" ht="16.5" customHeight="1">
      <c r="A75" s="24">
        <v>17</v>
      </c>
      <c r="B75" s="41" t="s">
        <v>77</v>
      </c>
      <c r="C75" s="25" t="s">
        <v>43</v>
      </c>
      <c r="D75" s="26">
        <f t="shared" si="5"/>
        <v>14379</v>
      </c>
      <c r="E75" s="27">
        <f t="shared" si="6"/>
        <v>6223</v>
      </c>
      <c r="F75" s="27">
        <f t="shared" si="7"/>
        <v>8156</v>
      </c>
      <c r="G75" s="27">
        <v>97</v>
      </c>
      <c r="H75" s="26">
        <v>110</v>
      </c>
      <c r="I75" s="27">
        <v>577</v>
      </c>
      <c r="J75" s="26">
        <v>518</v>
      </c>
      <c r="K75" s="26">
        <v>1309</v>
      </c>
      <c r="L75" s="26">
        <v>1303</v>
      </c>
      <c r="M75" s="26">
        <v>3628</v>
      </c>
      <c r="N75" s="26">
        <v>4680</v>
      </c>
      <c r="O75" s="26">
        <v>612</v>
      </c>
      <c r="P75" s="26">
        <v>1545</v>
      </c>
      <c r="S75" s="23"/>
      <c r="T75" s="23"/>
    </row>
    <row r="76" spans="1:20" s="22" customFormat="1" ht="16.5" customHeight="1">
      <c r="A76" s="24">
        <v>18</v>
      </c>
      <c r="B76" s="41" t="s">
        <v>78</v>
      </c>
      <c r="C76" s="25" t="s">
        <v>44</v>
      </c>
      <c r="D76" s="26">
        <f t="shared" si="5"/>
        <v>4358</v>
      </c>
      <c r="E76" s="27">
        <f t="shared" si="6"/>
        <v>1696</v>
      </c>
      <c r="F76" s="27">
        <f t="shared" si="7"/>
        <v>2662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1231</v>
      </c>
      <c r="N76" s="26">
        <v>1385</v>
      </c>
      <c r="O76" s="26">
        <v>465</v>
      </c>
      <c r="P76" s="26">
        <v>1277</v>
      </c>
      <c r="S76" s="23"/>
      <c r="T76" s="23"/>
    </row>
    <row r="77" spans="1:20" s="22" customFormat="1" ht="16.5" customHeight="1">
      <c r="A77" s="24">
        <v>19</v>
      </c>
      <c r="B77" s="41" t="s">
        <v>79</v>
      </c>
      <c r="C77" s="25" t="s">
        <v>45</v>
      </c>
      <c r="D77" s="26">
        <f t="shared" si="5"/>
        <v>940</v>
      </c>
      <c r="E77" s="27">
        <f t="shared" si="6"/>
        <v>560</v>
      </c>
      <c r="F77" s="27">
        <f t="shared" si="7"/>
        <v>380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403</v>
      </c>
      <c r="N77" s="26">
        <v>214</v>
      </c>
      <c r="O77" s="26">
        <v>157</v>
      </c>
      <c r="P77" s="26">
        <v>166</v>
      </c>
      <c r="S77" s="23"/>
      <c r="T77" s="23"/>
    </row>
    <row r="78" spans="1:16" s="33" customFormat="1" ht="16.5" customHeight="1">
      <c r="A78" s="24">
        <v>20</v>
      </c>
      <c r="B78" s="41" t="s">
        <v>80</v>
      </c>
      <c r="C78" s="25" t="s">
        <v>134</v>
      </c>
      <c r="D78" s="26">
        <f t="shared" si="5"/>
        <v>4350</v>
      </c>
      <c r="E78" s="27">
        <f t="shared" si="6"/>
        <v>2013</v>
      </c>
      <c r="F78" s="27">
        <f t="shared" si="7"/>
        <v>2337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1635</v>
      </c>
      <c r="N78" s="31">
        <v>1216</v>
      </c>
      <c r="O78" s="32">
        <v>378</v>
      </c>
      <c r="P78" s="32">
        <v>1121</v>
      </c>
    </row>
    <row r="79" spans="1:16" s="33" customFormat="1" ht="16.5" customHeight="1">
      <c r="A79" s="24">
        <v>21</v>
      </c>
      <c r="B79" s="41" t="s">
        <v>81</v>
      </c>
      <c r="C79" s="25" t="s">
        <v>133</v>
      </c>
      <c r="D79" s="26">
        <f t="shared" si="5"/>
        <v>403</v>
      </c>
      <c r="E79" s="27">
        <f t="shared" si="6"/>
        <v>233</v>
      </c>
      <c r="F79" s="27">
        <f t="shared" si="7"/>
        <v>170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200</v>
      </c>
      <c r="N79" s="31">
        <v>111</v>
      </c>
      <c r="O79" s="32">
        <v>33</v>
      </c>
      <c r="P79" s="32">
        <v>59</v>
      </c>
    </row>
    <row r="80" spans="1:16" s="33" customFormat="1" ht="16.5" customHeight="1">
      <c r="A80" s="24"/>
      <c r="B80" s="41"/>
      <c r="C80" s="25"/>
      <c r="D80" s="26">
        <f aca="true" t="shared" si="9" ref="D80:D93">E80+F80</f>
        <v>0</v>
      </c>
      <c r="E80" s="27">
        <f aca="true" t="shared" si="10" ref="E80:E93">G80+I80+K80+M80+O80</f>
        <v>0</v>
      </c>
      <c r="F80" s="27">
        <f aca="true" t="shared" si="11" ref="F80:F93">H80+J80+L80+N80+P80</f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91</v>
      </c>
      <c r="B81" s="40"/>
      <c r="C81" s="20" t="s">
        <v>92</v>
      </c>
      <c r="D81" s="21">
        <f t="shared" si="9"/>
        <v>443747</v>
      </c>
      <c r="E81" s="21">
        <f t="shared" si="10"/>
        <v>204571</v>
      </c>
      <c r="F81" s="21">
        <f t="shared" si="11"/>
        <v>239176</v>
      </c>
      <c r="G81" s="21">
        <f>SUM(G82:G93)</f>
        <v>1953</v>
      </c>
      <c r="H81" s="21">
        <f aca="true" t="shared" si="12" ref="H81:P81">SUM(H82:H93)</f>
        <v>1939</v>
      </c>
      <c r="I81" s="21">
        <f t="shared" si="12"/>
        <v>10940</v>
      </c>
      <c r="J81" s="21">
        <f t="shared" si="12"/>
        <v>10464</v>
      </c>
      <c r="K81" s="21">
        <f t="shared" si="12"/>
        <v>33540</v>
      </c>
      <c r="L81" s="21">
        <f t="shared" si="12"/>
        <v>31597</v>
      </c>
      <c r="M81" s="21">
        <f t="shared" si="12"/>
        <v>126683</v>
      </c>
      <c r="N81" s="21">
        <f t="shared" si="12"/>
        <v>116161</v>
      </c>
      <c r="O81" s="21">
        <f t="shared" si="12"/>
        <v>31455</v>
      </c>
      <c r="P81" s="21">
        <f t="shared" si="12"/>
        <v>79015</v>
      </c>
      <c r="S81" s="23"/>
      <c r="T81" s="23"/>
    </row>
    <row r="82" spans="1:20" s="22" customFormat="1" ht="16.5" customHeight="1">
      <c r="A82" s="24">
        <v>1</v>
      </c>
      <c r="B82" s="41" t="s">
        <v>63</v>
      </c>
      <c r="C82" s="25" t="s">
        <v>29</v>
      </c>
      <c r="D82" s="26">
        <f t="shared" si="9"/>
        <v>48639</v>
      </c>
      <c r="E82" s="27">
        <f t="shared" si="10"/>
        <v>23229</v>
      </c>
      <c r="F82" s="27">
        <f t="shared" si="11"/>
        <v>25410</v>
      </c>
      <c r="G82" s="26">
        <f>'Прил. 11 СОГАЗ 2016'!F33+'Прил. 11 СОГАЗ 2016'!F34</f>
        <v>215</v>
      </c>
      <c r="H82" s="26">
        <f>'Прил. 11 СОГАЗ 2016'!G33+'Прил. 11 СОГАЗ 2016'!G34</f>
        <v>178</v>
      </c>
      <c r="I82" s="26">
        <f>'Прил. 11 СОГАЗ 2016'!H33+'Прил. 11 СОГАЗ 2016'!H34</f>
        <v>1099</v>
      </c>
      <c r="J82" s="26">
        <f>'Прил. 11 СОГАЗ 2016'!I33+'Прил. 11 СОГАЗ 2016'!I34</f>
        <v>1039</v>
      </c>
      <c r="K82" s="26">
        <f>'Прил. 11 СОГАЗ 2016'!J33+'Прил. 11 СОГАЗ 2016'!J34</f>
        <v>3166</v>
      </c>
      <c r="L82" s="26">
        <f>'Прил. 11 СОГАЗ 2016'!K33+'Прил. 11 СОГАЗ 2016'!K34</f>
        <v>3041</v>
      </c>
      <c r="M82" s="26">
        <f>'Прил. 11 СОГАЗ 2016'!L33+'Прил. 11 СОГАЗ 2016'!L34</f>
        <v>15262</v>
      </c>
      <c r="N82" s="26">
        <f>'Прил. 11 СОГАЗ 2016'!M33+'Прил. 11 СОГАЗ 2016'!M34</f>
        <v>12498</v>
      </c>
      <c r="O82" s="26">
        <f>'Прил. 11 СОГАЗ 2016'!N33+'Прил. 11 СОГАЗ 2016'!N34</f>
        <v>3487</v>
      </c>
      <c r="P82" s="26">
        <f>'Прил. 11 СОГАЗ 2016'!O33+'Прил. 11 СОГАЗ 2016'!O34</f>
        <v>8654</v>
      </c>
      <c r="S82" s="23"/>
      <c r="T82" s="23"/>
    </row>
    <row r="83" spans="1:20" s="22" customFormat="1" ht="16.5" customHeight="1">
      <c r="A83" s="24">
        <v>2</v>
      </c>
      <c r="B83" s="41" t="s">
        <v>64</v>
      </c>
      <c r="C83" s="25" t="s">
        <v>30</v>
      </c>
      <c r="D83" s="26">
        <f t="shared" si="9"/>
        <v>2933</v>
      </c>
      <c r="E83" s="27">
        <f t="shared" si="10"/>
        <v>1521</v>
      </c>
      <c r="F83" s="27">
        <f t="shared" si="11"/>
        <v>1412</v>
      </c>
      <c r="G83" s="26">
        <f>'Прил. 11 СОГАЗ 2016'!F35+'Прил. 11 СОГАЗ 2016'!F38</f>
        <v>3</v>
      </c>
      <c r="H83" s="26">
        <f>'Прил. 11 СОГАЗ 2016'!G35+'Прил. 11 СОГАЗ 2016'!G38</f>
        <v>2</v>
      </c>
      <c r="I83" s="26">
        <f>'Прил. 11 СОГАЗ 2016'!H35+'Прил. 11 СОГАЗ 2016'!H38</f>
        <v>17</v>
      </c>
      <c r="J83" s="26">
        <f>'Прил. 11 СОГАЗ 2016'!I35+'Прил. 11 СОГАЗ 2016'!I38</f>
        <v>6</v>
      </c>
      <c r="K83" s="26">
        <f>'Прил. 11 СОГАЗ 2016'!J35+'Прил. 11 СОГАЗ 2016'!J38</f>
        <v>134</v>
      </c>
      <c r="L83" s="26">
        <f>'Прил. 11 СОГАЗ 2016'!K35+'Прил. 11 СОГАЗ 2016'!K38</f>
        <v>128</v>
      </c>
      <c r="M83" s="26">
        <f>'Прил. 11 СОГАЗ 2016'!L35+'Прил. 11 СОГАЗ 2016'!L38</f>
        <v>1143</v>
      </c>
      <c r="N83" s="26">
        <f>'Прил. 11 СОГАЗ 2016'!M35+'Прил. 11 СОГАЗ 2016'!M38</f>
        <v>803</v>
      </c>
      <c r="O83" s="26">
        <f>'Прил. 11 СОГАЗ 2016'!N35+'Прил. 11 СОГАЗ 2016'!N38</f>
        <v>224</v>
      </c>
      <c r="P83" s="26">
        <f>'Прил. 11 СОГАЗ 2016'!O35+'Прил. 11 СОГАЗ 2016'!O38</f>
        <v>473</v>
      </c>
      <c r="S83" s="23"/>
      <c r="T83" s="23"/>
    </row>
    <row r="84" spans="1:20" s="22" customFormat="1" ht="16.5" customHeight="1">
      <c r="A84" s="24">
        <v>3</v>
      </c>
      <c r="B84" s="41" t="s">
        <v>65</v>
      </c>
      <c r="C84" s="25" t="s">
        <v>31</v>
      </c>
      <c r="D84" s="69">
        <f t="shared" si="9"/>
        <v>0</v>
      </c>
      <c r="E84" s="70">
        <f t="shared" si="10"/>
        <v>0</v>
      </c>
      <c r="F84" s="70">
        <f t="shared" si="11"/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S84" s="23"/>
      <c r="T84" s="23"/>
    </row>
    <row r="85" spans="1:20" s="22" customFormat="1" ht="16.5" customHeight="1">
      <c r="A85" s="24">
        <v>4</v>
      </c>
      <c r="B85" s="41" t="s">
        <v>66</v>
      </c>
      <c r="C85" s="25" t="s">
        <v>32</v>
      </c>
      <c r="D85" s="67">
        <f t="shared" si="9"/>
        <v>0</v>
      </c>
      <c r="E85" s="68">
        <f t="shared" si="10"/>
        <v>0</v>
      </c>
      <c r="F85" s="68">
        <f t="shared" si="11"/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S85" s="23"/>
      <c r="T85" s="23"/>
    </row>
    <row r="86" spans="1:20" s="22" customFormat="1" ht="16.5" customHeight="1">
      <c r="A86" s="24">
        <v>5</v>
      </c>
      <c r="B86" s="41" t="s">
        <v>67</v>
      </c>
      <c r="C86" s="25" t="s">
        <v>33</v>
      </c>
      <c r="D86" s="26">
        <f t="shared" si="9"/>
        <v>19852</v>
      </c>
      <c r="E86" s="27">
        <f t="shared" si="10"/>
        <v>9565</v>
      </c>
      <c r="F86" s="27">
        <f t="shared" si="11"/>
        <v>10287</v>
      </c>
      <c r="G86" s="26">
        <f>'Прил. 11 СОГАЗ 2016'!F39+'Прил. 11 СОГАЗ 2016'!F41</f>
        <v>98</v>
      </c>
      <c r="H86" s="26">
        <f>'Прил. 11 СОГАЗ 2016'!G39+'Прил. 11 СОГАЗ 2016'!G41</f>
        <v>65</v>
      </c>
      <c r="I86" s="26">
        <f>'Прил. 11 СОГАЗ 2016'!H39+'Прил. 11 СОГАЗ 2016'!H41</f>
        <v>434</v>
      </c>
      <c r="J86" s="26">
        <f>'Прил. 11 СОГАЗ 2016'!I39+'Прил. 11 СОГАЗ 2016'!I41</f>
        <v>458</v>
      </c>
      <c r="K86" s="26">
        <f>'Прил. 11 СОГАЗ 2016'!J39+'Прил. 11 СОГАЗ 2016'!J41</f>
        <v>1285</v>
      </c>
      <c r="L86" s="26">
        <f>'Прил. 11 СОГАЗ 2016'!K39+'Прил. 11 СОГАЗ 2016'!K41</f>
        <v>1172</v>
      </c>
      <c r="M86" s="26">
        <f>'Прил. 11 СОГАЗ 2016'!L39+'Прил. 11 СОГАЗ 2016'!L41</f>
        <v>6296</v>
      </c>
      <c r="N86" s="26">
        <f>'Прил. 11 СОГАЗ 2016'!M39+'Прил. 11 СОГАЗ 2016'!M41</f>
        <v>5046</v>
      </c>
      <c r="O86" s="26">
        <f>'Прил. 11 СОГАЗ 2016'!N39+'Прил. 11 СОГАЗ 2016'!N41</f>
        <v>1452</v>
      </c>
      <c r="P86" s="26">
        <f>'Прил. 11 СОГАЗ 2016'!O39+'Прил. 11 СОГАЗ 2016'!O41</f>
        <v>3546</v>
      </c>
      <c r="S86" s="23"/>
      <c r="T86" s="23"/>
    </row>
    <row r="87" spans="1:20" s="22" customFormat="1" ht="16.5" customHeight="1">
      <c r="A87" s="24">
        <v>6</v>
      </c>
      <c r="B87" s="41" t="s">
        <v>68</v>
      </c>
      <c r="C87" s="25" t="s">
        <v>34</v>
      </c>
      <c r="D87" s="67">
        <f t="shared" si="9"/>
        <v>0</v>
      </c>
      <c r="E87" s="68">
        <f t="shared" si="10"/>
        <v>0</v>
      </c>
      <c r="F87" s="68">
        <f t="shared" si="11"/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S87" s="23"/>
      <c r="T87" s="23"/>
    </row>
    <row r="88" spans="1:20" s="22" customFormat="1" ht="16.5" customHeight="1">
      <c r="A88" s="24">
        <v>7</v>
      </c>
      <c r="B88" s="41" t="s">
        <v>69</v>
      </c>
      <c r="C88" s="25" t="s">
        <v>35</v>
      </c>
      <c r="D88" s="63">
        <f t="shared" si="9"/>
        <v>0</v>
      </c>
      <c r="E88" s="64">
        <f t="shared" si="10"/>
        <v>0</v>
      </c>
      <c r="F88" s="64">
        <f t="shared" si="11"/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S88" s="23"/>
      <c r="T88" s="23"/>
    </row>
    <row r="89" spans="1:20" s="22" customFormat="1" ht="16.5" customHeight="1">
      <c r="A89" s="24">
        <v>8</v>
      </c>
      <c r="B89" s="41" t="s">
        <v>70</v>
      </c>
      <c r="C89" s="25" t="s">
        <v>36</v>
      </c>
      <c r="D89" s="26">
        <f t="shared" si="9"/>
        <v>0</v>
      </c>
      <c r="E89" s="27">
        <f t="shared" si="10"/>
        <v>0</v>
      </c>
      <c r="F89" s="27">
        <f t="shared" si="11"/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S89" s="23"/>
      <c r="T89" s="23"/>
    </row>
    <row r="90" spans="1:20" s="22" customFormat="1" ht="16.5" customHeight="1">
      <c r="A90" s="24">
        <v>9</v>
      </c>
      <c r="B90" s="41" t="s">
        <v>128</v>
      </c>
      <c r="C90" s="25" t="s">
        <v>127</v>
      </c>
      <c r="D90" s="26">
        <f t="shared" si="9"/>
        <v>343624</v>
      </c>
      <c r="E90" s="27">
        <f t="shared" si="10"/>
        <v>157170</v>
      </c>
      <c r="F90" s="27">
        <f t="shared" si="11"/>
        <v>186454</v>
      </c>
      <c r="G90" s="61">
        <f>'Прил. 11 СОГАЗ 2016'!F20+'Прил. 11 СОГАЗ 2016'!F22+'Прил. 11 СОГАЗ 2016'!F28+'Прил. 11 СОГАЗ 2016'!F40+'Прил. 11 СОГАЗ 2016'!F42+'Прил. 11 СОГАЗ 2016'!F25+'Прил. 11 СОГАЗ 2016'!F27</f>
        <v>1488</v>
      </c>
      <c r="H90" s="61">
        <f>'Прил. 11 СОГАЗ 2016'!G20+'Прил. 11 СОГАЗ 2016'!G22+'Прил. 11 СОГАЗ 2016'!G28+'Прил. 11 СОГАЗ 2016'!G40+'Прил. 11 СОГАЗ 2016'!G42+'Прил. 11 СОГАЗ 2016'!G25+'Прил. 11 СОГАЗ 2016'!G27</f>
        <v>1526</v>
      </c>
      <c r="I90" s="61">
        <f>'Прил. 11 СОГАЗ 2016'!H20+'Прил. 11 СОГАЗ 2016'!H22+'Прил. 11 СОГАЗ 2016'!H28+'Прил. 11 СОГАЗ 2016'!H40+'Прил. 11 СОГАЗ 2016'!H42+'Прил. 11 СОГАЗ 2016'!H25+'Прил. 11 СОГАЗ 2016'!H27</f>
        <v>8399</v>
      </c>
      <c r="J90" s="61">
        <f>'Прил. 11 СОГАЗ 2016'!I20+'Прил. 11 СОГАЗ 2016'!I22+'Прил. 11 СОГАЗ 2016'!I28+'Прил. 11 СОГАЗ 2016'!I40+'Прил. 11 СОГАЗ 2016'!I42+'Прил. 11 СОГАЗ 2016'!I25+'Прил. 11 СОГАЗ 2016'!I27</f>
        <v>8103</v>
      </c>
      <c r="K90" s="61">
        <f>'Прил. 11 СОГАЗ 2016'!J20+'Прил. 11 СОГАЗ 2016'!J22+'Прил. 11 СОГАЗ 2016'!J28+'Прил. 11 СОГАЗ 2016'!J40+'Прил. 11 СОГАЗ 2016'!J42+'Прил. 11 СОГАЗ 2016'!J25+'Прил. 11 СОГАЗ 2016'!J27</f>
        <v>26549</v>
      </c>
      <c r="L90" s="61">
        <f>'Прил. 11 СОГАЗ 2016'!K20+'Прил. 11 СОГАЗ 2016'!K22+'Прил. 11 СОГАЗ 2016'!K28+'Прил. 11 СОГАЗ 2016'!K40+'Прил. 11 СОГАЗ 2016'!K42+'Прил. 11 СОГАЗ 2016'!K25+'Прил. 11 СОГАЗ 2016'!K27</f>
        <v>24914</v>
      </c>
      <c r="M90" s="61">
        <f>'Прил. 11 СОГАЗ 2016'!L20+'Прил. 11 СОГАЗ 2016'!L22+'Прил. 11 СОГАЗ 2016'!L28+'Прил. 11 СОГАЗ 2016'!L40+'Прил. 11 СОГАЗ 2016'!L42+'Прил. 11 СОГАЗ 2016'!L25+'Прил. 11 СОГАЗ 2016'!L27</f>
        <v>96099</v>
      </c>
      <c r="N90" s="61">
        <f>'Прил. 11 СОГАЗ 2016'!M20+'Прил. 11 СОГАЗ 2016'!M22+'Прил. 11 СОГАЗ 2016'!M28+'Прил. 11 СОГАЗ 2016'!M40+'Прил. 11 СОГАЗ 2016'!M42+'Прил. 11 СОГАЗ 2016'!M25+'Прил. 11 СОГАЗ 2016'!M27</f>
        <v>89605</v>
      </c>
      <c r="O90" s="61">
        <f>'Прил. 11 СОГАЗ 2016'!N20+'Прил. 11 СОГАЗ 2016'!N22+'Прил. 11 СОГАЗ 2016'!N28+'Прил. 11 СОГАЗ 2016'!N40+'Прил. 11 СОГАЗ 2016'!N42+'Прил. 11 СОГАЗ 2016'!N25+'Прил. 11 СОГАЗ 2016'!N27</f>
        <v>24635</v>
      </c>
      <c r="P90" s="61">
        <f>'Прил. 11 СОГАЗ 2016'!O20+'Прил. 11 СОГАЗ 2016'!O22+'Прил. 11 СОГАЗ 2016'!O28+'Прил. 11 СОГАЗ 2016'!O40+'Прил. 11 СОГАЗ 2016'!O42+'Прил. 11 СОГАЗ 2016'!O25+'Прил. 11 СОГАЗ 2016'!O27</f>
        <v>62306</v>
      </c>
      <c r="S90" s="23"/>
      <c r="T90" s="23"/>
    </row>
    <row r="91" spans="1:20" s="22" customFormat="1" ht="16.5" customHeight="1">
      <c r="A91" s="24">
        <v>10</v>
      </c>
      <c r="B91" s="41" t="s">
        <v>76</v>
      </c>
      <c r="C91" s="25" t="s">
        <v>42</v>
      </c>
      <c r="D91" s="26">
        <f t="shared" si="9"/>
        <v>14233</v>
      </c>
      <c r="E91" s="27">
        <f t="shared" si="10"/>
        <v>6802</v>
      </c>
      <c r="F91" s="27">
        <f t="shared" si="11"/>
        <v>7431</v>
      </c>
      <c r="G91" s="26">
        <f>'Прил. 11 СОГАЗ 2016'!F36</f>
        <v>53</v>
      </c>
      <c r="H91" s="26">
        <f>'Прил. 11 СОГАЗ 2016'!G36</f>
        <v>58</v>
      </c>
      <c r="I91" s="26">
        <f>'Прил. 11 СОГАЗ 2016'!H36</f>
        <v>413</v>
      </c>
      <c r="J91" s="26">
        <f>'Прил. 11 СОГАЗ 2016'!I36</f>
        <v>332</v>
      </c>
      <c r="K91" s="26">
        <f>'Прил. 11 СОГАЗ 2016'!J36</f>
        <v>1062</v>
      </c>
      <c r="L91" s="26">
        <f>'Прил. 11 СОГАЗ 2016'!K36</f>
        <v>1042</v>
      </c>
      <c r="M91" s="26">
        <f>'Прил. 11 СОГАЗ 2016'!L36</f>
        <v>4230</v>
      </c>
      <c r="N91" s="26">
        <f>'Прил. 11 СОГАЗ 2016'!M36</f>
        <v>3512</v>
      </c>
      <c r="O91" s="26">
        <f>'Прил. 11 СОГАЗ 2016'!N36</f>
        <v>1044</v>
      </c>
      <c r="P91" s="26">
        <f>'Прил. 11 СОГАЗ 2016'!O36</f>
        <v>2487</v>
      </c>
      <c r="S91" s="23"/>
      <c r="T91" s="23"/>
    </row>
    <row r="92" spans="1:20" s="22" customFormat="1" ht="16.5" customHeight="1">
      <c r="A92" s="24">
        <v>11</v>
      </c>
      <c r="B92" s="41" t="s">
        <v>77</v>
      </c>
      <c r="C92" s="25" t="s">
        <v>43</v>
      </c>
      <c r="D92" s="26">
        <f t="shared" si="9"/>
        <v>14466</v>
      </c>
      <c r="E92" s="27">
        <f t="shared" si="10"/>
        <v>6284</v>
      </c>
      <c r="F92" s="27">
        <f t="shared" si="11"/>
        <v>8182</v>
      </c>
      <c r="G92" s="26">
        <f>'Прил. 11 СОГАЗ 2016'!F29+'Прил. 11 СОГАЗ 2016'!F30+'Прил. 11 СОГАЗ 2016'!F31+'Прил. 11 СОГАЗ 2016'!F32+'Прил. 11 СОГАЗ 2016'!F24</f>
        <v>96</v>
      </c>
      <c r="H92" s="26">
        <f>'Прил. 11 СОГАЗ 2016'!G29+'Прил. 11 СОГАЗ 2016'!G30+'Прил. 11 СОГАЗ 2016'!G31+'Прил. 11 СОГАЗ 2016'!G32+'Прил. 11 СОГАЗ 2016'!G24</f>
        <v>110</v>
      </c>
      <c r="I92" s="26">
        <f>'Прил. 11 СОГАЗ 2016'!H29+'Прил. 11 СОГАЗ 2016'!H30+'Прил. 11 СОГАЗ 2016'!H31+'Прил. 11 СОГАЗ 2016'!H32+'Прил. 11 СОГАЗ 2016'!H24</f>
        <v>578</v>
      </c>
      <c r="J92" s="26">
        <f>'Прил. 11 СОГАЗ 2016'!I29+'Прил. 11 СОГАЗ 2016'!I30+'Прил. 11 СОГАЗ 2016'!I31+'Прил. 11 СОГАЗ 2016'!I32+'Прил. 11 СОГАЗ 2016'!I24</f>
        <v>526</v>
      </c>
      <c r="K92" s="26">
        <f>'Прил. 11 СОГАЗ 2016'!J29+'Прил. 11 СОГАЗ 2016'!J30+'Прил. 11 СОГАЗ 2016'!J31+'Прил. 11 СОГАЗ 2016'!J32+'Прил. 11 СОГАЗ 2016'!J24</f>
        <v>1344</v>
      </c>
      <c r="L92" s="26">
        <f>'Прил. 11 СОГАЗ 2016'!K29+'Прил. 11 СОГАЗ 2016'!K30+'Прил. 11 СОГАЗ 2016'!K31+'Прил. 11 СОГАЗ 2016'!K32+'Прил. 11 СОГАЗ 2016'!K24</f>
        <v>1300</v>
      </c>
      <c r="M92" s="26">
        <f>'Прил. 11 СОГАЗ 2016'!L29+'Прил. 11 СОГАЗ 2016'!L30+'Прил. 11 СОГАЗ 2016'!L31+'Прил. 11 СОГАЗ 2016'!L32+'Прил. 11 СОГАЗ 2016'!L24</f>
        <v>3653</v>
      </c>
      <c r="N92" s="26">
        <f>'Прил. 11 СОГАЗ 2016'!M29+'Прил. 11 СОГАЗ 2016'!M30+'Прил. 11 СОГАЗ 2016'!M31+'Прил. 11 СОГАЗ 2016'!M32+'Прил. 11 СОГАЗ 2016'!M24</f>
        <v>4697</v>
      </c>
      <c r="O92" s="26">
        <f>'Прил. 11 СОГАЗ 2016'!N29+'Прил. 11 СОГАЗ 2016'!N30+'Прил. 11 СОГАЗ 2016'!N31+'Прил. 11 СОГАЗ 2016'!N32+'Прил. 11 СОГАЗ 2016'!N24</f>
        <v>613</v>
      </c>
      <c r="P92" s="26">
        <f>'Прил. 11 СОГАЗ 2016'!O29+'Прил. 11 СОГАЗ 2016'!O30+'Прил. 11 СОГАЗ 2016'!O31+'Прил. 11 СОГАЗ 2016'!O32+'Прил. 11 СОГАЗ 2016'!O24</f>
        <v>1549</v>
      </c>
      <c r="S92" s="23"/>
      <c r="T92" s="23"/>
    </row>
    <row r="93" spans="1:20" s="22" customFormat="1" ht="16.5" customHeight="1">
      <c r="A93" s="24">
        <v>12</v>
      </c>
      <c r="B93" s="41"/>
      <c r="C93" s="25"/>
      <c r="D93" s="26">
        <f t="shared" si="9"/>
        <v>0</v>
      </c>
      <c r="E93" s="27">
        <f t="shared" si="10"/>
        <v>0</v>
      </c>
      <c r="F93" s="27">
        <f t="shared" si="11"/>
        <v>0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S93" s="23"/>
      <c r="T93" s="23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6" s="33" customFormat="1" ht="16.5" customHeight="1">
      <c r="A95" s="42"/>
      <c r="B95" s="43"/>
      <c r="C95" s="44"/>
      <c r="D95" s="45"/>
      <c r="E95" s="46"/>
      <c r="F95" s="46"/>
      <c r="G95" s="46"/>
      <c r="H95" s="47"/>
      <c r="I95" s="46"/>
      <c r="J95" s="47"/>
      <c r="K95" s="47"/>
      <c r="L95" s="47"/>
      <c r="M95" s="47"/>
      <c r="N95" s="47"/>
      <c r="O95" s="48"/>
      <c r="P95" s="48"/>
    </row>
    <row r="96" spans="1:14" s="18" customFormat="1" ht="5.25" customHeight="1">
      <c r="A96" s="34"/>
      <c r="B96" s="34"/>
      <c r="C96" s="35"/>
      <c r="D96" s="35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4" s="18" customFormat="1" ht="11.25" customHeight="1">
      <c r="A97" s="34"/>
      <c r="B97" s="34"/>
      <c r="C97" s="35"/>
      <c r="D97" s="35"/>
    </row>
    <row r="98" spans="1:13" s="38" customFormat="1" ht="18.75">
      <c r="A98" s="37" t="s">
        <v>56</v>
      </c>
      <c r="B98" s="37"/>
      <c r="E98" s="89"/>
      <c r="F98" s="89"/>
      <c r="G98" s="90"/>
      <c r="H98" s="90"/>
      <c r="I98" s="90"/>
      <c r="J98" s="90"/>
      <c r="K98" s="90"/>
      <c r="L98" s="90"/>
      <c r="M98" s="90"/>
    </row>
    <row r="99" spans="5:13" s="38" customFormat="1" ht="13.5" customHeight="1">
      <c r="E99" s="88" t="s">
        <v>57</v>
      </c>
      <c r="F99" s="88"/>
      <c r="G99" s="92" t="s">
        <v>58</v>
      </c>
      <c r="H99" s="92"/>
      <c r="I99" s="92"/>
      <c r="J99" s="92"/>
      <c r="K99" s="92"/>
      <c r="L99" s="92"/>
      <c r="M99" s="92"/>
    </row>
    <row r="100" spans="1:2" s="38" customFormat="1" ht="22.5" customHeight="1">
      <c r="A100" s="12" t="s">
        <v>59</v>
      </c>
      <c r="B100" s="12"/>
    </row>
    <row r="101" spans="1:13" s="38" customFormat="1" ht="21" customHeight="1">
      <c r="A101" s="90"/>
      <c r="B101" s="90"/>
      <c r="C101" s="90"/>
      <c r="D101" s="90"/>
      <c r="E101" s="89"/>
      <c r="F101" s="89"/>
      <c r="G101" s="90"/>
      <c r="H101" s="90"/>
      <c r="I101" s="90"/>
      <c r="J101" s="90"/>
      <c r="K101" s="90"/>
      <c r="L101" s="90"/>
      <c r="M101" s="90"/>
    </row>
    <row r="102" spans="1:13" s="39" customFormat="1" ht="12">
      <c r="A102" s="92" t="s">
        <v>60</v>
      </c>
      <c r="B102" s="92"/>
      <c r="C102" s="92"/>
      <c r="D102" s="92"/>
      <c r="E102" s="88" t="s">
        <v>57</v>
      </c>
      <c r="F102" s="88"/>
      <c r="G102" s="92" t="s">
        <v>58</v>
      </c>
      <c r="H102" s="92"/>
      <c r="I102" s="92"/>
      <c r="J102" s="92"/>
      <c r="K102" s="92"/>
      <c r="L102" s="92"/>
      <c r="M102" s="92"/>
    </row>
  </sheetData>
  <sheetProtection/>
  <mergeCells count="27"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  <mergeCell ref="A102:D102"/>
    <mergeCell ref="E102:F102"/>
    <mergeCell ref="G102:M102"/>
    <mergeCell ref="E98:F98"/>
    <mergeCell ref="G98:M98"/>
    <mergeCell ref="E99:F99"/>
    <mergeCell ref="G99:M99"/>
    <mergeCell ref="A101:D101"/>
    <mergeCell ref="E101:F101"/>
    <mergeCell ref="G101:M101"/>
    <mergeCell ref="G17:H17"/>
    <mergeCell ref="K17:L17"/>
    <mergeCell ref="I17:J17"/>
    <mergeCell ref="G15:P15"/>
    <mergeCell ref="G16:L16"/>
    <mergeCell ref="M16:N16"/>
    <mergeCell ref="O16:P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2"/>
  <sheetViews>
    <sheetView zoomScale="60" zoomScaleNormal="60" zoomScalePageLayoutView="0" workbookViewId="0" topLeftCell="A1">
      <pane xSplit="3" ySplit="19" topLeftCell="D59" activePane="bottomRight" state="frozen"/>
      <selection pane="topLeft" activeCell="A68" sqref="A68:IV69"/>
      <selection pane="topRight" activeCell="A68" sqref="A68:IV69"/>
      <selection pane="bottomLeft" activeCell="A68" sqref="A68:IV69"/>
      <selection pane="bottomRight" activeCell="A68" sqref="A68:IV6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132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s="9" customFormat="1" ht="39" customHeight="1">
      <c r="A9" s="77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6:13" s="9" customFormat="1" ht="20.25">
      <c r="F10" s="10" t="s">
        <v>7</v>
      </c>
      <c r="G10" s="91" t="s">
        <v>136</v>
      </c>
      <c r="H10" s="91"/>
      <c r="I10" s="91"/>
      <c r="J10" s="91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78" t="s">
        <v>90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4:14" s="13" customFormat="1" ht="15.75">
      <c r="D13" s="79" t="s">
        <v>8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80" t="s">
        <v>9</v>
      </c>
      <c r="B15" s="71" t="s">
        <v>61</v>
      </c>
      <c r="C15" s="80" t="s">
        <v>10</v>
      </c>
      <c r="D15" s="80" t="s">
        <v>11</v>
      </c>
      <c r="E15" s="93" t="s">
        <v>12</v>
      </c>
      <c r="F15" s="94"/>
      <c r="G15" s="83" t="s">
        <v>13</v>
      </c>
      <c r="H15" s="84"/>
      <c r="I15" s="84"/>
      <c r="J15" s="84"/>
      <c r="K15" s="84"/>
      <c r="L15" s="84"/>
      <c r="M15" s="84"/>
      <c r="N15" s="84"/>
      <c r="O15" s="84"/>
      <c r="P15" s="85"/>
    </row>
    <row r="16" spans="1:16" s="14" customFormat="1" ht="35.25" customHeight="1">
      <c r="A16" s="81"/>
      <c r="B16" s="72"/>
      <c r="C16" s="81"/>
      <c r="D16" s="81"/>
      <c r="E16" s="95"/>
      <c r="F16" s="96"/>
      <c r="G16" s="86" t="s">
        <v>14</v>
      </c>
      <c r="H16" s="99"/>
      <c r="I16" s="99"/>
      <c r="J16" s="99"/>
      <c r="K16" s="99"/>
      <c r="L16" s="87"/>
      <c r="M16" s="86" t="s">
        <v>15</v>
      </c>
      <c r="N16" s="87"/>
      <c r="O16" s="74" t="s">
        <v>16</v>
      </c>
      <c r="P16" s="75"/>
    </row>
    <row r="17" spans="1:16" s="14" customFormat="1" ht="31.5" customHeight="1">
      <c r="A17" s="81"/>
      <c r="B17" s="72"/>
      <c r="C17" s="81"/>
      <c r="D17" s="81"/>
      <c r="E17" s="97"/>
      <c r="F17" s="98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82"/>
      <c r="B18" s="73"/>
      <c r="C18" s="82"/>
      <c r="D18" s="82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280526</v>
      </c>
      <c r="E20" s="21">
        <f aca="true" t="shared" si="1" ref="E20:E45">G20+I20+K20+M20+O20</f>
        <v>127023</v>
      </c>
      <c r="F20" s="21">
        <f aca="true" t="shared" si="2" ref="F20:F45">H20+J20+L20+N20+P20</f>
        <v>153503</v>
      </c>
      <c r="G20" s="21">
        <f aca="true" t="shared" si="3" ref="G20:P20">SUM(G21:G43)</f>
        <v>1326</v>
      </c>
      <c r="H20" s="21">
        <f t="shared" si="3"/>
        <v>1264</v>
      </c>
      <c r="I20" s="21">
        <f t="shared" si="3"/>
        <v>6433</v>
      </c>
      <c r="J20" s="21">
        <f t="shared" si="3"/>
        <v>5892</v>
      </c>
      <c r="K20" s="21">
        <f t="shared" si="3"/>
        <v>23540</v>
      </c>
      <c r="L20" s="21">
        <f t="shared" si="3"/>
        <v>22288</v>
      </c>
      <c r="M20" s="21">
        <f t="shared" si="3"/>
        <v>76641</v>
      </c>
      <c r="N20" s="21">
        <f t="shared" si="3"/>
        <v>73386</v>
      </c>
      <c r="O20" s="21">
        <f t="shared" si="3"/>
        <v>19083</v>
      </c>
      <c r="P20" s="21">
        <f t="shared" si="3"/>
        <v>50673</v>
      </c>
      <c r="S20" s="23"/>
      <c r="T20" s="23"/>
    </row>
    <row r="21" spans="1:20" s="28" customFormat="1" ht="16.5" customHeight="1">
      <c r="A21" s="24">
        <v>1</v>
      </c>
      <c r="B21" s="41" t="s">
        <v>62</v>
      </c>
      <c r="C21" s="25" t="s">
        <v>28</v>
      </c>
      <c r="D21" s="26">
        <f t="shared" si="0"/>
        <v>328</v>
      </c>
      <c r="E21" s="27">
        <f t="shared" si="1"/>
        <v>72</v>
      </c>
      <c r="F21" s="27">
        <f t="shared" si="2"/>
        <v>256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52</v>
      </c>
      <c r="N21" s="27">
        <v>183</v>
      </c>
      <c r="O21" s="27">
        <v>20</v>
      </c>
      <c r="P21" s="27">
        <v>73</v>
      </c>
      <c r="S21" s="29"/>
      <c r="T21" s="29"/>
    </row>
    <row r="22" spans="1:20" s="28" customFormat="1" ht="16.5" customHeight="1">
      <c r="A22" s="24">
        <v>3</v>
      </c>
      <c r="B22" s="41" t="s">
        <v>63</v>
      </c>
      <c r="C22" s="25" t="s">
        <v>29</v>
      </c>
      <c r="D22" s="26">
        <f t="shared" si="0"/>
        <v>35828</v>
      </c>
      <c r="E22" s="27">
        <f t="shared" si="1"/>
        <v>15950</v>
      </c>
      <c r="F22" s="27">
        <f t="shared" si="2"/>
        <v>19878</v>
      </c>
      <c r="G22" s="27">
        <v>146</v>
      </c>
      <c r="H22" s="27">
        <v>130</v>
      </c>
      <c r="I22" s="27">
        <v>714</v>
      </c>
      <c r="J22" s="27">
        <v>650</v>
      </c>
      <c r="K22" s="27">
        <v>3223</v>
      </c>
      <c r="L22" s="27">
        <v>3041</v>
      </c>
      <c r="M22" s="27">
        <v>9262</v>
      </c>
      <c r="N22" s="27">
        <v>8458</v>
      </c>
      <c r="O22" s="27">
        <v>2605</v>
      </c>
      <c r="P22" s="27">
        <v>7599</v>
      </c>
      <c r="S22" s="29"/>
      <c r="T22" s="29"/>
    </row>
    <row r="23" spans="1:20" s="28" customFormat="1" ht="16.5" customHeight="1">
      <c r="A23" s="24">
        <v>4</v>
      </c>
      <c r="B23" s="41" t="s">
        <v>64</v>
      </c>
      <c r="C23" s="25" t="s">
        <v>30</v>
      </c>
      <c r="D23" s="26">
        <f t="shared" si="0"/>
        <v>42064</v>
      </c>
      <c r="E23" s="27">
        <f t="shared" si="1"/>
        <v>18594</v>
      </c>
      <c r="F23" s="27">
        <f t="shared" si="2"/>
        <v>23470</v>
      </c>
      <c r="G23" s="27">
        <v>202</v>
      </c>
      <c r="H23" s="27">
        <v>188</v>
      </c>
      <c r="I23" s="27">
        <v>998</v>
      </c>
      <c r="J23" s="27">
        <v>974</v>
      </c>
      <c r="K23" s="27">
        <v>3678</v>
      </c>
      <c r="L23" s="27">
        <v>3384</v>
      </c>
      <c r="M23" s="27">
        <v>10213</v>
      </c>
      <c r="N23" s="27">
        <v>9762</v>
      </c>
      <c r="O23" s="27">
        <v>3503</v>
      </c>
      <c r="P23" s="27">
        <v>9162</v>
      </c>
      <c r="S23" s="29"/>
      <c r="T23" s="29"/>
    </row>
    <row r="24" spans="1:20" s="28" customFormat="1" ht="16.5" customHeight="1">
      <c r="A24" s="24">
        <v>5</v>
      </c>
      <c r="B24" s="41" t="s">
        <v>65</v>
      </c>
      <c r="C24" s="25" t="s">
        <v>31</v>
      </c>
      <c r="D24" s="26">
        <f t="shared" si="0"/>
        <v>6564</v>
      </c>
      <c r="E24" s="27">
        <f t="shared" si="1"/>
        <v>3166</v>
      </c>
      <c r="F24" s="27">
        <f t="shared" si="2"/>
        <v>3398</v>
      </c>
      <c r="G24" s="27">
        <v>37</v>
      </c>
      <c r="H24" s="27">
        <v>40</v>
      </c>
      <c r="I24" s="27">
        <v>184</v>
      </c>
      <c r="J24" s="27">
        <v>173</v>
      </c>
      <c r="K24" s="27">
        <v>594</v>
      </c>
      <c r="L24" s="27">
        <v>591</v>
      </c>
      <c r="M24" s="27">
        <v>2100</v>
      </c>
      <c r="N24" s="27">
        <v>1934</v>
      </c>
      <c r="O24" s="27">
        <v>251</v>
      </c>
      <c r="P24" s="27">
        <v>660</v>
      </c>
      <c r="S24" s="29"/>
      <c r="T24" s="29"/>
    </row>
    <row r="25" spans="1:20" s="28" customFormat="1" ht="16.5" customHeight="1">
      <c r="A25" s="24">
        <v>6</v>
      </c>
      <c r="B25" s="41" t="s">
        <v>66</v>
      </c>
      <c r="C25" s="25" t="s">
        <v>32</v>
      </c>
      <c r="D25" s="26">
        <f t="shared" si="0"/>
        <v>9140</v>
      </c>
      <c r="E25" s="27">
        <f t="shared" si="1"/>
        <v>4277</v>
      </c>
      <c r="F25" s="27">
        <f t="shared" si="2"/>
        <v>4863</v>
      </c>
      <c r="G25" s="27">
        <v>34</v>
      </c>
      <c r="H25" s="27">
        <v>30</v>
      </c>
      <c r="I25" s="27">
        <v>202</v>
      </c>
      <c r="J25" s="27">
        <v>190</v>
      </c>
      <c r="K25" s="27">
        <v>734</v>
      </c>
      <c r="L25" s="27">
        <v>693</v>
      </c>
      <c r="M25" s="27">
        <v>2573</v>
      </c>
      <c r="N25" s="27">
        <v>2064</v>
      </c>
      <c r="O25" s="27">
        <v>734</v>
      </c>
      <c r="P25" s="27">
        <v>1886</v>
      </c>
      <c r="S25" s="29"/>
      <c r="T25" s="29"/>
    </row>
    <row r="26" spans="1:20" s="28" customFormat="1" ht="16.5" customHeight="1">
      <c r="A26" s="24">
        <v>7</v>
      </c>
      <c r="B26" s="41" t="s">
        <v>67</v>
      </c>
      <c r="C26" s="25" t="s">
        <v>33</v>
      </c>
      <c r="D26" s="26">
        <f t="shared" si="0"/>
        <v>43952</v>
      </c>
      <c r="E26" s="27">
        <f t="shared" si="1"/>
        <v>19746</v>
      </c>
      <c r="F26" s="27">
        <f t="shared" si="2"/>
        <v>24206</v>
      </c>
      <c r="G26" s="27">
        <v>165</v>
      </c>
      <c r="H26" s="27">
        <v>149</v>
      </c>
      <c r="I26" s="27">
        <v>932</v>
      </c>
      <c r="J26" s="27">
        <v>815</v>
      </c>
      <c r="K26" s="27">
        <v>3727</v>
      </c>
      <c r="L26" s="27">
        <v>3475</v>
      </c>
      <c r="M26" s="27">
        <v>11622</v>
      </c>
      <c r="N26" s="27">
        <v>10633</v>
      </c>
      <c r="O26" s="27">
        <v>3300</v>
      </c>
      <c r="P26" s="27">
        <v>9134</v>
      </c>
      <c r="S26" s="29"/>
      <c r="T26" s="29"/>
    </row>
    <row r="27" spans="1:20" s="28" customFormat="1" ht="16.5" customHeight="1">
      <c r="A27" s="24">
        <v>8</v>
      </c>
      <c r="B27" s="41" t="s">
        <v>68</v>
      </c>
      <c r="C27" s="25" t="s">
        <v>34</v>
      </c>
      <c r="D27" s="26">
        <f t="shared" si="0"/>
        <v>16110</v>
      </c>
      <c r="E27" s="27">
        <f t="shared" si="1"/>
        <v>6984</v>
      </c>
      <c r="F27" s="27">
        <f t="shared" si="2"/>
        <v>9126</v>
      </c>
      <c r="G27" s="27">
        <v>81</v>
      </c>
      <c r="H27" s="27">
        <v>64</v>
      </c>
      <c r="I27" s="27">
        <v>360</v>
      </c>
      <c r="J27" s="27">
        <v>308</v>
      </c>
      <c r="K27" s="27">
        <v>1539</v>
      </c>
      <c r="L27" s="27">
        <v>1454</v>
      </c>
      <c r="M27" s="27">
        <v>4003</v>
      </c>
      <c r="N27" s="27">
        <v>4135</v>
      </c>
      <c r="O27" s="27">
        <v>1001</v>
      </c>
      <c r="P27" s="27">
        <v>3165</v>
      </c>
      <c r="S27" s="29"/>
      <c r="T27" s="29"/>
    </row>
    <row r="28" spans="1:20" s="28" customFormat="1" ht="16.5" customHeight="1">
      <c r="A28" s="24">
        <v>9</v>
      </c>
      <c r="B28" s="41" t="s">
        <v>69</v>
      </c>
      <c r="C28" s="25" t="s">
        <v>35</v>
      </c>
      <c r="D28" s="26">
        <f t="shared" si="0"/>
        <v>333</v>
      </c>
      <c r="E28" s="27">
        <f t="shared" si="1"/>
        <v>242</v>
      </c>
      <c r="F28" s="27">
        <f t="shared" si="2"/>
        <v>91</v>
      </c>
      <c r="G28" s="27">
        <v>0</v>
      </c>
      <c r="H28" s="27">
        <v>1</v>
      </c>
      <c r="I28" s="27">
        <v>3</v>
      </c>
      <c r="J28" s="27">
        <v>0</v>
      </c>
      <c r="K28" s="27">
        <v>10</v>
      </c>
      <c r="L28" s="27">
        <v>16</v>
      </c>
      <c r="M28" s="27">
        <v>213</v>
      </c>
      <c r="N28" s="27">
        <v>54</v>
      </c>
      <c r="O28" s="27">
        <v>16</v>
      </c>
      <c r="P28" s="27">
        <v>20</v>
      </c>
      <c r="S28" s="29"/>
      <c r="T28" s="29"/>
    </row>
    <row r="29" spans="1:20" s="28" customFormat="1" ht="16.5" customHeight="1">
      <c r="A29" s="24">
        <v>10</v>
      </c>
      <c r="B29" s="41" t="s">
        <v>70</v>
      </c>
      <c r="C29" s="25" t="s">
        <v>36</v>
      </c>
      <c r="D29" s="26">
        <f t="shared" si="0"/>
        <v>22954</v>
      </c>
      <c r="E29" s="27">
        <f t="shared" si="1"/>
        <v>9990</v>
      </c>
      <c r="F29" s="27">
        <f t="shared" si="2"/>
        <v>12964</v>
      </c>
      <c r="G29" s="27">
        <v>144</v>
      </c>
      <c r="H29" s="27">
        <v>153</v>
      </c>
      <c r="I29" s="27">
        <v>651</v>
      </c>
      <c r="J29" s="27">
        <v>620</v>
      </c>
      <c r="K29" s="27">
        <v>2486</v>
      </c>
      <c r="L29" s="27">
        <v>2420</v>
      </c>
      <c r="M29" s="27">
        <v>5635</v>
      </c>
      <c r="N29" s="27">
        <v>6868</v>
      </c>
      <c r="O29" s="27">
        <v>1074</v>
      </c>
      <c r="P29" s="27">
        <v>2903</v>
      </c>
      <c r="S29" s="29"/>
      <c r="T29" s="29"/>
    </row>
    <row r="30" spans="1:20" s="28" customFormat="1" ht="16.5" customHeight="1">
      <c r="A30" s="24">
        <v>11</v>
      </c>
      <c r="B30" s="41" t="s">
        <v>71</v>
      </c>
      <c r="C30" s="25" t="s">
        <v>37</v>
      </c>
      <c r="D30" s="26">
        <f t="shared" si="0"/>
        <v>24457</v>
      </c>
      <c r="E30" s="27">
        <f t="shared" si="1"/>
        <v>11365</v>
      </c>
      <c r="F30" s="27">
        <f t="shared" si="2"/>
        <v>13092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9439</v>
      </c>
      <c r="N30" s="27">
        <v>8495</v>
      </c>
      <c r="O30" s="27">
        <v>1926</v>
      </c>
      <c r="P30" s="27">
        <v>4597</v>
      </c>
      <c r="S30" s="29"/>
      <c r="T30" s="29"/>
    </row>
    <row r="31" spans="1:20" s="28" customFormat="1" ht="16.5" customHeight="1">
      <c r="A31" s="24">
        <v>12</v>
      </c>
      <c r="B31" s="41" t="s">
        <v>130</v>
      </c>
      <c r="C31" s="25" t="s">
        <v>129</v>
      </c>
      <c r="D31" s="26">
        <f t="shared" si="0"/>
        <v>22923</v>
      </c>
      <c r="E31" s="27">
        <f t="shared" si="1"/>
        <v>10150</v>
      </c>
      <c r="F31" s="27">
        <f t="shared" si="2"/>
        <v>12773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8277</v>
      </c>
      <c r="N31" s="27">
        <v>7610</v>
      </c>
      <c r="O31" s="27">
        <v>1873</v>
      </c>
      <c r="P31" s="27">
        <v>5163</v>
      </c>
      <c r="S31" s="29"/>
      <c r="T31" s="29"/>
    </row>
    <row r="32" spans="1:20" s="28" customFormat="1" ht="16.5" customHeight="1">
      <c r="A32" s="24">
        <v>13</v>
      </c>
      <c r="B32" s="41" t="s">
        <v>72</v>
      </c>
      <c r="C32" s="25" t="s">
        <v>38</v>
      </c>
      <c r="D32" s="26">
        <f t="shared" si="0"/>
        <v>4352</v>
      </c>
      <c r="E32" s="27">
        <f t="shared" si="1"/>
        <v>2194</v>
      </c>
      <c r="F32" s="27">
        <f t="shared" si="2"/>
        <v>2158</v>
      </c>
      <c r="G32" s="27">
        <v>130</v>
      </c>
      <c r="H32" s="27">
        <v>133</v>
      </c>
      <c r="I32" s="27">
        <v>588</v>
      </c>
      <c r="J32" s="27">
        <v>532</v>
      </c>
      <c r="K32" s="27">
        <v>1476</v>
      </c>
      <c r="L32" s="27">
        <v>1493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73</v>
      </c>
      <c r="C33" s="25" t="s">
        <v>39</v>
      </c>
      <c r="D33" s="26">
        <f t="shared" si="0"/>
        <v>3408</v>
      </c>
      <c r="E33" s="27">
        <f t="shared" si="1"/>
        <v>1691</v>
      </c>
      <c r="F33" s="27">
        <f t="shared" si="2"/>
        <v>1717</v>
      </c>
      <c r="G33" s="27">
        <v>98</v>
      </c>
      <c r="H33" s="27">
        <v>98</v>
      </c>
      <c r="I33" s="27">
        <v>408</v>
      </c>
      <c r="J33" s="27">
        <v>368</v>
      </c>
      <c r="K33" s="27">
        <v>1185</v>
      </c>
      <c r="L33" s="27">
        <v>1251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74</v>
      </c>
      <c r="C34" s="25" t="s">
        <v>40</v>
      </c>
      <c r="D34" s="26">
        <f t="shared" si="0"/>
        <v>2977</v>
      </c>
      <c r="E34" s="27">
        <f t="shared" si="1"/>
        <v>1542</v>
      </c>
      <c r="F34" s="27">
        <f t="shared" si="2"/>
        <v>1435</v>
      </c>
      <c r="G34" s="27">
        <v>80</v>
      </c>
      <c r="H34" s="27">
        <v>98</v>
      </c>
      <c r="I34" s="27">
        <v>351</v>
      </c>
      <c r="J34" s="27">
        <v>312</v>
      </c>
      <c r="K34" s="27">
        <v>1111</v>
      </c>
      <c r="L34" s="27">
        <v>1025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75</v>
      </c>
      <c r="C35" s="25" t="s">
        <v>41</v>
      </c>
      <c r="D35" s="26">
        <f t="shared" si="0"/>
        <v>2464</v>
      </c>
      <c r="E35" s="27">
        <f t="shared" si="1"/>
        <v>1293</v>
      </c>
      <c r="F35" s="27">
        <f t="shared" si="2"/>
        <v>1171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968</v>
      </c>
      <c r="N35" s="27">
        <v>735</v>
      </c>
      <c r="O35" s="27">
        <v>325</v>
      </c>
      <c r="P35" s="27">
        <v>436</v>
      </c>
      <c r="S35" s="29"/>
      <c r="T35" s="29"/>
    </row>
    <row r="36" spans="1:20" s="28" customFormat="1" ht="16.5" customHeight="1">
      <c r="A36" s="24">
        <v>17</v>
      </c>
      <c r="B36" s="41" t="s">
        <v>76</v>
      </c>
      <c r="C36" s="25" t="s">
        <v>42</v>
      </c>
      <c r="D36" s="26">
        <f t="shared" si="0"/>
        <v>2918</v>
      </c>
      <c r="E36" s="27">
        <f t="shared" si="1"/>
        <v>1246</v>
      </c>
      <c r="F36" s="27">
        <f t="shared" si="2"/>
        <v>1672</v>
      </c>
      <c r="G36" s="27">
        <v>3</v>
      </c>
      <c r="H36" s="27">
        <v>0</v>
      </c>
      <c r="I36" s="27">
        <v>24</v>
      </c>
      <c r="J36" s="27">
        <v>21</v>
      </c>
      <c r="K36" s="27">
        <v>312</v>
      </c>
      <c r="L36" s="27">
        <v>242</v>
      </c>
      <c r="M36" s="27">
        <v>714</v>
      </c>
      <c r="N36" s="27">
        <v>791</v>
      </c>
      <c r="O36" s="27">
        <v>193</v>
      </c>
      <c r="P36" s="27">
        <v>618</v>
      </c>
      <c r="S36" s="29"/>
      <c r="T36" s="29"/>
    </row>
    <row r="37" spans="1:20" s="28" customFormat="1" ht="16.5" customHeight="1">
      <c r="A37" s="24">
        <v>18</v>
      </c>
      <c r="B37" s="41" t="s">
        <v>77</v>
      </c>
      <c r="C37" s="25" t="s">
        <v>43</v>
      </c>
      <c r="D37" s="26">
        <f t="shared" si="0"/>
        <v>29568</v>
      </c>
      <c r="E37" s="27">
        <f t="shared" si="1"/>
        <v>13301</v>
      </c>
      <c r="F37" s="27">
        <f t="shared" si="2"/>
        <v>16267</v>
      </c>
      <c r="G37" s="27">
        <v>206</v>
      </c>
      <c r="H37" s="27">
        <v>180</v>
      </c>
      <c r="I37" s="27">
        <v>1018</v>
      </c>
      <c r="J37" s="27">
        <v>929</v>
      </c>
      <c r="K37" s="27">
        <v>3465</v>
      </c>
      <c r="L37" s="27">
        <v>3203</v>
      </c>
      <c r="M37" s="27">
        <v>7363</v>
      </c>
      <c r="N37" s="27">
        <v>8752</v>
      </c>
      <c r="O37" s="27">
        <v>1249</v>
      </c>
      <c r="P37" s="27">
        <v>3203</v>
      </c>
      <c r="S37" s="29"/>
      <c r="T37" s="29"/>
    </row>
    <row r="38" spans="1:20" s="28" customFormat="1" ht="16.5" customHeight="1">
      <c r="A38" s="24">
        <v>19</v>
      </c>
      <c r="B38" s="41" t="s">
        <v>78</v>
      </c>
      <c r="C38" s="25" t="s">
        <v>44</v>
      </c>
      <c r="D38" s="26">
        <f t="shared" si="0"/>
        <v>1998</v>
      </c>
      <c r="E38" s="27">
        <f t="shared" si="1"/>
        <v>654</v>
      </c>
      <c r="F38" s="27">
        <f t="shared" si="2"/>
        <v>1344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462</v>
      </c>
      <c r="N38" s="27">
        <v>714</v>
      </c>
      <c r="O38" s="27">
        <v>192</v>
      </c>
      <c r="P38" s="27">
        <v>630</v>
      </c>
      <c r="S38" s="29"/>
      <c r="T38" s="29"/>
    </row>
    <row r="39" spans="1:20" s="28" customFormat="1" ht="16.5" customHeight="1">
      <c r="A39" s="24">
        <v>20</v>
      </c>
      <c r="B39" s="41" t="s">
        <v>79</v>
      </c>
      <c r="C39" s="25" t="s">
        <v>45</v>
      </c>
      <c r="D39" s="26">
        <f t="shared" si="0"/>
        <v>980</v>
      </c>
      <c r="E39" s="27">
        <f t="shared" si="1"/>
        <v>527</v>
      </c>
      <c r="F39" s="27">
        <f t="shared" si="2"/>
        <v>453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413</v>
      </c>
      <c r="N39" s="27">
        <v>331</v>
      </c>
      <c r="O39" s="27">
        <v>114</v>
      </c>
      <c r="P39" s="27">
        <v>122</v>
      </c>
      <c r="S39" s="29"/>
      <c r="T39" s="29"/>
    </row>
    <row r="40" spans="1:20" s="28" customFormat="1" ht="16.5" customHeight="1">
      <c r="A40" s="24">
        <v>21</v>
      </c>
      <c r="B40" s="41" t="s">
        <v>80</v>
      </c>
      <c r="C40" s="25" t="s">
        <v>134</v>
      </c>
      <c r="D40" s="26">
        <f t="shared" si="0"/>
        <v>902</v>
      </c>
      <c r="E40" s="27">
        <f t="shared" si="1"/>
        <v>443</v>
      </c>
      <c r="F40" s="27">
        <f t="shared" si="2"/>
        <v>459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383</v>
      </c>
      <c r="N40" s="27">
        <v>282</v>
      </c>
      <c r="O40" s="27">
        <v>60</v>
      </c>
      <c r="P40" s="27">
        <v>177</v>
      </c>
      <c r="S40" s="29"/>
      <c r="T40" s="29"/>
    </row>
    <row r="41" spans="1:20" s="28" customFormat="1" ht="16.5" customHeight="1">
      <c r="A41" s="24">
        <v>22</v>
      </c>
      <c r="B41" s="41" t="s">
        <v>81</v>
      </c>
      <c r="C41" s="25" t="s">
        <v>133</v>
      </c>
      <c r="D41" s="26">
        <f t="shared" si="0"/>
        <v>5805</v>
      </c>
      <c r="E41" s="27">
        <f t="shared" si="1"/>
        <v>3337</v>
      </c>
      <c r="F41" s="27">
        <f t="shared" si="2"/>
        <v>2468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2728</v>
      </c>
      <c r="N41" s="27">
        <v>1420</v>
      </c>
      <c r="O41" s="27">
        <v>609</v>
      </c>
      <c r="P41" s="27">
        <v>1048</v>
      </c>
      <c r="S41" s="29"/>
      <c r="T41" s="29"/>
    </row>
    <row r="42" spans="1:20" s="28" customFormat="1" ht="16.5" customHeight="1">
      <c r="A42" s="24">
        <v>23</v>
      </c>
      <c r="B42" s="41" t="s">
        <v>82</v>
      </c>
      <c r="C42" s="25" t="s">
        <v>46</v>
      </c>
      <c r="D42" s="26">
        <f t="shared" si="0"/>
        <v>501</v>
      </c>
      <c r="E42" s="27">
        <f t="shared" si="1"/>
        <v>259</v>
      </c>
      <c r="F42" s="27">
        <f t="shared" si="2"/>
        <v>242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221</v>
      </c>
      <c r="N42" s="27">
        <v>165</v>
      </c>
      <c r="O42" s="27">
        <v>38</v>
      </c>
      <c r="P42" s="27">
        <v>77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47</v>
      </c>
      <c r="B44" s="40"/>
      <c r="C44" s="20" t="s">
        <v>48</v>
      </c>
      <c r="D44" s="21">
        <f t="shared" si="0"/>
        <v>123996</v>
      </c>
      <c r="E44" s="21">
        <f t="shared" si="1"/>
        <v>0</v>
      </c>
      <c r="F44" s="21">
        <f t="shared" si="2"/>
        <v>123996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73335</v>
      </c>
      <c r="O44" s="21">
        <f t="shared" si="4"/>
        <v>0</v>
      </c>
      <c r="P44" s="21">
        <f t="shared" si="4"/>
        <v>50661</v>
      </c>
      <c r="S44" s="23"/>
      <c r="T44" s="23"/>
    </row>
    <row r="45" spans="1:20" s="28" customFormat="1" ht="16.5" customHeight="1">
      <c r="A45" s="24">
        <v>1</v>
      </c>
      <c r="B45" s="41" t="s">
        <v>83</v>
      </c>
      <c r="C45" s="25" t="s">
        <v>49</v>
      </c>
      <c r="D45" s="26">
        <f t="shared" si="0"/>
        <v>25599</v>
      </c>
      <c r="E45" s="27">
        <f t="shared" si="1"/>
        <v>0</v>
      </c>
      <c r="F45" s="27">
        <f t="shared" si="2"/>
        <v>25599</v>
      </c>
      <c r="G45" s="27"/>
      <c r="H45" s="27"/>
      <c r="I45" s="27"/>
      <c r="J45" s="27"/>
      <c r="K45" s="27"/>
      <c r="L45" s="27"/>
      <c r="M45" s="27"/>
      <c r="N45" s="27">
        <v>15757</v>
      </c>
      <c r="O45" s="27">
        <v>0</v>
      </c>
      <c r="P45" s="27">
        <v>9842</v>
      </c>
      <c r="S45" s="29"/>
      <c r="T45" s="29"/>
    </row>
    <row r="46" spans="1:20" s="28" customFormat="1" ht="16.5" customHeight="1">
      <c r="A46" s="24">
        <v>3</v>
      </c>
      <c r="B46" s="41" t="s">
        <v>63</v>
      </c>
      <c r="C46" s="25" t="s">
        <v>29</v>
      </c>
      <c r="D46" s="26">
        <f aca="true" t="shared" si="5" ref="D46:D61">E46+F46</f>
        <v>16186</v>
      </c>
      <c r="E46" s="27">
        <f aca="true" t="shared" si="6" ref="E46:E61">G46+I46+K46+M46+O46</f>
        <v>0</v>
      </c>
      <c r="F46" s="27">
        <f aca="true" t="shared" si="7" ref="F46:F61">H46+J46+L46+N46+P46</f>
        <v>16186</v>
      </c>
      <c r="G46" s="27"/>
      <c r="H46" s="27"/>
      <c r="I46" s="27"/>
      <c r="J46" s="27"/>
      <c r="K46" s="27"/>
      <c r="L46" s="27"/>
      <c r="M46" s="27"/>
      <c r="N46" s="27">
        <v>8570</v>
      </c>
      <c r="O46" s="27">
        <v>0</v>
      </c>
      <c r="P46" s="27">
        <v>7616</v>
      </c>
      <c r="S46" s="29"/>
      <c r="T46" s="29"/>
    </row>
    <row r="47" spans="1:20" s="28" customFormat="1" ht="16.5" customHeight="1">
      <c r="A47" s="24">
        <v>4</v>
      </c>
      <c r="B47" s="41" t="s">
        <v>64</v>
      </c>
      <c r="C47" s="25" t="s">
        <v>30</v>
      </c>
      <c r="D47" s="26">
        <f t="shared" si="5"/>
        <v>19203</v>
      </c>
      <c r="E47" s="27">
        <f t="shared" si="6"/>
        <v>0</v>
      </c>
      <c r="F47" s="27">
        <f t="shared" si="7"/>
        <v>19203</v>
      </c>
      <c r="G47" s="27"/>
      <c r="H47" s="27"/>
      <c r="I47" s="27"/>
      <c r="J47" s="27"/>
      <c r="K47" s="27"/>
      <c r="L47" s="27"/>
      <c r="M47" s="27"/>
      <c r="N47" s="27">
        <v>10002</v>
      </c>
      <c r="O47" s="27">
        <v>0</v>
      </c>
      <c r="P47" s="27">
        <v>9201</v>
      </c>
      <c r="S47" s="29"/>
      <c r="T47" s="29"/>
    </row>
    <row r="48" spans="1:20" s="28" customFormat="1" ht="16.5" customHeight="1">
      <c r="A48" s="24">
        <v>5</v>
      </c>
      <c r="B48" s="41" t="s">
        <v>65</v>
      </c>
      <c r="C48" s="30" t="s">
        <v>31</v>
      </c>
      <c r="D48" s="26">
        <f t="shared" si="5"/>
        <v>2664</v>
      </c>
      <c r="E48" s="27">
        <f t="shared" si="6"/>
        <v>0</v>
      </c>
      <c r="F48" s="27">
        <f t="shared" si="7"/>
        <v>2664</v>
      </c>
      <c r="G48" s="27"/>
      <c r="H48" s="27"/>
      <c r="I48" s="27"/>
      <c r="J48" s="27"/>
      <c r="K48" s="27"/>
      <c r="L48" s="27"/>
      <c r="M48" s="27"/>
      <c r="N48" s="27">
        <v>1996</v>
      </c>
      <c r="O48" s="27">
        <v>0</v>
      </c>
      <c r="P48" s="27">
        <v>668</v>
      </c>
      <c r="S48" s="29"/>
      <c r="T48" s="29"/>
    </row>
    <row r="49" spans="1:20" s="22" customFormat="1" ht="16.5" customHeight="1">
      <c r="A49" s="24">
        <v>6</v>
      </c>
      <c r="B49" s="41" t="s">
        <v>66</v>
      </c>
      <c r="C49" s="25" t="s">
        <v>32</v>
      </c>
      <c r="D49" s="26">
        <f t="shared" si="5"/>
        <v>4024</v>
      </c>
      <c r="E49" s="27">
        <f t="shared" si="6"/>
        <v>0</v>
      </c>
      <c r="F49" s="27">
        <f t="shared" si="7"/>
        <v>4024</v>
      </c>
      <c r="G49" s="26"/>
      <c r="H49" s="26"/>
      <c r="I49" s="26"/>
      <c r="J49" s="26"/>
      <c r="K49" s="26"/>
      <c r="L49" s="26"/>
      <c r="M49" s="26"/>
      <c r="N49" s="27">
        <v>2127</v>
      </c>
      <c r="O49" s="26">
        <v>0</v>
      </c>
      <c r="P49" s="27">
        <v>1897</v>
      </c>
      <c r="S49" s="23"/>
      <c r="T49" s="23"/>
    </row>
    <row r="50" spans="1:20" s="22" customFormat="1" ht="16.5" customHeight="1">
      <c r="A50" s="24">
        <v>7</v>
      </c>
      <c r="B50" s="41" t="s">
        <v>67</v>
      </c>
      <c r="C50" s="25" t="s">
        <v>33</v>
      </c>
      <c r="D50" s="26">
        <f t="shared" si="5"/>
        <v>19959</v>
      </c>
      <c r="E50" s="27">
        <f t="shared" si="6"/>
        <v>0</v>
      </c>
      <c r="F50" s="27">
        <f t="shared" si="7"/>
        <v>19959</v>
      </c>
      <c r="G50" s="26"/>
      <c r="H50" s="26"/>
      <c r="I50" s="26"/>
      <c r="J50" s="26"/>
      <c r="K50" s="26"/>
      <c r="L50" s="26"/>
      <c r="M50" s="26"/>
      <c r="N50" s="27">
        <v>10801</v>
      </c>
      <c r="O50" s="26">
        <v>0</v>
      </c>
      <c r="P50" s="27">
        <v>9158</v>
      </c>
      <c r="S50" s="23"/>
      <c r="T50" s="23"/>
    </row>
    <row r="51" spans="1:20" s="22" customFormat="1" ht="16.5" customHeight="1">
      <c r="A51" s="24">
        <v>8</v>
      </c>
      <c r="B51" s="41" t="s">
        <v>68</v>
      </c>
      <c r="C51" s="25" t="s">
        <v>34</v>
      </c>
      <c r="D51" s="26">
        <f t="shared" si="5"/>
        <v>7387</v>
      </c>
      <c r="E51" s="27">
        <f t="shared" si="6"/>
        <v>0</v>
      </c>
      <c r="F51" s="27">
        <f t="shared" si="7"/>
        <v>7387</v>
      </c>
      <c r="G51" s="26"/>
      <c r="H51" s="26"/>
      <c r="I51" s="26"/>
      <c r="J51" s="26"/>
      <c r="K51" s="26"/>
      <c r="L51" s="26"/>
      <c r="M51" s="26"/>
      <c r="N51" s="27">
        <v>4211</v>
      </c>
      <c r="O51" s="26">
        <v>0</v>
      </c>
      <c r="P51" s="27">
        <v>3176</v>
      </c>
      <c r="S51" s="23"/>
      <c r="T51" s="23"/>
    </row>
    <row r="52" spans="1:20" s="22" customFormat="1" ht="16.5" customHeight="1">
      <c r="A52" s="24">
        <v>9</v>
      </c>
      <c r="B52" s="41" t="s">
        <v>69</v>
      </c>
      <c r="C52" s="25" t="s">
        <v>35</v>
      </c>
      <c r="D52" s="26">
        <f t="shared" si="5"/>
        <v>97</v>
      </c>
      <c r="E52" s="27">
        <f t="shared" si="6"/>
        <v>0</v>
      </c>
      <c r="F52" s="27">
        <f t="shared" si="7"/>
        <v>97</v>
      </c>
      <c r="G52" s="26"/>
      <c r="H52" s="26"/>
      <c r="I52" s="26"/>
      <c r="J52" s="26"/>
      <c r="K52" s="26"/>
      <c r="L52" s="26"/>
      <c r="M52" s="26"/>
      <c r="N52" s="27">
        <v>73</v>
      </c>
      <c r="O52" s="26">
        <v>0</v>
      </c>
      <c r="P52" s="27">
        <v>24</v>
      </c>
      <c r="S52" s="23"/>
      <c r="T52" s="23"/>
    </row>
    <row r="53" spans="1:20" s="22" customFormat="1" ht="16.5" customHeight="1">
      <c r="A53" s="24">
        <v>10</v>
      </c>
      <c r="B53" s="41" t="s">
        <v>70</v>
      </c>
      <c r="C53" s="25" t="s">
        <v>36</v>
      </c>
      <c r="D53" s="26">
        <f t="shared" si="5"/>
        <v>9923</v>
      </c>
      <c r="E53" s="27">
        <f t="shared" si="6"/>
        <v>0</v>
      </c>
      <c r="F53" s="27">
        <f t="shared" si="7"/>
        <v>9923</v>
      </c>
      <c r="G53" s="26"/>
      <c r="H53" s="26"/>
      <c r="I53" s="26"/>
      <c r="J53" s="26"/>
      <c r="K53" s="26"/>
      <c r="L53" s="26"/>
      <c r="M53" s="26"/>
      <c r="N53" s="27">
        <v>6982</v>
      </c>
      <c r="O53" s="26">
        <v>0</v>
      </c>
      <c r="P53" s="27">
        <v>2941</v>
      </c>
      <c r="S53" s="23"/>
      <c r="T53" s="23"/>
    </row>
    <row r="54" spans="1:20" s="28" customFormat="1" ht="16.5" customHeight="1">
      <c r="A54" s="24">
        <v>11</v>
      </c>
      <c r="B54" s="41" t="s">
        <v>75</v>
      </c>
      <c r="C54" s="25" t="s">
        <v>41</v>
      </c>
      <c r="D54" s="26">
        <f t="shared" si="5"/>
        <v>1120</v>
      </c>
      <c r="E54" s="27">
        <f t="shared" si="6"/>
        <v>0</v>
      </c>
      <c r="F54" s="27">
        <f t="shared" si="7"/>
        <v>1120</v>
      </c>
      <c r="G54" s="27"/>
      <c r="H54" s="27"/>
      <c r="I54" s="27"/>
      <c r="J54" s="27"/>
      <c r="K54" s="27"/>
      <c r="L54" s="27"/>
      <c r="M54" s="27"/>
      <c r="N54" s="27">
        <v>686</v>
      </c>
      <c r="O54" s="27">
        <v>0</v>
      </c>
      <c r="P54" s="27">
        <v>434</v>
      </c>
      <c r="S54" s="29"/>
      <c r="T54" s="29"/>
    </row>
    <row r="55" spans="1:20" s="28" customFormat="1" ht="16.5" customHeight="1">
      <c r="A55" s="24">
        <v>12</v>
      </c>
      <c r="B55" s="41" t="s">
        <v>76</v>
      </c>
      <c r="C55" s="25" t="s">
        <v>42</v>
      </c>
      <c r="D55" s="26">
        <f t="shared" si="5"/>
        <v>1424</v>
      </c>
      <c r="E55" s="27">
        <f t="shared" si="6"/>
        <v>0</v>
      </c>
      <c r="F55" s="27">
        <f t="shared" si="7"/>
        <v>1424</v>
      </c>
      <c r="G55" s="27"/>
      <c r="H55" s="27"/>
      <c r="I55" s="27"/>
      <c r="J55" s="27"/>
      <c r="K55" s="27"/>
      <c r="L55" s="27"/>
      <c r="M55" s="27"/>
      <c r="N55" s="27">
        <v>802</v>
      </c>
      <c r="O55" s="27">
        <v>0</v>
      </c>
      <c r="P55" s="27">
        <v>622</v>
      </c>
      <c r="S55" s="29"/>
      <c r="T55" s="29"/>
    </row>
    <row r="56" spans="1:20" s="28" customFormat="1" ht="16.5" customHeight="1">
      <c r="A56" s="24">
        <v>13</v>
      </c>
      <c r="B56" s="41" t="s">
        <v>77</v>
      </c>
      <c r="C56" s="25" t="s">
        <v>43</v>
      </c>
      <c r="D56" s="26">
        <f t="shared" si="5"/>
        <v>12253</v>
      </c>
      <c r="E56" s="27">
        <f t="shared" si="6"/>
        <v>0</v>
      </c>
      <c r="F56" s="27">
        <f t="shared" si="7"/>
        <v>12253</v>
      </c>
      <c r="G56" s="27"/>
      <c r="H56" s="27"/>
      <c r="I56" s="27"/>
      <c r="J56" s="27"/>
      <c r="K56" s="27"/>
      <c r="L56" s="27"/>
      <c r="M56" s="27"/>
      <c r="N56" s="27">
        <v>9000</v>
      </c>
      <c r="O56" s="27">
        <v>0</v>
      </c>
      <c r="P56" s="27">
        <v>3253</v>
      </c>
      <c r="S56" s="29"/>
      <c r="T56" s="29"/>
    </row>
    <row r="57" spans="1:20" s="22" customFormat="1" ht="16.5" customHeight="1">
      <c r="A57" s="24">
        <v>14</v>
      </c>
      <c r="B57" s="41" t="s">
        <v>78</v>
      </c>
      <c r="C57" s="25" t="s">
        <v>44</v>
      </c>
      <c r="D57" s="26">
        <f t="shared" si="5"/>
        <v>1347</v>
      </c>
      <c r="E57" s="27">
        <f t="shared" si="6"/>
        <v>0</v>
      </c>
      <c r="F57" s="27">
        <f t="shared" si="7"/>
        <v>1347</v>
      </c>
      <c r="G57" s="26"/>
      <c r="H57" s="26"/>
      <c r="I57" s="26"/>
      <c r="J57" s="26"/>
      <c r="K57" s="26"/>
      <c r="L57" s="26"/>
      <c r="M57" s="26"/>
      <c r="N57" s="27">
        <v>717</v>
      </c>
      <c r="O57" s="26">
        <v>0</v>
      </c>
      <c r="P57" s="27">
        <v>630</v>
      </c>
      <c r="S57" s="23"/>
      <c r="T57" s="23"/>
    </row>
    <row r="58" spans="1:20" s="22" customFormat="1" ht="16.5" customHeight="1">
      <c r="A58" s="24">
        <v>15</v>
      </c>
      <c r="B58" s="41" t="s">
        <v>80</v>
      </c>
      <c r="C58" s="25" t="s">
        <v>134</v>
      </c>
      <c r="D58" s="26">
        <f t="shared" si="5"/>
        <v>395</v>
      </c>
      <c r="E58" s="27">
        <f t="shared" si="6"/>
        <v>0</v>
      </c>
      <c r="F58" s="27">
        <f t="shared" si="7"/>
        <v>395</v>
      </c>
      <c r="G58" s="26"/>
      <c r="H58" s="26"/>
      <c r="I58" s="26"/>
      <c r="J58" s="26"/>
      <c r="K58" s="26"/>
      <c r="L58" s="26"/>
      <c r="M58" s="26"/>
      <c r="N58" s="27">
        <v>230</v>
      </c>
      <c r="O58" s="26">
        <v>0</v>
      </c>
      <c r="P58" s="27">
        <v>165</v>
      </c>
      <c r="S58" s="23"/>
      <c r="T58" s="23"/>
    </row>
    <row r="59" spans="1:20" s="22" customFormat="1" ht="16.5" customHeight="1">
      <c r="A59" s="24">
        <v>16</v>
      </c>
      <c r="B59" s="41" t="s">
        <v>81</v>
      </c>
      <c r="C59" s="25" t="s">
        <v>133</v>
      </c>
      <c r="D59" s="26">
        <f t="shared" si="5"/>
        <v>2415</v>
      </c>
      <c r="E59" s="27">
        <f t="shared" si="6"/>
        <v>0</v>
      </c>
      <c r="F59" s="27">
        <f t="shared" si="7"/>
        <v>2415</v>
      </c>
      <c r="G59" s="26"/>
      <c r="H59" s="26"/>
      <c r="I59" s="26"/>
      <c r="J59" s="26"/>
      <c r="K59" s="26"/>
      <c r="L59" s="26"/>
      <c r="M59" s="26"/>
      <c r="N59" s="27">
        <v>1381</v>
      </c>
      <c r="O59" s="26">
        <v>0</v>
      </c>
      <c r="P59" s="27">
        <v>1034</v>
      </c>
      <c r="S59" s="23"/>
      <c r="T59" s="23"/>
    </row>
    <row r="60" spans="1:20" s="22" customFormat="1" ht="26.25" customHeight="1">
      <c r="A60" s="19" t="s">
        <v>50</v>
      </c>
      <c r="B60" s="40"/>
      <c r="C60" s="20" t="s">
        <v>51</v>
      </c>
      <c r="D60" s="21">
        <f t="shared" si="5"/>
        <v>280140</v>
      </c>
      <c r="E60" s="21">
        <f t="shared" si="6"/>
        <v>126824</v>
      </c>
      <c r="F60" s="21">
        <f t="shared" si="7"/>
        <v>153316</v>
      </c>
      <c r="G60" s="21">
        <f aca="true" t="shared" si="8" ref="G60:P60">SUM(G61:G80)</f>
        <v>1325</v>
      </c>
      <c r="H60" s="21">
        <f t="shared" si="8"/>
        <v>1262</v>
      </c>
      <c r="I60" s="21">
        <f t="shared" si="8"/>
        <v>6412</v>
      </c>
      <c r="J60" s="21">
        <f t="shared" si="8"/>
        <v>5871</v>
      </c>
      <c r="K60" s="21">
        <f t="shared" si="8"/>
        <v>23501</v>
      </c>
      <c r="L60" s="21">
        <f t="shared" si="8"/>
        <v>22230</v>
      </c>
      <c r="M60" s="21">
        <f t="shared" si="8"/>
        <v>76512</v>
      </c>
      <c r="N60" s="21">
        <f t="shared" si="8"/>
        <v>73288</v>
      </c>
      <c r="O60" s="21">
        <f t="shared" si="8"/>
        <v>19074</v>
      </c>
      <c r="P60" s="21">
        <f t="shared" si="8"/>
        <v>50665</v>
      </c>
      <c r="S60" s="23"/>
      <c r="T60" s="23"/>
    </row>
    <row r="61" spans="1:20" s="22" customFormat="1" ht="16.5" customHeight="1">
      <c r="A61" s="24">
        <v>1</v>
      </c>
      <c r="B61" s="41" t="s">
        <v>62</v>
      </c>
      <c r="C61" s="25" t="s">
        <v>28</v>
      </c>
      <c r="D61" s="26">
        <f t="shared" si="5"/>
        <v>53</v>
      </c>
      <c r="E61" s="27">
        <f t="shared" si="6"/>
        <v>16</v>
      </c>
      <c r="F61" s="27">
        <f t="shared" si="7"/>
        <v>37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11</v>
      </c>
      <c r="N61" s="26">
        <v>24</v>
      </c>
      <c r="O61" s="26">
        <v>5</v>
      </c>
      <c r="P61" s="26">
        <v>13</v>
      </c>
      <c r="S61" s="23"/>
      <c r="T61" s="23"/>
    </row>
    <row r="62" spans="1:20" s="22" customFormat="1" ht="16.5" customHeight="1">
      <c r="A62" s="24">
        <v>2</v>
      </c>
      <c r="B62" s="41" t="s">
        <v>63</v>
      </c>
      <c r="C62" s="25" t="s">
        <v>29</v>
      </c>
      <c r="D62" s="26">
        <f aca="true" t="shared" si="9" ref="D62:D79">E62+F62</f>
        <v>10818</v>
      </c>
      <c r="E62" s="27">
        <f aca="true" t="shared" si="10" ref="E62:E79">G62+I62+K62+M62+O62</f>
        <v>4660</v>
      </c>
      <c r="F62" s="27">
        <f aca="true" t="shared" si="11" ref="F62:F79">H62+J62+L62+N62+P62</f>
        <v>6158</v>
      </c>
      <c r="G62" s="26">
        <v>51</v>
      </c>
      <c r="H62" s="26">
        <v>49</v>
      </c>
      <c r="I62" s="26">
        <v>207</v>
      </c>
      <c r="J62" s="26">
        <v>210</v>
      </c>
      <c r="K62" s="26">
        <v>890</v>
      </c>
      <c r="L62" s="26">
        <v>837</v>
      </c>
      <c r="M62" s="26">
        <v>2750</v>
      </c>
      <c r="N62" s="26">
        <v>2602</v>
      </c>
      <c r="O62" s="26">
        <v>762</v>
      </c>
      <c r="P62" s="26">
        <v>2460</v>
      </c>
      <c r="S62" s="23"/>
      <c r="T62" s="23"/>
    </row>
    <row r="63" spans="1:20" s="22" customFormat="1" ht="16.5" customHeight="1">
      <c r="A63" s="24">
        <v>3</v>
      </c>
      <c r="B63" s="41" t="s">
        <v>64</v>
      </c>
      <c r="C63" s="25" t="s">
        <v>30</v>
      </c>
      <c r="D63" s="26">
        <f t="shared" si="9"/>
        <v>42815</v>
      </c>
      <c r="E63" s="27">
        <f t="shared" si="10"/>
        <v>18905</v>
      </c>
      <c r="F63" s="27">
        <f t="shared" si="11"/>
        <v>23910</v>
      </c>
      <c r="G63" s="26">
        <v>203</v>
      </c>
      <c r="H63" s="26">
        <v>189</v>
      </c>
      <c r="I63" s="26">
        <v>1024</v>
      </c>
      <c r="J63" s="26">
        <v>989</v>
      </c>
      <c r="K63" s="26">
        <v>3725</v>
      </c>
      <c r="L63" s="26">
        <v>3465</v>
      </c>
      <c r="M63" s="26">
        <v>10438</v>
      </c>
      <c r="N63" s="26">
        <v>10076</v>
      </c>
      <c r="O63" s="26">
        <v>3515</v>
      </c>
      <c r="P63" s="26">
        <v>9191</v>
      </c>
      <c r="S63" s="23"/>
      <c r="T63" s="23"/>
    </row>
    <row r="64" spans="1:20" s="22" customFormat="1" ht="16.5" customHeight="1">
      <c r="A64" s="24">
        <v>4</v>
      </c>
      <c r="B64" s="41" t="s">
        <v>65</v>
      </c>
      <c r="C64" s="25" t="s">
        <v>31</v>
      </c>
      <c r="D64" s="26">
        <f t="shared" si="9"/>
        <v>6772</v>
      </c>
      <c r="E64" s="27">
        <f t="shared" si="10"/>
        <v>3268</v>
      </c>
      <c r="F64" s="27">
        <f t="shared" si="11"/>
        <v>3504</v>
      </c>
      <c r="G64" s="26">
        <v>37</v>
      </c>
      <c r="H64" s="26">
        <v>38</v>
      </c>
      <c r="I64" s="26">
        <v>195</v>
      </c>
      <c r="J64" s="26">
        <v>174</v>
      </c>
      <c r="K64" s="26">
        <v>597</v>
      </c>
      <c r="L64" s="26">
        <v>596</v>
      </c>
      <c r="M64" s="26">
        <v>2180</v>
      </c>
      <c r="N64" s="26">
        <v>2027</v>
      </c>
      <c r="O64" s="26">
        <v>259</v>
      </c>
      <c r="P64" s="26">
        <v>669</v>
      </c>
      <c r="S64" s="23"/>
      <c r="T64" s="23"/>
    </row>
    <row r="65" spans="1:20" s="22" customFormat="1" ht="16.5" customHeight="1">
      <c r="A65" s="24">
        <v>5</v>
      </c>
      <c r="B65" s="41" t="s">
        <v>66</v>
      </c>
      <c r="C65" s="25" t="s">
        <v>32</v>
      </c>
      <c r="D65" s="26">
        <f t="shared" si="9"/>
        <v>9363</v>
      </c>
      <c r="E65" s="27">
        <f t="shared" si="10"/>
        <v>4383</v>
      </c>
      <c r="F65" s="27">
        <f t="shared" si="11"/>
        <v>4980</v>
      </c>
      <c r="G65" s="26">
        <v>34</v>
      </c>
      <c r="H65" s="26">
        <v>31</v>
      </c>
      <c r="I65" s="26">
        <v>210</v>
      </c>
      <c r="J65" s="26">
        <v>193</v>
      </c>
      <c r="K65" s="26">
        <v>749</v>
      </c>
      <c r="L65" s="26">
        <v>708</v>
      </c>
      <c r="M65" s="26">
        <v>2652</v>
      </c>
      <c r="N65" s="26">
        <v>2151</v>
      </c>
      <c r="O65" s="26">
        <v>738</v>
      </c>
      <c r="P65" s="26">
        <v>1897</v>
      </c>
      <c r="S65" s="23"/>
      <c r="T65" s="23"/>
    </row>
    <row r="66" spans="1:20" s="22" customFormat="1" ht="16.5" customHeight="1">
      <c r="A66" s="24">
        <v>6</v>
      </c>
      <c r="B66" s="41" t="s">
        <v>67</v>
      </c>
      <c r="C66" s="25" t="s">
        <v>33</v>
      </c>
      <c r="D66" s="26">
        <f t="shared" si="9"/>
        <v>18481</v>
      </c>
      <c r="E66" s="27">
        <f t="shared" si="10"/>
        <v>8566</v>
      </c>
      <c r="F66" s="27">
        <f t="shared" si="11"/>
        <v>9915</v>
      </c>
      <c r="G66" s="26">
        <v>72</v>
      </c>
      <c r="H66" s="26">
        <v>58</v>
      </c>
      <c r="I66" s="26">
        <v>398</v>
      </c>
      <c r="J66" s="26">
        <v>381</v>
      </c>
      <c r="K66" s="26">
        <v>1403</v>
      </c>
      <c r="L66" s="26">
        <v>1335</v>
      </c>
      <c r="M66" s="26">
        <v>5209</v>
      </c>
      <c r="N66" s="26">
        <v>4382</v>
      </c>
      <c r="O66" s="26">
        <v>1484</v>
      </c>
      <c r="P66" s="26">
        <v>3759</v>
      </c>
      <c r="S66" s="23"/>
      <c r="T66" s="23"/>
    </row>
    <row r="67" spans="1:20" s="22" customFormat="1" ht="16.5" customHeight="1">
      <c r="A67" s="24">
        <v>7</v>
      </c>
      <c r="B67" s="41" t="s">
        <v>69</v>
      </c>
      <c r="C67" s="25" t="s">
        <v>35</v>
      </c>
      <c r="D67" s="26">
        <f t="shared" si="9"/>
        <v>390</v>
      </c>
      <c r="E67" s="27">
        <f t="shared" si="10"/>
        <v>266</v>
      </c>
      <c r="F67" s="27">
        <f t="shared" si="11"/>
        <v>124</v>
      </c>
      <c r="G67" s="26">
        <v>0</v>
      </c>
      <c r="H67" s="26">
        <v>1</v>
      </c>
      <c r="I67" s="26">
        <v>4</v>
      </c>
      <c r="J67" s="26">
        <v>3</v>
      </c>
      <c r="K67" s="26">
        <v>10</v>
      </c>
      <c r="L67" s="26">
        <v>16</v>
      </c>
      <c r="M67" s="26">
        <v>234</v>
      </c>
      <c r="N67" s="26">
        <v>80</v>
      </c>
      <c r="O67" s="26">
        <v>18</v>
      </c>
      <c r="P67" s="26">
        <v>24</v>
      </c>
      <c r="S67" s="23"/>
      <c r="T67" s="23"/>
    </row>
    <row r="68" spans="1:20" s="22" customFormat="1" ht="16.5" customHeight="1">
      <c r="A68" s="24">
        <v>10</v>
      </c>
      <c r="B68" s="41" t="s">
        <v>130</v>
      </c>
      <c r="C68" s="25" t="s">
        <v>129</v>
      </c>
      <c r="D68" s="26">
        <f t="shared" si="9"/>
        <v>11282</v>
      </c>
      <c r="E68" s="27">
        <f t="shared" si="10"/>
        <v>4867</v>
      </c>
      <c r="F68" s="27">
        <f t="shared" si="11"/>
        <v>6415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3891</v>
      </c>
      <c r="N68" s="26">
        <v>3494</v>
      </c>
      <c r="O68" s="26">
        <v>976</v>
      </c>
      <c r="P68" s="26">
        <v>2921</v>
      </c>
      <c r="S68" s="23"/>
      <c r="T68" s="23"/>
    </row>
    <row r="69" spans="1:20" s="22" customFormat="1" ht="16.5" customHeight="1">
      <c r="A69" s="24">
        <v>11</v>
      </c>
      <c r="B69" s="41" t="s">
        <v>84</v>
      </c>
      <c r="C69" s="25" t="s">
        <v>52</v>
      </c>
      <c r="D69" s="26">
        <f t="shared" si="9"/>
        <v>68699</v>
      </c>
      <c r="E69" s="27">
        <f t="shared" si="10"/>
        <v>31704</v>
      </c>
      <c r="F69" s="27">
        <f t="shared" si="11"/>
        <v>36995</v>
      </c>
      <c r="G69" s="26">
        <v>443</v>
      </c>
      <c r="H69" s="26">
        <v>475</v>
      </c>
      <c r="I69" s="26">
        <v>1890</v>
      </c>
      <c r="J69" s="26">
        <v>1753</v>
      </c>
      <c r="K69" s="26">
        <v>6035</v>
      </c>
      <c r="L69" s="26">
        <v>5880</v>
      </c>
      <c r="M69" s="26">
        <v>19296</v>
      </c>
      <c r="N69" s="26">
        <v>18964</v>
      </c>
      <c r="O69" s="26">
        <v>4040</v>
      </c>
      <c r="P69" s="26">
        <v>9923</v>
      </c>
      <c r="S69" s="23"/>
      <c r="T69" s="23"/>
    </row>
    <row r="70" spans="1:20" s="22" customFormat="1" ht="16.5" customHeight="1">
      <c r="A70" s="24">
        <v>12</v>
      </c>
      <c r="B70" s="41" t="s">
        <v>85</v>
      </c>
      <c r="C70" s="30" t="s">
        <v>53</v>
      </c>
      <c r="D70" s="26">
        <f t="shared" si="9"/>
        <v>25222</v>
      </c>
      <c r="E70" s="27">
        <f t="shared" si="10"/>
        <v>11364</v>
      </c>
      <c r="F70" s="27">
        <f t="shared" si="11"/>
        <v>13858</v>
      </c>
      <c r="G70" s="26">
        <v>95</v>
      </c>
      <c r="H70" s="26">
        <v>82</v>
      </c>
      <c r="I70" s="26">
        <v>512</v>
      </c>
      <c r="J70" s="26">
        <v>442</v>
      </c>
      <c r="K70" s="26">
        <v>2342</v>
      </c>
      <c r="L70" s="26">
        <v>2221</v>
      </c>
      <c r="M70" s="26">
        <v>6571</v>
      </c>
      <c r="N70" s="26">
        <v>5963</v>
      </c>
      <c r="O70" s="26">
        <v>1844</v>
      </c>
      <c r="P70" s="26">
        <v>5150</v>
      </c>
      <c r="S70" s="23"/>
      <c r="T70" s="23"/>
    </row>
    <row r="71" spans="1:20" s="22" customFormat="1" ht="16.5" customHeight="1">
      <c r="A71" s="24">
        <v>13</v>
      </c>
      <c r="B71" s="41" t="s">
        <v>86</v>
      </c>
      <c r="C71" s="25" t="s">
        <v>54</v>
      </c>
      <c r="D71" s="26">
        <f t="shared" si="9"/>
        <v>25930</v>
      </c>
      <c r="E71" s="27">
        <f t="shared" si="10"/>
        <v>11352</v>
      </c>
      <c r="F71" s="27">
        <f t="shared" si="11"/>
        <v>14578</v>
      </c>
      <c r="G71" s="27">
        <v>93</v>
      </c>
      <c r="H71" s="26">
        <v>92</v>
      </c>
      <c r="I71" s="27">
        <v>541</v>
      </c>
      <c r="J71" s="26">
        <v>446</v>
      </c>
      <c r="K71" s="26">
        <v>2349</v>
      </c>
      <c r="L71" s="26">
        <v>2173</v>
      </c>
      <c r="M71" s="26">
        <v>6550</v>
      </c>
      <c r="N71" s="26">
        <v>6468</v>
      </c>
      <c r="O71" s="26">
        <v>1819</v>
      </c>
      <c r="P71" s="26">
        <v>5399</v>
      </c>
      <c r="S71" s="23"/>
      <c r="T71" s="23"/>
    </row>
    <row r="72" spans="1:20" s="22" customFormat="1" ht="16.5" customHeight="1">
      <c r="A72" s="24">
        <v>14</v>
      </c>
      <c r="B72" s="41" t="s">
        <v>87</v>
      </c>
      <c r="C72" s="25" t="s">
        <v>55</v>
      </c>
      <c r="D72" s="26">
        <f t="shared" si="9"/>
        <v>16341</v>
      </c>
      <c r="E72" s="27">
        <f t="shared" si="10"/>
        <v>7079</v>
      </c>
      <c r="F72" s="27">
        <f t="shared" si="11"/>
        <v>9262</v>
      </c>
      <c r="G72" s="27">
        <v>84</v>
      </c>
      <c r="H72" s="26">
        <v>64</v>
      </c>
      <c r="I72" s="27">
        <v>363</v>
      </c>
      <c r="J72" s="26">
        <v>310</v>
      </c>
      <c r="K72" s="26">
        <v>1555</v>
      </c>
      <c r="L72" s="26">
        <v>1470</v>
      </c>
      <c r="M72" s="26">
        <v>4074</v>
      </c>
      <c r="N72" s="26">
        <v>4247</v>
      </c>
      <c r="O72" s="26">
        <v>1003</v>
      </c>
      <c r="P72" s="26">
        <v>3171</v>
      </c>
      <c r="S72" s="23"/>
      <c r="T72" s="23"/>
    </row>
    <row r="73" spans="1:20" s="22" customFormat="1" ht="16.5" customHeight="1">
      <c r="A73" s="24">
        <v>15</v>
      </c>
      <c r="B73" s="41" t="s">
        <v>75</v>
      </c>
      <c r="C73" s="25" t="s">
        <v>41</v>
      </c>
      <c r="D73" s="26">
        <f t="shared" si="9"/>
        <v>1845</v>
      </c>
      <c r="E73" s="27">
        <f t="shared" si="10"/>
        <v>960</v>
      </c>
      <c r="F73" s="27">
        <f t="shared" si="11"/>
        <v>885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685</v>
      </c>
      <c r="N73" s="26">
        <v>511</v>
      </c>
      <c r="O73" s="26">
        <v>275</v>
      </c>
      <c r="P73" s="26">
        <v>374</v>
      </c>
      <c r="S73" s="23"/>
      <c r="T73" s="23"/>
    </row>
    <row r="74" spans="1:20" s="22" customFormat="1" ht="16.5" customHeight="1">
      <c r="A74" s="24">
        <v>16</v>
      </c>
      <c r="B74" s="41" t="s">
        <v>76</v>
      </c>
      <c r="C74" s="25" t="s">
        <v>42</v>
      </c>
      <c r="D74" s="26">
        <f t="shared" si="9"/>
        <v>2952</v>
      </c>
      <c r="E74" s="27">
        <f t="shared" si="10"/>
        <v>1262</v>
      </c>
      <c r="F74" s="27">
        <f t="shared" si="11"/>
        <v>1690</v>
      </c>
      <c r="G74" s="27">
        <v>3</v>
      </c>
      <c r="H74" s="26">
        <v>0</v>
      </c>
      <c r="I74" s="27">
        <v>24</v>
      </c>
      <c r="J74" s="26">
        <v>21</v>
      </c>
      <c r="K74" s="26">
        <v>315</v>
      </c>
      <c r="L74" s="26">
        <v>249</v>
      </c>
      <c r="M74" s="26">
        <v>727</v>
      </c>
      <c r="N74" s="26">
        <v>798</v>
      </c>
      <c r="O74" s="26">
        <v>193</v>
      </c>
      <c r="P74" s="26">
        <v>622</v>
      </c>
      <c r="S74" s="23"/>
      <c r="T74" s="23"/>
    </row>
    <row r="75" spans="1:20" s="22" customFormat="1" ht="16.5" customHeight="1">
      <c r="A75" s="24">
        <v>17</v>
      </c>
      <c r="B75" s="41" t="s">
        <v>77</v>
      </c>
      <c r="C75" s="25" t="s">
        <v>43</v>
      </c>
      <c r="D75" s="26">
        <f t="shared" si="9"/>
        <v>30348</v>
      </c>
      <c r="E75" s="27">
        <f t="shared" si="10"/>
        <v>13635</v>
      </c>
      <c r="F75" s="27">
        <f t="shared" si="11"/>
        <v>16713</v>
      </c>
      <c r="G75" s="27">
        <v>210</v>
      </c>
      <c r="H75" s="26">
        <v>183</v>
      </c>
      <c r="I75" s="27">
        <v>1044</v>
      </c>
      <c r="J75" s="26">
        <v>949</v>
      </c>
      <c r="K75" s="26">
        <v>3531</v>
      </c>
      <c r="L75" s="26">
        <v>3280</v>
      </c>
      <c r="M75" s="26">
        <v>7585</v>
      </c>
      <c r="N75" s="26">
        <v>9058</v>
      </c>
      <c r="O75" s="26">
        <v>1265</v>
      </c>
      <c r="P75" s="26">
        <v>3243</v>
      </c>
      <c r="S75" s="23"/>
      <c r="T75" s="23"/>
    </row>
    <row r="76" spans="1:20" s="22" customFormat="1" ht="16.5" customHeight="1">
      <c r="A76" s="24">
        <v>18</v>
      </c>
      <c r="B76" s="41" t="s">
        <v>78</v>
      </c>
      <c r="C76" s="25" t="s">
        <v>44</v>
      </c>
      <c r="D76" s="26">
        <f t="shared" si="9"/>
        <v>2005</v>
      </c>
      <c r="E76" s="27">
        <f t="shared" si="10"/>
        <v>655</v>
      </c>
      <c r="F76" s="27">
        <f t="shared" si="11"/>
        <v>1350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463</v>
      </c>
      <c r="N76" s="26">
        <v>717</v>
      </c>
      <c r="O76" s="26">
        <v>192</v>
      </c>
      <c r="P76" s="26">
        <v>633</v>
      </c>
      <c r="S76" s="23"/>
      <c r="T76" s="23"/>
    </row>
    <row r="77" spans="1:20" s="22" customFormat="1" ht="16.5" customHeight="1">
      <c r="A77" s="24">
        <v>19</v>
      </c>
      <c r="B77" s="41" t="s">
        <v>79</v>
      </c>
      <c r="C77" s="25" t="s">
        <v>45</v>
      </c>
      <c r="D77" s="26">
        <f t="shared" si="9"/>
        <v>241</v>
      </c>
      <c r="E77" s="27">
        <f t="shared" si="10"/>
        <v>140</v>
      </c>
      <c r="F77" s="27">
        <f t="shared" si="11"/>
        <v>101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116</v>
      </c>
      <c r="N77" s="26">
        <v>80</v>
      </c>
      <c r="O77" s="26">
        <v>24</v>
      </c>
      <c r="P77" s="26">
        <v>21</v>
      </c>
      <c r="S77" s="23"/>
      <c r="T77" s="23"/>
    </row>
    <row r="78" spans="1:16" s="33" customFormat="1" ht="16.5" customHeight="1">
      <c r="A78" s="24">
        <v>20</v>
      </c>
      <c r="B78" s="41" t="s">
        <v>80</v>
      </c>
      <c r="C78" s="25" t="s">
        <v>134</v>
      </c>
      <c r="D78" s="26">
        <f t="shared" si="9"/>
        <v>800</v>
      </c>
      <c r="E78" s="27">
        <f t="shared" si="10"/>
        <v>401</v>
      </c>
      <c r="F78" s="27">
        <f t="shared" si="11"/>
        <v>399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348</v>
      </c>
      <c r="N78" s="31">
        <v>248</v>
      </c>
      <c r="O78" s="32">
        <v>53</v>
      </c>
      <c r="P78" s="32">
        <v>151</v>
      </c>
    </row>
    <row r="79" spans="1:16" s="33" customFormat="1" ht="16.5" customHeight="1">
      <c r="A79" s="24">
        <v>21</v>
      </c>
      <c r="B79" s="41" t="s">
        <v>81</v>
      </c>
      <c r="C79" s="25" t="s">
        <v>133</v>
      </c>
      <c r="D79" s="26">
        <f t="shared" si="9"/>
        <v>5783</v>
      </c>
      <c r="E79" s="27">
        <f t="shared" si="10"/>
        <v>3341</v>
      </c>
      <c r="F79" s="27">
        <f t="shared" si="11"/>
        <v>2442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2732</v>
      </c>
      <c r="N79" s="31">
        <v>1398</v>
      </c>
      <c r="O79" s="32">
        <v>609</v>
      </c>
      <c r="P79" s="32">
        <v>1044</v>
      </c>
    </row>
    <row r="80" spans="1:16" s="33" customFormat="1" ht="16.5" customHeight="1">
      <c r="A80" s="24"/>
      <c r="B80" s="41"/>
      <c r="C80" s="25"/>
      <c r="D80" s="26"/>
      <c r="E80" s="27"/>
      <c r="F80" s="27"/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91</v>
      </c>
      <c r="B81" s="40"/>
      <c r="C81" s="20" t="s">
        <v>92</v>
      </c>
      <c r="D81" s="21">
        <f aca="true" t="shared" si="12" ref="D81:D93">E81+F81</f>
        <v>284430</v>
      </c>
      <c r="E81" s="21">
        <f aca="true" t="shared" si="13" ref="E81:E93">G81+I81+K81+M81+O81</f>
        <v>130229</v>
      </c>
      <c r="F81" s="21">
        <f aca="true" t="shared" si="14" ref="F81:F93">H81+J81+L81+N81+P81</f>
        <v>154201</v>
      </c>
      <c r="G81" s="21">
        <f>SUM(G82:G93)</f>
        <v>1334</v>
      </c>
      <c r="H81" s="21">
        <f aca="true" t="shared" si="15" ref="H81:P81">SUM(H82:H93)</f>
        <v>1264</v>
      </c>
      <c r="I81" s="21">
        <f t="shared" si="15"/>
        <v>6466</v>
      </c>
      <c r="J81" s="21">
        <f t="shared" si="15"/>
        <v>5925</v>
      </c>
      <c r="K81" s="21">
        <f t="shared" si="15"/>
        <v>23594</v>
      </c>
      <c r="L81" s="21">
        <f t="shared" si="15"/>
        <v>22352</v>
      </c>
      <c r="M81" s="21">
        <f t="shared" si="15"/>
        <v>79664</v>
      </c>
      <c r="N81" s="21">
        <f t="shared" si="15"/>
        <v>73909</v>
      </c>
      <c r="O81" s="21">
        <f t="shared" si="15"/>
        <v>19171</v>
      </c>
      <c r="P81" s="21">
        <f t="shared" si="15"/>
        <v>50751</v>
      </c>
      <c r="S81" s="23"/>
      <c r="T81" s="23"/>
    </row>
    <row r="82" spans="1:20" s="22" customFormat="1" ht="16.5" customHeight="1">
      <c r="A82" s="24">
        <v>1</v>
      </c>
      <c r="B82" s="41" t="s">
        <v>63</v>
      </c>
      <c r="C82" s="25" t="s">
        <v>29</v>
      </c>
      <c r="D82" s="26">
        <f t="shared" si="12"/>
        <v>38160</v>
      </c>
      <c r="E82" s="27">
        <f t="shared" si="13"/>
        <v>16789</v>
      </c>
      <c r="F82" s="27">
        <f t="shared" si="14"/>
        <v>21371</v>
      </c>
      <c r="G82" s="26">
        <f>'Прил. 11АЛЬФА 2016'!F33+'Прил. 11АЛЬФА 2016'!F34</f>
        <v>144</v>
      </c>
      <c r="H82" s="26">
        <f>'Прил. 11АЛЬФА 2016'!G33+'Прил. 11АЛЬФА 2016'!G34</f>
        <v>131</v>
      </c>
      <c r="I82" s="26">
        <f>'Прил. 11АЛЬФА 2016'!H33+'Прил. 11АЛЬФА 2016'!H34</f>
        <v>724</v>
      </c>
      <c r="J82" s="26">
        <f>'Прил. 11АЛЬФА 2016'!I33+'Прил. 11АЛЬФА 2016'!I34</f>
        <v>653</v>
      </c>
      <c r="K82" s="26">
        <f>'Прил. 11АЛЬФА 2016'!J33+'Прил. 11АЛЬФА 2016'!J34</f>
        <v>3254</v>
      </c>
      <c r="L82" s="26">
        <f>'Прил. 11АЛЬФА 2016'!K33+'Прил. 11АЛЬФА 2016'!K34</f>
        <v>3084</v>
      </c>
      <c r="M82" s="26">
        <f>'Прил. 11АЛЬФА 2016'!L33+'Прил. 11АЛЬФА 2016'!L34</f>
        <v>9873</v>
      </c>
      <c r="N82" s="26">
        <f>'Прил. 11АЛЬФА 2016'!M33+'Прил. 11АЛЬФА 2016'!M34</f>
        <v>9259</v>
      </c>
      <c r="O82" s="26">
        <f>'Прил. 11АЛЬФА 2016'!N33+'Прил. 11АЛЬФА 2016'!N34</f>
        <v>2794</v>
      </c>
      <c r="P82" s="26">
        <f>'Прил. 11АЛЬФА 2016'!O33+'Прил. 11АЛЬФА 2016'!O34</f>
        <v>8244</v>
      </c>
      <c r="S82" s="23"/>
      <c r="T82" s="23"/>
    </row>
    <row r="83" spans="1:20" s="22" customFormat="1" ht="16.5" customHeight="1">
      <c r="A83" s="24">
        <v>2</v>
      </c>
      <c r="B83" s="41" t="s">
        <v>64</v>
      </c>
      <c r="C83" s="25" t="s">
        <v>30</v>
      </c>
      <c r="D83" s="26">
        <f t="shared" si="12"/>
        <v>48850</v>
      </c>
      <c r="E83" s="27">
        <f t="shared" si="13"/>
        <v>22481</v>
      </c>
      <c r="F83" s="27">
        <f t="shared" si="14"/>
        <v>26369</v>
      </c>
      <c r="G83" s="26">
        <f>'Прил. 11АЛЬФА 2016'!F35+'Прил. 11АЛЬФА 2016'!F38</f>
        <v>204</v>
      </c>
      <c r="H83" s="26">
        <f>'Прил. 11АЛЬФА 2016'!G35+'Прил. 11АЛЬФА 2016'!G38</f>
        <v>188</v>
      </c>
      <c r="I83" s="26">
        <f>'Прил. 11АЛЬФА 2016'!H35+'Прил. 11АЛЬФА 2016'!H38</f>
        <v>1023</v>
      </c>
      <c r="J83" s="26">
        <f>'Прил. 11АЛЬФА 2016'!I35+'Прил. 11АЛЬФА 2016'!I38</f>
        <v>987</v>
      </c>
      <c r="K83" s="26">
        <f>'Прил. 11АЛЬФА 2016'!J35+'Прил. 11АЛЬФА 2016'!J38</f>
        <v>3734</v>
      </c>
      <c r="L83" s="26">
        <f>'Прил. 11АЛЬФА 2016'!K35+'Прил. 11АЛЬФА 2016'!K38</f>
        <v>3467</v>
      </c>
      <c r="M83" s="26">
        <f>'Прил. 11АЛЬФА 2016'!L35+'Прил. 11АЛЬФА 2016'!L38</f>
        <v>13385</v>
      </c>
      <c r="N83" s="26">
        <f>'Прил. 11АЛЬФА 2016'!M35+'Прил. 11АЛЬФА 2016'!M38</f>
        <v>11484</v>
      </c>
      <c r="O83" s="26">
        <f>'Прил. 11АЛЬФА 2016'!N35+'Прил. 11АЛЬФА 2016'!N38</f>
        <v>4135</v>
      </c>
      <c r="P83" s="26">
        <f>'Прил. 11АЛЬФА 2016'!O35+'Прил. 11АЛЬФА 2016'!O38</f>
        <v>10243</v>
      </c>
      <c r="S83" s="23"/>
      <c r="T83" s="23"/>
    </row>
    <row r="84" spans="1:20" s="22" customFormat="1" ht="16.5" customHeight="1">
      <c r="A84" s="24">
        <v>3</v>
      </c>
      <c r="B84" s="41" t="s">
        <v>65</v>
      </c>
      <c r="C84" s="25" t="s">
        <v>31</v>
      </c>
      <c r="D84" s="69">
        <f t="shared" si="12"/>
        <v>0</v>
      </c>
      <c r="E84" s="70">
        <f t="shared" si="13"/>
        <v>0</v>
      </c>
      <c r="F84" s="70">
        <f t="shared" si="14"/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S84" s="23"/>
      <c r="T84" s="23"/>
    </row>
    <row r="85" spans="1:20" s="22" customFormat="1" ht="16.5" customHeight="1">
      <c r="A85" s="24">
        <v>4</v>
      </c>
      <c r="B85" s="41" t="s">
        <v>66</v>
      </c>
      <c r="C85" s="25" t="s">
        <v>32</v>
      </c>
      <c r="D85" s="67">
        <f t="shared" si="12"/>
        <v>0</v>
      </c>
      <c r="E85" s="68">
        <f t="shared" si="13"/>
        <v>0</v>
      </c>
      <c r="F85" s="68">
        <f t="shared" si="14"/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S85" s="23"/>
      <c r="T85" s="23"/>
    </row>
    <row r="86" spans="1:20" s="22" customFormat="1" ht="16.5" customHeight="1">
      <c r="A86" s="24">
        <v>5</v>
      </c>
      <c r="B86" s="41" t="s">
        <v>67</v>
      </c>
      <c r="C86" s="25" t="s">
        <v>33</v>
      </c>
      <c r="D86" s="26">
        <f t="shared" si="12"/>
        <v>44546</v>
      </c>
      <c r="E86" s="27">
        <f t="shared" si="13"/>
        <v>19993</v>
      </c>
      <c r="F86" s="27">
        <f t="shared" si="14"/>
        <v>24553</v>
      </c>
      <c r="G86" s="26">
        <f>'Прил. 11АЛЬФА 2016'!F39+'Прил. 11АЛЬФА 2016'!F41</f>
        <v>166</v>
      </c>
      <c r="H86" s="26">
        <f>'Прил. 11АЛЬФА 2016'!G39+'Прил. 11АЛЬФА 2016'!G41</f>
        <v>150</v>
      </c>
      <c r="I86" s="26">
        <f>'Прил. 11АЛЬФА 2016'!H39+'Прил. 11АЛЬФА 2016'!H41</f>
        <v>934</v>
      </c>
      <c r="J86" s="26">
        <f>'Прил. 11АЛЬФА 2016'!I39+'Прил. 11АЛЬФА 2016'!I41</f>
        <v>825</v>
      </c>
      <c r="K86" s="26">
        <f>'Прил. 11АЛЬФА 2016'!J39+'Прил. 11АЛЬФА 2016'!J41</f>
        <v>3748</v>
      </c>
      <c r="L86" s="26">
        <f>'Прил. 11АЛЬФА 2016'!K39+'Прил. 11АЛЬФА 2016'!K41</f>
        <v>3502</v>
      </c>
      <c r="M86" s="26">
        <f>'Прил. 11АЛЬФА 2016'!L39+'Прил. 11АЛЬФА 2016'!L41</f>
        <v>11833</v>
      </c>
      <c r="N86" s="26">
        <f>'Прил. 11АЛЬФА 2016'!M39+'Прил. 11АЛЬФА 2016'!M41</f>
        <v>10893</v>
      </c>
      <c r="O86" s="26">
        <f>'Прил. 11АЛЬФА 2016'!N39+'Прил. 11АЛЬФА 2016'!N41</f>
        <v>3312</v>
      </c>
      <c r="P86" s="26">
        <f>'Прил. 11АЛЬФА 2016'!O39+'Прил. 11АЛЬФА 2016'!O41</f>
        <v>9183</v>
      </c>
      <c r="S86" s="23"/>
      <c r="T86" s="23"/>
    </row>
    <row r="87" spans="1:20" s="22" customFormat="1" ht="16.5" customHeight="1">
      <c r="A87" s="24">
        <v>6</v>
      </c>
      <c r="B87" s="41" t="s">
        <v>68</v>
      </c>
      <c r="C87" s="25" t="s">
        <v>34</v>
      </c>
      <c r="D87" s="67">
        <f t="shared" si="12"/>
        <v>0</v>
      </c>
      <c r="E87" s="68">
        <f t="shared" si="13"/>
        <v>0</v>
      </c>
      <c r="F87" s="68">
        <f t="shared" si="14"/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S87" s="23"/>
      <c r="T87" s="23"/>
    </row>
    <row r="88" spans="1:20" s="22" customFormat="1" ht="16.5" customHeight="1">
      <c r="A88" s="24">
        <v>7</v>
      </c>
      <c r="B88" s="41" t="s">
        <v>69</v>
      </c>
      <c r="C88" s="25" t="s">
        <v>35</v>
      </c>
      <c r="D88" s="63">
        <f t="shared" si="12"/>
        <v>0</v>
      </c>
      <c r="E88" s="64">
        <f t="shared" si="13"/>
        <v>0</v>
      </c>
      <c r="F88" s="64">
        <f t="shared" si="14"/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S88" s="23"/>
      <c r="T88" s="23"/>
    </row>
    <row r="89" spans="1:20" s="22" customFormat="1" ht="16.5" customHeight="1">
      <c r="A89" s="24">
        <v>8</v>
      </c>
      <c r="B89" s="41" t="s">
        <v>70</v>
      </c>
      <c r="C89" s="25" t="s">
        <v>36</v>
      </c>
      <c r="D89" s="26">
        <f t="shared" si="12"/>
        <v>0</v>
      </c>
      <c r="E89" s="27">
        <f t="shared" si="13"/>
        <v>0</v>
      </c>
      <c r="F89" s="27">
        <f t="shared" si="14"/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S89" s="23"/>
      <c r="T89" s="23"/>
    </row>
    <row r="90" spans="1:20" s="22" customFormat="1" ht="16.5" customHeight="1">
      <c r="A90" s="24">
        <v>9</v>
      </c>
      <c r="B90" s="41" t="s">
        <v>128</v>
      </c>
      <c r="C90" s="25" t="s">
        <v>127</v>
      </c>
      <c r="D90" s="26">
        <f t="shared" si="12"/>
        <v>119400</v>
      </c>
      <c r="E90" s="27">
        <f t="shared" si="13"/>
        <v>56028</v>
      </c>
      <c r="F90" s="27">
        <f t="shared" si="14"/>
        <v>63372</v>
      </c>
      <c r="G90" s="61">
        <f>'Прил. 11АЛЬФА 2016'!F20+'Прил. 11АЛЬФА 2016'!F22+'Прил. 11АЛЬФА 2016'!F28+'Прил. 11АЛЬФА 2016'!F40+'Прил. 11АЛЬФА 2016'!F42+'Прил. 11АЛЬФА 2016'!F25+'Прил. 11АЛЬФА 2016'!F27</f>
        <v>608</v>
      </c>
      <c r="H90" s="61">
        <f>'Прил. 11АЛЬФА 2016'!G20+'Прил. 11АЛЬФА 2016'!G22+'Прил. 11АЛЬФА 2016'!G28+'Прил. 11АЛЬФА 2016'!G40+'Прил. 11АЛЬФА 2016'!G42+'Прил. 11АЛЬФА 2016'!G25+'Прил. 11АЛЬФА 2016'!G27</f>
        <v>614</v>
      </c>
      <c r="I90" s="61">
        <f>'Прил. 11АЛЬФА 2016'!H20+'Прил. 11АЛЬФА 2016'!H22+'Прил. 11АЛЬФА 2016'!H28+'Прил. 11АЛЬФА 2016'!H40+'Прил. 11АЛЬФА 2016'!H42+'Прил. 11АЛЬФА 2016'!H25+'Прил. 11АЛЬФА 2016'!H27</f>
        <v>2692</v>
      </c>
      <c r="J90" s="61">
        <f>'Прил. 11АЛЬФА 2016'!I20+'Прил. 11АЛЬФА 2016'!I22+'Прил. 11АЛЬФА 2016'!I28+'Прил. 11АЛЬФА 2016'!I40+'Прил. 11АЛЬФА 2016'!I42+'Прил. 11АЛЬФА 2016'!I25+'Прил. 11АЛЬФА 2016'!I27</f>
        <v>2475</v>
      </c>
      <c r="K90" s="61">
        <f>'Прил. 11АЛЬФА 2016'!J20+'Прил. 11АЛЬФА 2016'!J22+'Прил. 11АЛЬФА 2016'!J28+'Прил. 11АЛЬФА 2016'!J40+'Прил. 11АЛЬФА 2016'!J42+'Прил. 11АЛЬФА 2016'!J25+'Прил. 11АЛЬФА 2016'!J27</f>
        <v>8993</v>
      </c>
      <c r="L90" s="61">
        <f>'Прил. 11АЛЬФА 2016'!K20+'Прил. 11АЛЬФА 2016'!K22+'Прил. 11АЛЬФА 2016'!K28+'Прил. 11АЛЬФА 2016'!K40+'Прил. 11АЛЬФА 2016'!K42+'Прил. 11АЛЬФА 2016'!K25+'Прил. 11АЛЬФА 2016'!K27</f>
        <v>8728</v>
      </c>
      <c r="M90" s="61">
        <f>'Прил. 11АЛЬФА 2016'!L20+'Прил. 11АЛЬФА 2016'!L22+'Прил. 11АЛЬФА 2016'!L28+'Прил. 11АЛЬФА 2016'!L40+'Прил. 11АЛЬФА 2016'!L42+'Прил. 11АЛЬФА 2016'!L25+'Прил. 11АЛЬФА 2016'!L27</f>
        <v>36268</v>
      </c>
      <c r="N90" s="61">
        <f>'Прил. 11АЛЬФА 2016'!M20+'Прил. 11АЛЬФА 2016'!M22+'Прил. 11АЛЬФА 2016'!M28+'Прил. 11АЛЬФА 2016'!M40+'Прил. 11АЛЬФА 2016'!M42+'Прил. 11АЛЬФА 2016'!M25+'Прил. 11АЛЬФА 2016'!M27</f>
        <v>32360</v>
      </c>
      <c r="O90" s="61">
        <f>'Прил. 11АЛЬФА 2016'!N20+'Прил. 11АЛЬФА 2016'!N22+'Прил. 11АЛЬФА 2016'!N28+'Прил. 11АЛЬФА 2016'!N40+'Прил. 11АЛЬФА 2016'!N42+'Прил. 11АЛЬФА 2016'!N25+'Прил. 11АЛЬФА 2016'!N27</f>
        <v>7467</v>
      </c>
      <c r="P90" s="61">
        <f>'Прил. 11АЛЬФА 2016'!O20+'Прил. 11АЛЬФА 2016'!O22+'Прил. 11АЛЬФА 2016'!O28+'Прил. 11АЛЬФА 2016'!O40+'Прил. 11АЛЬФА 2016'!O42+'Прил. 11АЛЬФА 2016'!O25+'Прил. 11АЛЬФА 2016'!O27</f>
        <v>19195</v>
      </c>
      <c r="S90" s="23"/>
      <c r="T90" s="23"/>
    </row>
    <row r="91" spans="1:20" s="22" customFormat="1" ht="16.5" customHeight="1">
      <c r="A91" s="24">
        <v>10</v>
      </c>
      <c r="B91" s="41" t="s">
        <v>76</v>
      </c>
      <c r="C91" s="25" t="s">
        <v>42</v>
      </c>
      <c r="D91" s="26">
        <f t="shared" si="12"/>
        <v>2887</v>
      </c>
      <c r="E91" s="27">
        <f t="shared" si="13"/>
        <v>1247</v>
      </c>
      <c r="F91" s="27">
        <f t="shared" si="14"/>
        <v>1640</v>
      </c>
      <c r="G91" s="26">
        <f>'Прил. 11АЛЬФА 2016'!F36</f>
        <v>2</v>
      </c>
      <c r="H91" s="26">
        <f>'Прил. 11АЛЬФА 2016'!G36</f>
        <v>0</v>
      </c>
      <c r="I91" s="26">
        <f>'Прил. 11АЛЬФА 2016'!H36</f>
        <v>22</v>
      </c>
      <c r="J91" s="26">
        <f>'Прил. 11АЛЬФА 2016'!I36</f>
        <v>23</v>
      </c>
      <c r="K91" s="26">
        <f>'Прил. 11АЛЬФА 2016'!J36</f>
        <v>316</v>
      </c>
      <c r="L91" s="26">
        <f>'Прил. 11АЛЬФА 2016'!K36</f>
        <v>246</v>
      </c>
      <c r="M91" s="26">
        <f>'Прил. 11АЛЬФА 2016'!L36</f>
        <v>715</v>
      </c>
      <c r="N91" s="26">
        <f>'Прил. 11АЛЬФА 2016'!M36</f>
        <v>761</v>
      </c>
      <c r="O91" s="26">
        <f>'Прил. 11АЛЬФА 2016'!N36</f>
        <v>192</v>
      </c>
      <c r="P91" s="26">
        <f>'Прил. 11АЛЬФА 2016'!O36</f>
        <v>610</v>
      </c>
      <c r="S91" s="23"/>
      <c r="T91" s="23"/>
    </row>
    <row r="92" spans="1:20" s="22" customFormat="1" ht="16.5" customHeight="1">
      <c r="A92" s="24">
        <v>11</v>
      </c>
      <c r="B92" s="41" t="s">
        <v>77</v>
      </c>
      <c r="C92" s="25" t="s">
        <v>43</v>
      </c>
      <c r="D92" s="26">
        <f t="shared" si="12"/>
        <v>30587</v>
      </c>
      <c r="E92" s="27">
        <f t="shared" si="13"/>
        <v>13691</v>
      </c>
      <c r="F92" s="27">
        <f t="shared" si="14"/>
        <v>16896</v>
      </c>
      <c r="G92" s="26">
        <f>'Прил. 11АЛЬФА 2016'!F29+'Прил. 11АЛЬФА 2016'!F30+'Прил. 11АЛЬФА 2016'!F31+'Прил. 11АЛЬФА 2016'!F32+'Прил. 11АЛЬФА 2016'!F24</f>
        <v>210</v>
      </c>
      <c r="H92" s="26">
        <f>'Прил. 11АЛЬФА 2016'!G29+'Прил. 11АЛЬФА 2016'!G30+'Прил. 11АЛЬФА 2016'!G31+'Прил. 11АЛЬФА 2016'!G32+'Прил. 11АЛЬФА 2016'!G24</f>
        <v>181</v>
      </c>
      <c r="I92" s="26">
        <f>'Прил. 11АЛЬФА 2016'!H29+'Прил. 11АЛЬФА 2016'!H30+'Прил. 11АЛЬФА 2016'!H31+'Прил. 11АЛЬФА 2016'!H32+'Прил. 11АЛЬФА 2016'!H24</f>
        <v>1071</v>
      </c>
      <c r="J92" s="26">
        <f>'Прил. 11АЛЬФА 2016'!I29+'Прил. 11АЛЬФА 2016'!I30+'Прил. 11АЛЬФА 2016'!I31+'Прил. 11АЛЬФА 2016'!I32+'Прил. 11АЛЬФА 2016'!I24</f>
        <v>962</v>
      </c>
      <c r="K92" s="26">
        <f>'Прил. 11АЛЬФА 2016'!J29+'Прил. 11АЛЬФА 2016'!J30+'Прил. 11АЛЬФА 2016'!J31+'Прил. 11АЛЬФА 2016'!J32+'Прил. 11АЛЬФА 2016'!J24</f>
        <v>3549</v>
      </c>
      <c r="L92" s="26">
        <f>'Прил. 11АЛЬФА 2016'!K29+'Прил. 11АЛЬФА 2016'!K30+'Прил. 11АЛЬФА 2016'!K31+'Прил. 11АЛЬФА 2016'!K32+'Прил. 11АЛЬФА 2016'!K24</f>
        <v>3325</v>
      </c>
      <c r="M92" s="26">
        <f>'Прил. 11АЛЬФА 2016'!L29+'Прил. 11АЛЬФА 2016'!L30+'Прил. 11АЛЬФА 2016'!L31+'Прил. 11АЛЬФА 2016'!L32+'Прил. 11АЛЬФА 2016'!L24</f>
        <v>7590</v>
      </c>
      <c r="N92" s="26">
        <f>'Прил. 11АЛЬФА 2016'!M29+'Прил. 11АЛЬФА 2016'!M30+'Прил. 11АЛЬФА 2016'!M31+'Прил. 11АЛЬФА 2016'!M32+'Прил. 11АЛЬФА 2016'!M24</f>
        <v>9152</v>
      </c>
      <c r="O92" s="26">
        <f>'Прил. 11АЛЬФА 2016'!N29+'Прил. 11АЛЬФА 2016'!N30+'Прил. 11АЛЬФА 2016'!N31+'Прил. 11АЛЬФА 2016'!N32+'Прил. 11АЛЬФА 2016'!N24</f>
        <v>1271</v>
      </c>
      <c r="P92" s="26">
        <f>'Прил. 11АЛЬФА 2016'!O29+'Прил. 11АЛЬФА 2016'!O30+'Прил. 11АЛЬФА 2016'!O31+'Прил. 11АЛЬФА 2016'!O32+'Прил. 11АЛЬФА 2016'!O24</f>
        <v>3276</v>
      </c>
      <c r="S92" s="23"/>
      <c r="T92" s="23"/>
    </row>
    <row r="93" spans="1:20" s="22" customFormat="1" ht="16.5" customHeight="1">
      <c r="A93" s="24">
        <v>12</v>
      </c>
      <c r="B93" s="41"/>
      <c r="C93" s="25"/>
      <c r="D93" s="26">
        <f t="shared" si="12"/>
        <v>0</v>
      </c>
      <c r="E93" s="27">
        <f t="shared" si="13"/>
        <v>0</v>
      </c>
      <c r="F93" s="27">
        <f t="shared" si="14"/>
        <v>0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S93" s="23"/>
      <c r="T93" s="23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6" s="33" customFormat="1" ht="16.5" customHeight="1">
      <c r="A95" s="42"/>
      <c r="B95" s="43"/>
      <c r="C95" s="44"/>
      <c r="D95" s="45"/>
      <c r="E95" s="46"/>
      <c r="F95" s="46"/>
      <c r="G95" s="46"/>
      <c r="H95" s="47"/>
      <c r="I95" s="46"/>
      <c r="J95" s="47"/>
      <c r="K95" s="47"/>
      <c r="L95" s="47"/>
      <c r="M95" s="47"/>
      <c r="N95" s="47"/>
      <c r="O95" s="48"/>
      <c r="P95" s="48"/>
    </row>
    <row r="96" spans="1:14" s="18" customFormat="1" ht="5.25" customHeight="1">
      <c r="A96" s="34"/>
      <c r="B96" s="34"/>
      <c r="C96" s="35"/>
      <c r="D96" s="35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4" s="18" customFormat="1" ht="11.25" customHeight="1">
      <c r="A97" s="34"/>
      <c r="B97" s="34"/>
      <c r="C97" s="35"/>
      <c r="D97" s="35"/>
    </row>
    <row r="98" spans="1:13" s="38" customFormat="1" ht="18.75">
      <c r="A98" s="37" t="s">
        <v>56</v>
      </c>
      <c r="B98" s="37"/>
      <c r="E98" s="89"/>
      <c r="F98" s="89"/>
      <c r="G98" s="90"/>
      <c r="H98" s="90"/>
      <c r="I98" s="90"/>
      <c r="J98" s="90"/>
      <c r="K98" s="90"/>
      <c r="L98" s="90"/>
      <c r="M98" s="90"/>
    </row>
    <row r="99" spans="5:13" s="38" customFormat="1" ht="13.5" customHeight="1">
      <c r="E99" s="88" t="s">
        <v>57</v>
      </c>
      <c r="F99" s="88"/>
      <c r="G99" s="92" t="s">
        <v>58</v>
      </c>
      <c r="H99" s="92"/>
      <c r="I99" s="92"/>
      <c r="J99" s="92"/>
      <c r="K99" s="92"/>
      <c r="L99" s="92"/>
      <c r="M99" s="92"/>
    </row>
    <row r="100" spans="1:2" s="38" customFormat="1" ht="22.5" customHeight="1">
      <c r="A100" s="12" t="s">
        <v>59</v>
      </c>
      <c r="B100" s="12"/>
    </row>
    <row r="101" spans="1:13" s="38" customFormat="1" ht="21" customHeight="1">
      <c r="A101" s="90"/>
      <c r="B101" s="90"/>
      <c r="C101" s="90"/>
      <c r="D101" s="90"/>
      <c r="E101" s="89"/>
      <c r="F101" s="89"/>
      <c r="G101" s="90"/>
      <c r="H101" s="90"/>
      <c r="I101" s="90"/>
      <c r="J101" s="90"/>
      <c r="K101" s="90"/>
      <c r="L101" s="90"/>
      <c r="M101" s="90"/>
    </row>
    <row r="102" spans="1:13" s="39" customFormat="1" ht="12">
      <c r="A102" s="92" t="s">
        <v>60</v>
      </c>
      <c r="B102" s="92"/>
      <c r="C102" s="92"/>
      <c r="D102" s="92"/>
      <c r="E102" s="88" t="s">
        <v>57</v>
      </c>
      <c r="F102" s="88"/>
      <c r="G102" s="92" t="s">
        <v>58</v>
      </c>
      <c r="H102" s="92"/>
      <c r="I102" s="92"/>
      <c r="J102" s="92"/>
      <c r="K102" s="92"/>
      <c r="L102" s="92"/>
      <c r="M102" s="92"/>
    </row>
  </sheetData>
  <sheetProtection/>
  <mergeCells count="27"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  <mergeCell ref="A102:D102"/>
    <mergeCell ref="E102:F102"/>
    <mergeCell ref="G102:M102"/>
    <mergeCell ref="E99:F99"/>
    <mergeCell ref="E98:F98"/>
    <mergeCell ref="G98:M98"/>
    <mergeCell ref="G99:M99"/>
    <mergeCell ref="A101:D101"/>
    <mergeCell ref="E101:F101"/>
    <mergeCell ref="G101:M101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I11" sqref="I11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93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132</v>
      </c>
    </row>
    <row r="8" spans="1:15" s="9" customFormat="1" ht="20.25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s="9" customFormat="1" ht="20.25">
      <c r="A9" s="76" t="s">
        <v>94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8:12" s="9" customFormat="1" ht="20.25">
      <c r="H10" s="10" t="s">
        <v>95</v>
      </c>
      <c r="I10" s="60" t="s">
        <v>135</v>
      </c>
      <c r="J10" s="9" t="s">
        <v>131</v>
      </c>
      <c r="L10" s="11"/>
    </row>
    <row r="11" s="9" customFormat="1" ht="20.25">
      <c r="L11" s="50"/>
    </row>
    <row r="12" spans="3:13" s="12" customFormat="1" ht="18.75">
      <c r="C12" s="78" t="s">
        <v>88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3:13" s="13" customFormat="1" ht="15.75">
      <c r="C13" s="79" t="s">
        <v>8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80" t="s">
        <v>9</v>
      </c>
      <c r="B15" s="80" t="s">
        <v>10</v>
      </c>
      <c r="C15" s="102" t="s">
        <v>96</v>
      </c>
      <c r="D15" s="93" t="s">
        <v>12</v>
      </c>
      <c r="E15" s="94"/>
      <c r="F15" s="93" t="s">
        <v>13</v>
      </c>
      <c r="G15" s="110"/>
      <c r="H15" s="110"/>
      <c r="I15" s="110"/>
      <c r="J15" s="110"/>
      <c r="K15" s="110"/>
      <c r="L15" s="110"/>
      <c r="M15" s="110"/>
      <c r="N15" s="110"/>
      <c r="O15" s="94"/>
    </row>
    <row r="16" spans="1:15" s="14" customFormat="1" ht="37.5" customHeight="1">
      <c r="A16" s="81"/>
      <c r="B16" s="81"/>
      <c r="C16" s="103"/>
      <c r="D16" s="95"/>
      <c r="E16" s="96"/>
      <c r="F16" s="105" t="s">
        <v>14</v>
      </c>
      <c r="G16" s="106"/>
      <c r="H16" s="106"/>
      <c r="I16" s="106"/>
      <c r="J16" s="106"/>
      <c r="K16" s="107"/>
      <c r="L16" s="100" t="s">
        <v>15</v>
      </c>
      <c r="M16" s="101"/>
      <c r="N16" s="108" t="s">
        <v>16</v>
      </c>
      <c r="O16" s="109"/>
    </row>
    <row r="17" spans="1:15" s="14" customFormat="1" ht="18.75" customHeight="1">
      <c r="A17" s="81"/>
      <c r="B17" s="81"/>
      <c r="C17" s="103"/>
      <c r="D17" s="97"/>
      <c r="E17" s="98"/>
      <c r="F17" s="111" t="s">
        <v>97</v>
      </c>
      <c r="G17" s="112"/>
      <c r="H17" s="111" t="s">
        <v>18</v>
      </c>
      <c r="I17" s="112"/>
      <c r="J17" s="111" t="s">
        <v>19</v>
      </c>
      <c r="K17" s="112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82"/>
      <c r="B18" s="82"/>
      <c r="C18" s="104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98</v>
      </c>
      <c r="C20" s="55">
        <f aca="true" t="shared" si="0" ref="C20:C42">D20+E20</f>
        <v>296487</v>
      </c>
      <c r="D20" s="56">
        <f>'Прил. 11 СОГАЗ 2016'!D20+'Прил. 11АЛЬФА 2016'!D20</f>
        <v>136991</v>
      </c>
      <c r="E20" s="56">
        <f>'Прил. 11 СОГАЗ 2016'!E20+'Прил. 11АЛЬФА 2016'!E20</f>
        <v>159496</v>
      </c>
      <c r="F20" s="56">
        <f>'Прил. 11 СОГАЗ 2016'!F20+'Прил. 11АЛЬФА 2016'!F20</f>
        <v>1235</v>
      </c>
      <c r="G20" s="56">
        <f>'Прил. 11 СОГАЗ 2016'!G20+'Прил. 11АЛЬФА 2016'!G20</f>
        <v>1245</v>
      </c>
      <c r="H20" s="56">
        <f>'Прил. 11 СОГАЗ 2016'!H20+'Прил. 11АЛЬФА 2016'!H20</f>
        <v>6646</v>
      </c>
      <c r="I20" s="56">
        <f>'Прил. 11 СОГАЗ 2016'!I20+'Прил. 11АЛЬФА 2016'!I20</f>
        <v>6294</v>
      </c>
      <c r="J20" s="56">
        <f>'Прил. 11 СОГАЗ 2016'!J20+'Прил. 11АЛЬФА 2016'!J20</f>
        <v>21109</v>
      </c>
      <c r="K20" s="56">
        <f>'Прил. 11 СОГАЗ 2016'!K20+'Прил. 11АЛЬФА 2016'!K20</f>
        <v>19658</v>
      </c>
      <c r="L20" s="56">
        <f>'Прил. 11 СОГАЗ 2016'!L20+'Прил. 11АЛЬФА 2016'!L20</f>
        <v>85806</v>
      </c>
      <c r="M20" s="56">
        <f>'Прил. 11 СОГАЗ 2016'!M20+'Прил. 11АЛЬФА 2016'!M20</f>
        <v>76470</v>
      </c>
      <c r="N20" s="56">
        <f>'Прил. 11 СОГАЗ 2016'!N20+'Прил. 11АЛЬФА 2016'!N20</f>
        <v>22195</v>
      </c>
      <c r="O20" s="56">
        <f>'Прил. 11 СОГАЗ 2016'!O20+'Прил. 11АЛЬФА 2016'!O20</f>
        <v>55829</v>
      </c>
    </row>
    <row r="21" spans="1:15" s="38" customFormat="1" ht="18.75">
      <c r="A21" s="53" t="s">
        <v>99</v>
      </c>
      <c r="B21" s="54" t="s">
        <v>100</v>
      </c>
      <c r="C21" s="55">
        <f t="shared" si="0"/>
        <v>8355</v>
      </c>
      <c r="D21" s="56">
        <f>'Прил. 11 СОГАЗ 2016'!D21+'Прил. 11АЛЬФА 2016'!D21</f>
        <v>3976</v>
      </c>
      <c r="E21" s="56">
        <f>'Прил. 11 СОГАЗ 2016'!E21+'Прил. 11АЛЬФА 2016'!E21</f>
        <v>4379</v>
      </c>
      <c r="F21" s="56">
        <f>'Прил. 11 СОГАЗ 2016'!F21+'Прил. 11АЛЬФА 2016'!F21</f>
        <v>37</v>
      </c>
      <c r="G21" s="56">
        <f>'Прил. 11 СОГАЗ 2016'!G21+'Прил. 11АЛЬФА 2016'!G21</f>
        <v>35</v>
      </c>
      <c r="H21" s="56">
        <f>'Прил. 11 СОГАЗ 2016'!H21+'Прил. 11АЛЬФА 2016'!H21</f>
        <v>223</v>
      </c>
      <c r="I21" s="56">
        <f>'Прил. 11 СОГАЗ 2016'!I21+'Прил. 11АЛЬФА 2016'!I21</f>
        <v>181</v>
      </c>
      <c r="J21" s="56">
        <f>'Прил. 11 СОГАЗ 2016'!J21+'Прил. 11АЛЬФА 2016'!J21</f>
        <v>674</v>
      </c>
      <c r="K21" s="56">
        <f>'Прил. 11 СОГАЗ 2016'!K21+'Прил. 11АЛЬФА 2016'!K21</f>
        <v>589</v>
      </c>
      <c r="L21" s="56">
        <f>'Прил. 11 СОГАЗ 2016'!L21+'Прил. 11АЛЬФА 2016'!L21</f>
        <v>2495</v>
      </c>
      <c r="M21" s="56">
        <f>'Прил. 11 СОГАЗ 2016'!M21+'Прил. 11АЛЬФА 2016'!M21</f>
        <v>2198</v>
      </c>
      <c r="N21" s="56">
        <f>'Прил. 11 СОГАЗ 2016'!N21+'Прил. 11АЛЬФА 2016'!N21</f>
        <v>547</v>
      </c>
      <c r="O21" s="56">
        <f>'Прил. 11 СОГАЗ 2016'!O21+'Прил. 11АЛЬФА 2016'!O21</f>
        <v>1376</v>
      </c>
    </row>
    <row r="22" spans="1:15" s="38" customFormat="1" ht="18.75">
      <c r="A22" s="53">
        <f>A20+1</f>
        <v>2</v>
      </c>
      <c r="B22" s="54" t="s">
        <v>101</v>
      </c>
      <c r="C22" s="55">
        <f t="shared" si="0"/>
        <v>49610</v>
      </c>
      <c r="D22" s="56">
        <f>'Прил. 11 СОГАЗ 2016'!D22+'Прил. 11АЛЬФА 2016'!D22</f>
        <v>21336</v>
      </c>
      <c r="E22" s="56">
        <f>'Прил. 11 СОГАЗ 2016'!E22+'Прил. 11АЛЬФА 2016'!E22</f>
        <v>28274</v>
      </c>
      <c r="F22" s="56">
        <f>'Прил. 11 СОГАЗ 2016'!F22+'Прил. 11АЛЬФА 2016'!F22</f>
        <v>327</v>
      </c>
      <c r="G22" s="56">
        <f>'Прил. 11 СОГАЗ 2016'!G22+'Прил. 11АЛЬФА 2016'!G22</f>
        <v>337</v>
      </c>
      <c r="H22" s="56">
        <f>'Прил. 11 СОГАЗ 2016'!H22+'Прил. 11АЛЬФА 2016'!H22</f>
        <v>1640</v>
      </c>
      <c r="I22" s="56">
        <f>'Прил. 11 СОГАЗ 2016'!I22+'Прил. 11АЛЬФА 2016'!I22</f>
        <v>1639</v>
      </c>
      <c r="J22" s="56">
        <f>'Прил. 11 СОГАЗ 2016'!J22+'Прил. 11АЛЬФА 2016'!J22</f>
        <v>4887</v>
      </c>
      <c r="K22" s="56">
        <f>'Прил. 11 СОГАЗ 2016'!K22+'Прил. 11АЛЬФА 2016'!K22</f>
        <v>4771</v>
      </c>
      <c r="L22" s="56">
        <f>'Прил. 11 СОГАЗ 2016'!L22+'Прил. 11АЛЬФА 2016'!L22</f>
        <v>12061</v>
      </c>
      <c r="M22" s="56">
        <f>'Прил. 11 СОГАЗ 2016'!M22+'Прил. 11АЛЬФА 2016'!M22</f>
        <v>15429</v>
      </c>
      <c r="N22" s="56">
        <f>'Прил. 11 СОГАЗ 2016'!N22+'Прил. 11АЛЬФА 2016'!N22</f>
        <v>2421</v>
      </c>
      <c r="O22" s="56">
        <f>'Прил. 11 СОГАЗ 2016'!O22+'Прил. 11АЛЬФА 2016'!O22</f>
        <v>6098</v>
      </c>
    </row>
    <row r="23" spans="1:15" s="38" customFormat="1" ht="18.75">
      <c r="A23" s="53" t="s">
        <v>102</v>
      </c>
      <c r="B23" s="54" t="s">
        <v>103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104</v>
      </c>
      <c r="C24" s="55">
        <f t="shared" si="0"/>
        <v>1382</v>
      </c>
      <c r="D24" s="56">
        <f>'Прил. 11 СОГАЗ 2016'!D24+'Прил. 11АЛЬФА 2016'!D24</f>
        <v>692</v>
      </c>
      <c r="E24" s="56">
        <f>'Прил. 11 СОГАЗ 2016'!E24+'Прил. 11АЛЬФА 2016'!E24</f>
        <v>690</v>
      </c>
      <c r="F24" s="56">
        <f>'Прил. 11 СОГАЗ 2016'!F24+'Прил. 11АЛЬФА 2016'!F24</f>
        <v>7</v>
      </c>
      <c r="G24" s="56">
        <f>'Прил. 11 СОГАЗ 2016'!G24+'Прил. 11АЛЬФА 2016'!G24</f>
        <v>3</v>
      </c>
      <c r="H24" s="56">
        <f>'Прил. 11 СОГАЗ 2016'!H24+'Прил. 11АЛЬФА 2016'!H24</f>
        <v>16</v>
      </c>
      <c r="I24" s="56">
        <f>'Прил. 11 СОГАЗ 2016'!I24+'Прил. 11АЛЬФА 2016'!I24</f>
        <v>22</v>
      </c>
      <c r="J24" s="56">
        <f>'Прил. 11 СОГАЗ 2016'!J24+'Прил. 11АЛЬФА 2016'!J24</f>
        <v>113</v>
      </c>
      <c r="K24" s="56">
        <f>'Прил. 11 СОГАЗ 2016'!K24+'Прил. 11АЛЬФА 2016'!K24</f>
        <v>121</v>
      </c>
      <c r="L24" s="56">
        <f>'Прил. 11 СОГАЗ 2016'!L24+'Прил. 11АЛЬФА 2016'!L24</f>
        <v>473</v>
      </c>
      <c r="M24" s="56">
        <f>'Прил. 11 СОГАЗ 2016'!M24+'Прил. 11АЛЬФА 2016'!M24</f>
        <v>396</v>
      </c>
      <c r="N24" s="56">
        <f>'Прил. 11 СОГАЗ 2016'!N24+'Прил. 11АЛЬФА 2016'!N24</f>
        <v>83</v>
      </c>
      <c r="O24" s="56">
        <f>'Прил. 11 СОГАЗ 2016'!O24+'Прил. 11АЛЬФА 2016'!O24</f>
        <v>148</v>
      </c>
    </row>
    <row r="25" spans="1:15" s="38" customFormat="1" ht="18.75">
      <c r="A25" s="53">
        <f>A24+1</f>
        <v>4</v>
      </c>
      <c r="B25" s="54" t="s">
        <v>105</v>
      </c>
      <c r="C25" s="55">
        <f t="shared" si="0"/>
        <v>41134</v>
      </c>
      <c r="D25" s="56">
        <f>'Прил. 11 СОГАЗ 2016'!D25+'Прил. 11АЛЬФА 2016'!D25</f>
        <v>19975</v>
      </c>
      <c r="E25" s="56">
        <f>'Прил. 11 СОГАЗ 2016'!E25+'Прил. 11АЛЬФА 2016'!E25</f>
        <v>21159</v>
      </c>
      <c r="F25" s="56">
        <f>'Прил. 11 СОГАЗ 2016'!F25+'Прил. 11АЛЬФА 2016'!F25</f>
        <v>149</v>
      </c>
      <c r="G25" s="56">
        <f>'Прил. 11 СОГАЗ 2016'!G25+'Прил. 11АЛЬФА 2016'!G25</f>
        <v>146</v>
      </c>
      <c r="H25" s="56">
        <f>'Прил. 11 СОГАЗ 2016'!H25+'Прил. 11АЛЬФА 2016'!H25</f>
        <v>820</v>
      </c>
      <c r="I25" s="56">
        <f>'Прил. 11 СОГАЗ 2016'!I25+'Прил. 11АЛЬФА 2016'!I25</f>
        <v>780</v>
      </c>
      <c r="J25" s="56">
        <f>'Прил. 11 СОГАЗ 2016'!J25+'Прил. 11АЛЬФА 2016'!J25</f>
        <v>2935</v>
      </c>
      <c r="K25" s="56">
        <f>'Прил. 11 СОГАЗ 2016'!K25+'Прил. 11АЛЬФА 2016'!K25</f>
        <v>2822</v>
      </c>
      <c r="L25" s="56">
        <f>'Прил. 11 СОГАЗ 2016'!L25+'Прил. 11АЛЬФА 2016'!L25</f>
        <v>13008</v>
      </c>
      <c r="M25" s="56">
        <f>'Прил. 11 СОГАЗ 2016'!M25+'Прил. 11АЛЬФА 2016'!M25</f>
        <v>9974</v>
      </c>
      <c r="N25" s="56">
        <f>'Прил. 11 СОГАЗ 2016'!N25+'Прил. 11АЛЬФА 2016'!N25</f>
        <v>3063</v>
      </c>
      <c r="O25" s="56">
        <f>'Прил. 11 СОГАЗ 2016'!O25+'Прил. 11АЛЬФА 2016'!O25</f>
        <v>7437</v>
      </c>
    </row>
    <row r="26" spans="1:15" s="38" customFormat="1" ht="18.75">
      <c r="A26" s="53" t="s">
        <v>106</v>
      </c>
      <c r="B26" s="54" t="s">
        <v>107</v>
      </c>
      <c r="C26" s="55">
        <f t="shared" si="0"/>
        <v>602</v>
      </c>
      <c r="D26" s="56">
        <f>'Прил. 11 СОГАЗ 2016'!D26+'Прил. 11АЛЬФА 2016'!D26</f>
        <v>299</v>
      </c>
      <c r="E26" s="56">
        <f>'Прил. 11 СОГАЗ 2016'!E26+'Прил. 11АЛЬФА 2016'!E26</f>
        <v>303</v>
      </c>
      <c r="F26" s="56">
        <f>'Прил. 11 СОГАЗ 2016'!F26+'Прил. 11АЛЬФА 2016'!F26</f>
        <v>0</v>
      </c>
      <c r="G26" s="56">
        <f>'Прил. 11 СОГАЗ 2016'!G26+'Прил. 11АЛЬФА 2016'!G26</f>
        <v>0</v>
      </c>
      <c r="H26" s="56">
        <f>'Прил. 11 СОГАЗ 2016'!H26+'Прил. 11АЛЬФА 2016'!H26</f>
        <v>11</v>
      </c>
      <c r="I26" s="56">
        <f>'Прил. 11 СОГАЗ 2016'!I26+'Прил. 11АЛЬФА 2016'!I26</f>
        <v>7</v>
      </c>
      <c r="J26" s="56">
        <f>'Прил. 11 СОГАЗ 2016'!J26+'Прил. 11АЛЬФА 2016'!J26</f>
        <v>33</v>
      </c>
      <c r="K26" s="56">
        <f>'Прил. 11 СОГАЗ 2016'!K26+'Прил. 11АЛЬФА 2016'!K26</f>
        <v>28</v>
      </c>
      <c r="L26" s="56">
        <f>'Прил. 11 СОГАЗ 2016'!L26+'Прил. 11АЛЬФА 2016'!L26</f>
        <v>202</v>
      </c>
      <c r="M26" s="56">
        <f>'Прил. 11 СОГАЗ 2016'!M26+'Прил. 11АЛЬФА 2016'!M26</f>
        <v>135</v>
      </c>
      <c r="N26" s="56">
        <f>'Прил. 11 СОГАЗ 2016'!N26+'Прил. 11АЛЬФА 2016'!N26</f>
        <v>53</v>
      </c>
      <c r="O26" s="56">
        <f>'Прил. 11 СОГАЗ 2016'!O26+'Прил. 11АЛЬФА 2016'!O26</f>
        <v>133</v>
      </c>
    </row>
    <row r="27" spans="1:15" s="38" customFormat="1" ht="18.75">
      <c r="A27" s="53">
        <f>A25+1</f>
        <v>5</v>
      </c>
      <c r="B27" s="54" t="s">
        <v>108</v>
      </c>
      <c r="C27" s="55">
        <f t="shared" si="0"/>
        <v>4372</v>
      </c>
      <c r="D27" s="56">
        <f>'Прил. 11 СОГАЗ 2016'!D27+'Прил. 11АЛЬФА 2016'!D27</f>
        <v>1910</v>
      </c>
      <c r="E27" s="56">
        <f>'Прил. 11 СОГАЗ 2016'!E27+'Прил. 11АЛЬФА 2016'!E27</f>
        <v>2462</v>
      </c>
      <c r="F27" s="56">
        <f>'Прил. 11 СОГАЗ 2016'!F27+'Прил. 11АЛЬФА 2016'!F27</f>
        <v>32</v>
      </c>
      <c r="G27" s="56">
        <f>'Прил. 11 СОГАЗ 2016'!G27+'Прил. 11АЛЬФА 2016'!G27</f>
        <v>36</v>
      </c>
      <c r="H27" s="56">
        <f>'Прил. 11 СОГАЗ 2016'!H27+'Прил. 11АЛЬФА 2016'!H27</f>
        <v>167</v>
      </c>
      <c r="I27" s="56">
        <f>'Прил. 11 СОГАЗ 2016'!I27+'Прил. 11АЛЬФА 2016'!I27</f>
        <v>151</v>
      </c>
      <c r="J27" s="56">
        <f>'Прил. 11 СОГАЗ 2016'!J27+'Прил. 11АЛЬФА 2016'!J27</f>
        <v>509</v>
      </c>
      <c r="K27" s="56">
        <f>'Прил. 11 СОГАЗ 2016'!K27+'Прил. 11АЛЬФА 2016'!K27</f>
        <v>515</v>
      </c>
      <c r="L27" s="56">
        <f>'Прил. 11 СОГАЗ 2016'!L27+'Прил. 11АЛЬФА 2016'!L27</f>
        <v>1068</v>
      </c>
      <c r="M27" s="56">
        <f>'Прил. 11 СОГАЗ 2016'!M27+'Прил. 11АЛЬФА 2016'!M27</f>
        <v>1376</v>
      </c>
      <c r="N27" s="56">
        <f>'Прил. 11 СОГАЗ 2016'!N27+'Прил. 11АЛЬФА 2016'!N27</f>
        <v>134</v>
      </c>
      <c r="O27" s="56">
        <f>'Прил. 11 СОГАЗ 2016'!O27+'Прил. 11АЛЬФА 2016'!O27</f>
        <v>384</v>
      </c>
    </row>
    <row r="28" spans="1:15" s="38" customFormat="1" ht="18.75">
      <c r="A28" s="53">
        <f aca="true" t="shared" si="1" ref="A28:A36">A27+1</f>
        <v>6</v>
      </c>
      <c r="B28" s="54" t="s">
        <v>109</v>
      </c>
      <c r="C28" s="55">
        <f t="shared" si="0"/>
        <v>32816</v>
      </c>
      <c r="D28" s="56">
        <f>'Прил. 11 СОГАЗ 2016'!D28+'Прил. 11АЛЬФА 2016'!D28</f>
        <v>15050</v>
      </c>
      <c r="E28" s="56">
        <f>'Прил. 11 СОГАЗ 2016'!E28+'Прил. 11АЛЬФА 2016'!E28</f>
        <v>17766</v>
      </c>
      <c r="F28" s="56">
        <f>'Прил. 11 СОГАЗ 2016'!F28+'Прил. 11АЛЬФА 2016'!F28</f>
        <v>174</v>
      </c>
      <c r="G28" s="56">
        <f>'Прил. 11 СОГАЗ 2016'!G28+'Прил. 11АЛЬФА 2016'!G28</f>
        <v>217</v>
      </c>
      <c r="H28" s="56">
        <f>'Прил. 11 СОГАЗ 2016'!H28+'Прил. 11АЛЬФА 2016'!H28</f>
        <v>948</v>
      </c>
      <c r="I28" s="56">
        <f>'Прил. 11 СОГАЗ 2016'!I28+'Прил. 11АЛЬФА 2016'!I28</f>
        <v>933</v>
      </c>
      <c r="J28" s="56">
        <f>'Прил. 11 СОГАЗ 2016'!J28+'Прил. 11АЛЬФА 2016'!J28</f>
        <v>2945</v>
      </c>
      <c r="K28" s="56">
        <f>'Прил. 11 СОГАЗ 2016'!K28+'Прил. 11АЛЬФА 2016'!K28</f>
        <v>2790</v>
      </c>
      <c r="L28" s="56">
        <f>'Прил. 11 СОГАЗ 2016'!L28+'Прил. 11АЛЬФА 2016'!L28</f>
        <v>9272</v>
      </c>
      <c r="M28" s="56">
        <f>'Прил. 11 СОГАЗ 2016'!M28+'Прил. 11АЛЬФА 2016'!M28</f>
        <v>8996</v>
      </c>
      <c r="N28" s="56">
        <f>'Прил. 11 СОГАЗ 2016'!N28+'Прил. 11АЛЬФА 2016'!N28</f>
        <v>1711</v>
      </c>
      <c r="O28" s="56">
        <f>'Прил. 11 СОГАЗ 2016'!O28+'Прил. 11АЛЬФА 2016'!O28</f>
        <v>4830</v>
      </c>
    </row>
    <row r="29" spans="1:15" s="38" customFormat="1" ht="18.75">
      <c r="A29" s="53">
        <f t="shared" si="1"/>
        <v>7</v>
      </c>
      <c r="B29" s="54" t="s">
        <v>110</v>
      </c>
      <c r="C29" s="55">
        <f t="shared" si="0"/>
        <v>14724</v>
      </c>
      <c r="D29" s="56">
        <f>'Прил. 11 СОГАЗ 2016'!D29+'Прил. 11АЛЬФА 2016'!D29</f>
        <v>6530</v>
      </c>
      <c r="E29" s="56">
        <f>'Прил. 11 СОГАЗ 2016'!E29+'Прил. 11АЛЬФА 2016'!E29</f>
        <v>8194</v>
      </c>
      <c r="F29" s="56">
        <f>'Прил. 11 СОГАЗ 2016'!F29+'Прил. 11АЛЬФА 2016'!F29</f>
        <v>106</v>
      </c>
      <c r="G29" s="56">
        <f>'Прил. 11 СОГАЗ 2016'!G29+'Прил. 11АЛЬФА 2016'!G29</f>
        <v>94</v>
      </c>
      <c r="H29" s="56">
        <f>'Прил. 11 СОГАЗ 2016'!H29+'Прил. 11АЛЬФА 2016'!H29</f>
        <v>488</v>
      </c>
      <c r="I29" s="56">
        <f>'Прил. 11 СОГАЗ 2016'!I29+'Прил. 11АЛЬФА 2016'!I29</f>
        <v>420</v>
      </c>
      <c r="J29" s="56">
        <f>'Прил. 11 СОГАЗ 2016'!J29+'Прил. 11АЛЬФА 2016'!J29</f>
        <v>1551</v>
      </c>
      <c r="K29" s="56">
        <f>'Прил. 11 СОГАЗ 2016'!K29+'Прил. 11АЛЬФА 2016'!K29</f>
        <v>1424</v>
      </c>
      <c r="L29" s="56">
        <f>'Прил. 11 СОГАЗ 2016'!L29+'Прил. 11АЛЬФА 2016'!L29</f>
        <v>3684</v>
      </c>
      <c r="M29" s="56">
        <f>'Прил. 11 СОГАЗ 2016'!M29+'Прил. 11АЛЬФА 2016'!M29</f>
        <v>4349</v>
      </c>
      <c r="N29" s="56">
        <f>'Прил. 11 СОГАЗ 2016'!N29+'Прил. 11АЛЬФА 2016'!N29</f>
        <v>701</v>
      </c>
      <c r="O29" s="56">
        <f>'Прил. 11 СОГАЗ 2016'!O29+'Прил. 11АЛЬФА 2016'!O29</f>
        <v>1907</v>
      </c>
    </row>
    <row r="30" spans="1:15" s="38" customFormat="1" ht="18.75">
      <c r="A30" s="53">
        <f t="shared" si="1"/>
        <v>8</v>
      </c>
      <c r="B30" s="54" t="s">
        <v>111</v>
      </c>
      <c r="C30" s="55">
        <f t="shared" si="0"/>
        <v>8628</v>
      </c>
      <c r="D30" s="56">
        <f>'Прил. 11 СОГАЗ 2016'!D30+'Прил. 11АЛЬФА 2016'!D30</f>
        <v>3539</v>
      </c>
      <c r="E30" s="56">
        <f>'Прил. 11 СОГАЗ 2016'!E30+'Прил. 11АЛЬФА 2016'!E30</f>
        <v>5089</v>
      </c>
      <c r="F30" s="56">
        <f>'Прил. 11 СОГАЗ 2016'!F30+'Прил. 11АЛЬФА 2016'!F30</f>
        <v>81</v>
      </c>
      <c r="G30" s="56">
        <f>'Прил. 11 СОГАЗ 2016'!G30+'Прил. 11АЛЬФА 2016'!G30</f>
        <v>90</v>
      </c>
      <c r="H30" s="56">
        <f>'Прил. 11 СОГАЗ 2016'!H30+'Прил. 11АЛЬФА 2016'!H30</f>
        <v>465</v>
      </c>
      <c r="I30" s="56">
        <f>'Прил. 11 СОГАЗ 2016'!I30+'Прил. 11АЛЬФА 2016'!I30</f>
        <v>441</v>
      </c>
      <c r="J30" s="56">
        <f>'Прил. 11 СОГАЗ 2016'!J30+'Прил. 11АЛЬФА 2016'!J30</f>
        <v>1116</v>
      </c>
      <c r="K30" s="56">
        <f>'Прил. 11 СОГАЗ 2016'!K30+'Прил. 11АЛЬФА 2016'!K30</f>
        <v>1047</v>
      </c>
      <c r="L30" s="56">
        <f>'Прил. 11 СОГАЗ 2016'!L30+'Прил. 11АЛЬФА 2016'!L30</f>
        <v>1700</v>
      </c>
      <c r="M30" s="56">
        <f>'Прил. 11 СОГАЗ 2016'!M30+'Прил. 11АЛЬФА 2016'!M30</f>
        <v>3001</v>
      </c>
      <c r="N30" s="56">
        <f>'Прил. 11 СОГАЗ 2016'!N30+'Прил. 11АЛЬФА 2016'!N30</f>
        <v>177</v>
      </c>
      <c r="O30" s="56">
        <f>'Прил. 11 СОГАЗ 2016'!O30+'Прил. 11АЛЬФА 2016'!O30</f>
        <v>510</v>
      </c>
    </row>
    <row r="31" spans="1:15" s="38" customFormat="1" ht="18.75">
      <c r="A31" s="53">
        <f t="shared" si="1"/>
        <v>9</v>
      </c>
      <c r="B31" s="54" t="s">
        <v>112</v>
      </c>
      <c r="C31" s="55">
        <f t="shared" si="0"/>
        <v>12965</v>
      </c>
      <c r="D31" s="56">
        <f>'Прил. 11 СОГАЗ 2016'!D31+'Прил. 11АЛЬФА 2016'!D31</f>
        <v>5997</v>
      </c>
      <c r="E31" s="56">
        <f>'Прил. 11 СОГАЗ 2016'!E31+'Прил. 11АЛЬФА 2016'!E31</f>
        <v>6968</v>
      </c>
      <c r="F31" s="56">
        <f>'Прил. 11 СОГАЗ 2016'!F31+'Прил. 11АЛЬФА 2016'!F31</f>
        <v>78</v>
      </c>
      <c r="G31" s="56">
        <f>'Прил. 11 СОГАЗ 2016'!G31+'Прил. 11АЛЬФА 2016'!G31</f>
        <v>65</v>
      </c>
      <c r="H31" s="56">
        <f>'Прил. 11 СОГАЗ 2016'!H31+'Прил. 11АЛЬФА 2016'!H31</f>
        <v>391</v>
      </c>
      <c r="I31" s="56">
        <f>'Прил. 11 СОГАЗ 2016'!I31+'Прил. 11АЛЬФА 2016'!I31</f>
        <v>368</v>
      </c>
      <c r="J31" s="56">
        <f>'Прил. 11 СОГАЗ 2016'!J31+'Прил. 11АЛЬФА 2016'!J31</f>
        <v>1322</v>
      </c>
      <c r="K31" s="56">
        <f>'Прил. 11 СОГАЗ 2016'!K31+'Прил. 11АЛЬФА 2016'!K31</f>
        <v>1259</v>
      </c>
      <c r="L31" s="56">
        <f>'Прил. 11 СОГАЗ 2016'!L31+'Прил. 11АЛЬФА 2016'!L31</f>
        <v>3605</v>
      </c>
      <c r="M31" s="56">
        <f>'Прил. 11 СОГАЗ 2016'!M31+'Прил. 11АЛЬФА 2016'!M31</f>
        <v>3743</v>
      </c>
      <c r="N31" s="56">
        <f>'Прил. 11 СОГАЗ 2016'!N31+'Прил. 11АЛЬФА 2016'!N31</f>
        <v>601</v>
      </c>
      <c r="O31" s="56">
        <f>'Прил. 11 СОГАЗ 2016'!O31+'Прил. 11АЛЬФА 2016'!O31</f>
        <v>1533</v>
      </c>
    </row>
    <row r="32" spans="1:15" s="38" customFormat="1" ht="18.75">
      <c r="A32" s="53">
        <f t="shared" si="1"/>
        <v>10</v>
      </c>
      <c r="B32" s="54" t="s">
        <v>113</v>
      </c>
      <c r="C32" s="55">
        <f t="shared" si="0"/>
        <v>7354</v>
      </c>
      <c r="D32" s="56">
        <f>'Прил. 11 СОГАЗ 2016'!D32+'Прил. 11АЛЬФА 2016'!D32</f>
        <v>3217</v>
      </c>
      <c r="E32" s="56">
        <f>'Прил. 11 СОГАЗ 2016'!E32+'Прил. 11АЛЬФА 2016'!E32</f>
        <v>4137</v>
      </c>
      <c r="F32" s="56">
        <f>'Прил. 11 СОГАЗ 2016'!F32+'Прил. 11АЛЬФА 2016'!F32</f>
        <v>34</v>
      </c>
      <c r="G32" s="56">
        <f>'Прил. 11 СОГАЗ 2016'!G32+'Прил. 11АЛЬФА 2016'!G32</f>
        <v>39</v>
      </c>
      <c r="H32" s="56">
        <f>'Прил. 11 СОГАЗ 2016'!H32+'Прил. 11АЛЬФА 2016'!H32</f>
        <v>289</v>
      </c>
      <c r="I32" s="56">
        <f>'Прил. 11 СОГАЗ 2016'!I32+'Прил. 11АЛЬФА 2016'!I32</f>
        <v>237</v>
      </c>
      <c r="J32" s="56">
        <f>'Прил. 11 СОГАЗ 2016'!J32+'Прил. 11АЛЬФА 2016'!J32</f>
        <v>791</v>
      </c>
      <c r="K32" s="56">
        <f>'Прил. 11 СОГАЗ 2016'!K32+'Прил. 11АЛЬФА 2016'!K32</f>
        <v>774</v>
      </c>
      <c r="L32" s="56">
        <f>'Прил. 11 СОГАЗ 2016'!L32+'Прил. 11АЛЬФА 2016'!L32</f>
        <v>1781</v>
      </c>
      <c r="M32" s="56">
        <f>'Прил. 11 СОГАЗ 2016'!M32+'Прил. 11АЛЬФА 2016'!M32</f>
        <v>2360</v>
      </c>
      <c r="N32" s="56">
        <f>'Прил. 11 СОГАЗ 2016'!N32+'Прил. 11АЛЬФА 2016'!N32</f>
        <v>322</v>
      </c>
      <c r="O32" s="56">
        <f>'Прил. 11 СОГАЗ 2016'!O32+'Прил. 11АЛЬФА 2016'!O32</f>
        <v>727</v>
      </c>
    </row>
    <row r="33" spans="1:15" s="38" customFormat="1" ht="18.75">
      <c r="A33" s="53">
        <f t="shared" si="1"/>
        <v>11</v>
      </c>
      <c r="B33" s="54" t="s">
        <v>114</v>
      </c>
      <c r="C33" s="55">
        <f t="shared" si="0"/>
        <v>55398</v>
      </c>
      <c r="D33" s="56">
        <f>'Прил. 11 СОГАЗ 2016'!D33+'Прил. 11АЛЬФА 2016'!D33</f>
        <v>25328</v>
      </c>
      <c r="E33" s="56">
        <f>'Прил. 11 СОГАЗ 2016'!E33+'Прил. 11АЛЬФА 2016'!E33</f>
        <v>30070</v>
      </c>
      <c r="F33" s="56">
        <f>'Прил. 11 СОГАЗ 2016'!F33+'Прил. 11АЛЬФА 2016'!F33</f>
        <v>222</v>
      </c>
      <c r="G33" s="56">
        <f>'Прил. 11 СОГАЗ 2016'!G33+'Прил. 11АЛЬФА 2016'!G33</f>
        <v>188</v>
      </c>
      <c r="H33" s="56">
        <f>'Прил. 11 СОГАЗ 2016'!H33+'Прил. 11АЛЬФА 2016'!H33</f>
        <v>1174</v>
      </c>
      <c r="I33" s="56">
        <f>'Прил. 11 СОГАЗ 2016'!I33+'Прил. 11АЛЬФА 2016'!I33</f>
        <v>1054</v>
      </c>
      <c r="J33" s="56">
        <f>'Прил. 11 СОГАЗ 2016'!J33+'Прил. 11АЛЬФА 2016'!J33</f>
        <v>4054</v>
      </c>
      <c r="K33" s="56">
        <f>'Прил. 11 СОГАЗ 2016'!K33+'Прил. 11АЛЬФА 2016'!K33</f>
        <v>3887</v>
      </c>
      <c r="L33" s="56">
        <f>'Прил. 11 СОГАЗ 2016'!L33+'Прил. 11АЛЬФА 2016'!L33</f>
        <v>15733</v>
      </c>
      <c r="M33" s="56">
        <f>'Прил. 11 СОГАЗ 2016'!M33+'Прил. 11АЛЬФА 2016'!M33</f>
        <v>13874</v>
      </c>
      <c r="N33" s="56">
        <f>'Прил. 11 СОГАЗ 2016'!N33+'Прил. 11АЛЬФА 2016'!N33</f>
        <v>4145</v>
      </c>
      <c r="O33" s="56">
        <f>'Прил. 11 СОГАЗ 2016'!O33+'Прил. 11АЛЬФА 2016'!O33</f>
        <v>11067</v>
      </c>
    </row>
    <row r="34" spans="1:15" s="38" customFormat="1" ht="18.75">
      <c r="A34" s="53">
        <f t="shared" si="1"/>
        <v>12</v>
      </c>
      <c r="B34" s="54" t="s">
        <v>115</v>
      </c>
      <c r="C34" s="55">
        <f t="shared" si="0"/>
        <v>31401</v>
      </c>
      <c r="D34" s="56">
        <f>'Прил. 11 СОГАЗ 2016'!D34+'Прил. 11АЛЬФА 2016'!D34</f>
        <v>14690</v>
      </c>
      <c r="E34" s="56">
        <f>'Прил. 11 СОГАЗ 2016'!E34+'Прил. 11АЛЬФА 2016'!E34</f>
        <v>16711</v>
      </c>
      <c r="F34" s="56">
        <f>'Прил. 11 СОГАЗ 2016'!F34+'Прил. 11АЛЬФА 2016'!F34</f>
        <v>137</v>
      </c>
      <c r="G34" s="56">
        <f>'Прил. 11 СОГАЗ 2016'!G34+'Прил. 11АЛЬФА 2016'!G34</f>
        <v>121</v>
      </c>
      <c r="H34" s="56">
        <f>'Прил. 11 СОГАЗ 2016'!H34+'Прил. 11АЛЬФА 2016'!H34</f>
        <v>649</v>
      </c>
      <c r="I34" s="56">
        <f>'Прил. 11 СОГАЗ 2016'!I34+'Прил. 11АЛЬФА 2016'!I34</f>
        <v>638</v>
      </c>
      <c r="J34" s="56">
        <f>'Прил. 11 СОГАЗ 2016'!J34+'Прил. 11АЛЬФА 2016'!J34</f>
        <v>2366</v>
      </c>
      <c r="K34" s="56">
        <f>'Прил. 11 СОГАЗ 2016'!K34+'Прил. 11АЛЬФА 2016'!K34</f>
        <v>2238</v>
      </c>
      <c r="L34" s="56">
        <f>'Прил. 11 СОГАЗ 2016'!L34+'Прил. 11АЛЬФА 2016'!L34</f>
        <v>9402</v>
      </c>
      <c r="M34" s="56">
        <f>'Прил. 11 СОГАЗ 2016'!M34+'Прил. 11АЛЬФА 2016'!M34</f>
        <v>7883</v>
      </c>
      <c r="N34" s="56">
        <f>'Прил. 11 СОГАЗ 2016'!N34+'Прил. 11АЛЬФА 2016'!N34</f>
        <v>2136</v>
      </c>
      <c r="O34" s="56">
        <f>'Прил. 11 СОГАЗ 2016'!O34+'Прил. 11АЛЬФА 2016'!O34</f>
        <v>5831</v>
      </c>
    </row>
    <row r="35" spans="1:15" s="38" customFormat="1" ht="18.75">
      <c r="A35" s="53">
        <f t="shared" si="1"/>
        <v>13</v>
      </c>
      <c r="B35" s="54" t="s">
        <v>116</v>
      </c>
      <c r="C35" s="55">
        <f t="shared" si="0"/>
        <v>46277</v>
      </c>
      <c r="D35" s="56">
        <f>'Прил. 11 СОГАЗ 2016'!D35+'Прил. 11АЛЬФА 2016'!D35</f>
        <v>21402</v>
      </c>
      <c r="E35" s="56">
        <f>'Прил. 11 СОГАЗ 2016'!E35+'Прил. 11АЛЬФА 2016'!E35</f>
        <v>24875</v>
      </c>
      <c r="F35" s="56">
        <f>'Прил. 11 СОГАЗ 2016'!F35+'Прил. 11АЛЬФА 2016'!F35</f>
        <v>197</v>
      </c>
      <c r="G35" s="56">
        <f>'Прил. 11 СОГАЗ 2016'!G35+'Прил. 11АЛЬФА 2016'!G35</f>
        <v>176</v>
      </c>
      <c r="H35" s="56">
        <f>'Прил. 11 СОГАЗ 2016'!H35+'Прил. 11АЛЬФА 2016'!H35</f>
        <v>947</v>
      </c>
      <c r="I35" s="56">
        <f>'Прил. 11 СОГАЗ 2016'!I35+'Прил. 11АЛЬФА 2016'!I35</f>
        <v>919</v>
      </c>
      <c r="J35" s="56">
        <f>'Прил. 11 СОГАЗ 2016'!J35+'Прил. 11АЛЬФА 2016'!J35</f>
        <v>3527</v>
      </c>
      <c r="K35" s="56">
        <f>'Прил. 11 СОГАЗ 2016'!K35+'Прил. 11АЛЬФА 2016'!K35</f>
        <v>3220</v>
      </c>
      <c r="L35" s="56">
        <f>'Прил. 11 СОГАЗ 2016'!L35+'Прил. 11АЛЬФА 2016'!L35</f>
        <v>12974</v>
      </c>
      <c r="M35" s="56">
        <f>'Прил. 11 СОГАЗ 2016'!M35+'Прил. 11АЛЬФА 2016'!M35</f>
        <v>11133</v>
      </c>
      <c r="N35" s="56">
        <f>'Прил. 11 СОГАЗ 2016'!N35+'Прил. 11АЛЬФА 2016'!N35</f>
        <v>3757</v>
      </c>
      <c r="O35" s="56">
        <f>'Прил. 11 СОГАЗ 2016'!O35+'Прил. 11АЛЬФА 2016'!O35</f>
        <v>9427</v>
      </c>
    </row>
    <row r="36" spans="1:15" s="38" customFormat="1" ht="18.75">
      <c r="A36" s="53">
        <f t="shared" si="1"/>
        <v>14</v>
      </c>
      <c r="B36" s="54" t="s">
        <v>117</v>
      </c>
      <c r="C36" s="55">
        <f t="shared" si="0"/>
        <v>17120</v>
      </c>
      <c r="D36" s="56">
        <f>'Прил. 11 СОГАЗ 2016'!D36+'Прил. 11АЛЬФА 2016'!D36</f>
        <v>8049</v>
      </c>
      <c r="E36" s="56">
        <f>'Прил. 11 СОГАЗ 2016'!E36+'Прил. 11АЛЬФА 2016'!E36</f>
        <v>9071</v>
      </c>
      <c r="F36" s="56">
        <f>'Прил. 11 СОГАЗ 2016'!F36+'Прил. 11АЛЬФА 2016'!F36</f>
        <v>55</v>
      </c>
      <c r="G36" s="56">
        <f>'Прил. 11 СОГАЗ 2016'!G36+'Прил. 11АЛЬФА 2016'!G36</f>
        <v>58</v>
      </c>
      <c r="H36" s="56">
        <f>'Прил. 11 СОГАЗ 2016'!H36+'Прил. 11АЛЬФА 2016'!H36</f>
        <v>435</v>
      </c>
      <c r="I36" s="56">
        <f>'Прил. 11 СОГАЗ 2016'!I36+'Прил. 11АЛЬФА 2016'!I36</f>
        <v>355</v>
      </c>
      <c r="J36" s="56">
        <f>'Прил. 11 СОГАЗ 2016'!J36+'Прил. 11АЛЬФА 2016'!J36</f>
        <v>1378</v>
      </c>
      <c r="K36" s="56">
        <f>'Прил. 11 СОГАЗ 2016'!K36+'Прил. 11АЛЬФА 2016'!K36</f>
        <v>1288</v>
      </c>
      <c r="L36" s="56">
        <f>'Прил. 11 СОГАЗ 2016'!L36+'Прил. 11АЛЬФА 2016'!L36</f>
        <v>4945</v>
      </c>
      <c r="M36" s="56">
        <f>'Прил. 11 СОГАЗ 2016'!M36+'Прил. 11АЛЬФА 2016'!M36</f>
        <v>4273</v>
      </c>
      <c r="N36" s="56">
        <f>'Прил. 11 СОГАЗ 2016'!N36+'Прил. 11АЛЬФА 2016'!N36</f>
        <v>1236</v>
      </c>
      <c r="O36" s="56">
        <f>'Прил. 11 СОГАЗ 2016'!O36+'Прил. 11АЛЬФА 2016'!O36</f>
        <v>3097</v>
      </c>
    </row>
    <row r="37" spans="1:15" s="38" customFormat="1" ht="18.75">
      <c r="A37" s="53" t="s">
        <v>118</v>
      </c>
      <c r="B37" s="57" t="s">
        <v>119</v>
      </c>
      <c r="C37" s="55">
        <f t="shared" si="0"/>
        <v>2178</v>
      </c>
      <c r="D37" s="56">
        <f>'Прил. 11 СОГАЗ 2016'!D37+'Прил. 11АЛЬФА 2016'!D37</f>
        <v>1014</v>
      </c>
      <c r="E37" s="56">
        <f>'Прил. 11 СОГАЗ 2016'!E37+'Прил. 11АЛЬФА 2016'!E37</f>
        <v>1164</v>
      </c>
      <c r="F37" s="56">
        <f>'Прил. 11 СОГАЗ 2016'!F37+'Прил. 11АЛЬФА 2016'!F37</f>
        <v>3</v>
      </c>
      <c r="G37" s="56">
        <f>'Прил. 11 СОГАЗ 2016'!G37+'Прил. 11АЛЬФА 2016'!G37</f>
        <v>8</v>
      </c>
      <c r="H37" s="56">
        <f>'Прил. 11 СОГАЗ 2016'!H37+'Прил. 11АЛЬФА 2016'!H37</f>
        <v>49</v>
      </c>
      <c r="I37" s="56">
        <f>'Прил. 11 СОГАЗ 2016'!I37+'Прил. 11АЛЬФА 2016'!I37</f>
        <v>40</v>
      </c>
      <c r="J37" s="56">
        <f>'Прил. 11 СОГАЗ 2016'!J37+'Прил. 11АЛЬФА 2016'!J37</f>
        <v>193</v>
      </c>
      <c r="K37" s="56">
        <f>'Прил. 11 СОГАЗ 2016'!K37+'Прил. 11АЛЬФА 2016'!K37</f>
        <v>183</v>
      </c>
      <c r="L37" s="56">
        <f>'Прил. 11 СОГАЗ 2016'!L37+'Прил. 11АЛЬФА 2016'!L37</f>
        <v>617</v>
      </c>
      <c r="M37" s="56">
        <f>'Прил. 11 СОГАЗ 2016'!M37+'Прил. 11АЛЬФА 2016'!M37</f>
        <v>513</v>
      </c>
      <c r="N37" s="56">
        <f>'Прил. 11 СОГАЗ 2016'!N37+'Прил. 11АЛЬФА 2016'!N37</f>
        <v>152</v>
      </c>
      <c r="O37" s="56">
        <f>'Прил. 11 СОГАЗ 2016'!O37+'Прил. 11АЛЬФА 2016'!O37</f>
        <v>420</v>
      </c>
    </row>
    <row r="38" spans="1:15" s="38" customFormat="1" ht="18.75">
      <c r="A38" s="53">
        <v>15</v>
      </c>
      <c r="B38" s="54" t="s">
        <v>120</v>
      </c>
      <c r="C38" s="55">
        <f t="shared" si="0"/>
        <v>5506</v>
      </c>
      <c r="D38" s="56">
        <f>'Прил. 11 СОГАЗ 2016'!D38+'Прил. 11АЛЬФА 2016'!D38</f>
        <v>2600</v>
      </c>
      <c r="E38" s="56">
        <f>'Прил. 11 СОГАЗ 2016'!E38+'Прил. 11АЛЬФА 2016'!E38</f>
        <v>2906</v>
      </c>
      <c r="F38" s="56">
        <f>'Прил. 11 СОГАЗ 2016'!F38+'Прил. 11АЛЬФА 2016'!F38</f>
        <v>10</v>
      </c>
      <c r="G38" s="56">
        <f>'Прил. 11 СОГАЗ 2016'!G38+'Прил. 11АЛЬФА 2016'!G38</f>
        <v>14</v>
      </c>
      <c r="H38" s="56">
        <f>'Прил. 11 СОГАЗ 2016'!H38+'Прил. 11АЛЬФА 2016'!H38</f>
        <v>93</v>
      </c>
      <c r="I38" s="56">
        <f>'Прил. 11 СОГАЗ 2016'!I38+'Прил. 11АЛЬФА 2016'!I38</f>
        <v>74</v>
      </c>
      <c r="J38" s="56">
        <f>'Прил. 11 СОГАЗ 2016'!J38+'Прил. 11АЛЬФА 2016'!J38</f>
        <v>341</v>
      </c>
      <c r="K38" s="56">
        <f>'Прил. 11 СОГАЗ 2016'!K38+'Прил. 11АЛЬФА 2016'!K38</f>
        <v>375</v>
      </c>
      <c r="L38" s="56">
        <f>'Прил. 11 СОГАЗ 2016'!L38+'Прил. 11АЛЬФА 2016'!L38</f>
        <v>1554</v>
      </c>
      <c r="M38" s="56">
        <f>'Прил. 11 СОГАЗ 2016'!M38+'Прил. 11АЛЬФА 2016'!M38</f>
        <v>1154</v>
      </c>
      <c r="N38" s="56">
        <f>'Прил. 11 СОГАЗ 2016'!N38+'Прил. 11АЛЬФА 2016'!N38</f>
        <v>602</v>
      </c>
      <c r="O38" s="56">
        <f>'Прил. 11 СОГАЗ 2016'!O38+'Прил. 11АЛЬФА 2016'!O38</f>
        <v>1289</v>
      </c>
    </row>
    <row r="39" spans="1:15" s="38" customFormat="1" ht="18.75">
      <c r="A39" s="53">
        <f>A38+1</f>
        <v>16</v>
      </c>
      <c r="B39" s="54" t="s">
        <v>121</v>
      </c>
      <c r="C39" s="55">
        <f t="shared" si="0"/>
        <v>45049</v>
      </c>
      <c r="D39" s="56">
        <f>'Прил. 11 СОГАЗ 2016'!D39+'Прил. 11АЛЬФА 2016'!D39</f>
        <v>20508</v>
      </c>
      <c r="E39" s="56">
        <f>'Прил. 11 СОГАЗ 2016'!E39+'Прил. 11АЛЬФА 2016'!E39</f>
        <v>24541</v>
      </c>
      <c r="F39" s="56">
        <f>'Прил. 11 СОГАЗ 2016'!F39+'Прил. 11АЛЬФА 2016'!F39</f>
        <v>191</v>
      </c>
      <c r="G39" s="56">
        <f>'Прил. 11 СОГАЗ 2016'!G39+'Прил. 11АЛЬФА 2016'!G39</f>
        <v>157</v>
      </c>
      <c r="H39" s="56">
        <f>'Прил. 11 СОГАЗ 2016'!H39+'Прил. 11АЛЬФА 2016'!H39</f>
        <v>974</v>
      </c>
      <c r="I39" s="56">
        <f>'Прил. 11 СОГАЗ 2016'!I39+'Прил. 11АЛЬФА 2016'!I39</f>
        <v>903</v>
      </c>
      <c r="J39" s="56">
        <f>'Прил. 11 СОГАЗ 2016'!J39+'Прил. 11АЛЬФА 2016'!J39</f>
        <v>3580</v>
      </c>
      <c r="K39" s="56">
        <f>'Прил. 11 СОГАЗ 2016'!K39+'Прил. 11АЛЬФА 2016'!K39</f>
        <v>3301</v>
      </c>
      <c r="L39" s="56">
        <f>'Прил. 11 СОГАЗ 2016'!L39+'Прил. 11АЛЬФА 2016'!L39</f>
        <v>12523</v>
      </c>
      <c r="M39" s="56">
        <f>'Прил. 11 СОГАЗ 2016'!M39+'Прил. 11АЛЬФА 2016'!M39</f>
        <v>11296</v>
      </c>
      <c r="N39" s="56">
        <f>'Прил. 11 СОГАЗ 2016'!N39+'Прил. 11АЛЬФА 2016'!N39</f>
        <v>3240</v>
      </c>
      <c r="O39" s="56">
        <f>'Прил. 11 СОГАЗ 2016'!O39+'Прил. 11АЛЬФА 2016'!O39</f>
        <v>8884</v>
      </c>
    </row>
    <row r="40" spans="1:15" s="38" customFormat="1" ht="18.75">
      <c r="A40" s="53">
        <f>A39+1</f>
        <v>17</v>
      </c>
      <c r="B40" s="54" t="s">
        <v>122</v>
      </c>
      <c r="C40" s="55">
        <f t="shared" si="0"/>
        <v>27859</v>
      </c>
      <c r="D40" s="56">
        <f>'Прил. 11 СОГАЗ 2016'!D40+'Прил. 11АЛЬФА 2016'!D40</f>
        <v>12573</v>
      </c>
      <c r="E40" s="56">
        <f>'Прил. 11 СОГАЗ 2016'!E40+'Прил. 11АЛЬФА 2016'!E40</f>
        <v>15286</v>
      </c>
      <c r="F40" s="56">
        <f>'Прил. 11 СОГАЗ 2016'!F40+'Прил. 11АЛЬФА 2016'!F40</f>
        <v>146</v>
      </c>
      <c r="G40" s="56">
        <f>'Прил. 11 СОГАЗ 2016'!G40+'Прил. 11АЛЬФА 2016'!G40</f>
        <v>127</v>
      </c>
      <c r="H40" s="56">
        <f>'Прил. 11 СОГАЗ 2016'!H40+'Прил. 11АЛЬФА 2016'!H40</f>
        <v>656</v>
      </c>
      <c r="I40" s="56">
        <f>'Прил. 11 СОГАЗ 2016'!I40+'Прил. 11АЛЬФА 2016'!I40</f>
        <v>584</v>
      </c>
      <c r="J40" s="56">
        <f>'Прил. 11 СОГАЗ 2016'!J40+'Прил. 11АЛЬФА 2016'!J40</f>
        <v>2371</v>
      </c>
      <c r="K40" s="56">
        <f>'Прил. 11 СОГАЗ 2016'!K40+'Прил. 11АЛЬФА 2016'!K40</f>
        <v>2340</v>
      </c>
      <c r="L40" s="56">
        <f>'Прил. 11 СОГАЗ 2016'!L40+'Прил. 11АЛЬФА 2016'!L40</f>
        <v>7664</v>
      </c>
      <c r="M40" s="56">
        <f>'Прил. 11 СОГАЗ 2016'!M40+'Прил. 11АЛЬФА 2016'!M40</f>
        <v>7367</v>
      </c>
      <c r="N40" s="56">
        <f>'Прил. 11 СОГАЗ 2016'!N40+'Прил. 11АЛЬФА 2016'!N40</f>
        <v>1736</v>
      </c>
      <c r="O40" s="56">
        <f>'Прил. 11 СОГАЗ 2016'!O40+'Прил. 11АЛЬФА 2016'!O40</f>
        <v>4868</v>
      </c>
    </row>
    <row r="41" spans="1:15" s="38" customFormat="1" ht="18.75">
      <c r="A41" s="53">
        <f>A40+1</f>
        <v>18</v>
      </c>
      <c r="B41" s="54" t="s">
        <v>123</v>
      </c>
      <c r="C41" s="55">
        <f t="shared" si="0"/>
        <v>19349</v>
      </c>
      <c r="D41" s="56">
        <f>'Прил. 11 СОГАЗ 2016'!D41+'Прил. 11АЛЬФА 2016'!D41</f>
        <v>9050</v>
      </c>
      <c r="E41" s="56">
        <f>'Прил. 11 СОГАЗ 2016'!E41+'Прил. 11АЛЬФА 2016'!E41</f>
        <v>10299</v>
      </c>
      <c r="F41" s="56">
        <f>'Прил. 11 СОГАЗ 2016'!F41+'Прил. 11АЛЬФА 2016'!F41</f>
        <v>73</v>
      </c>
      <c r="G41" s="56">
        <f>'Прил. 11 СОГАЗ 2016'!G41+'Прил. 11АЛЬФА 2016'!G41</f>
        <v>58</v>
      </c>
      <c r="H41" s="56">
        <f>'Прил. 11 СОГАЗ 2016'!H41+'Прил. 11АЛЬФА 2016'!H41</f>
        <v>394</v>
      </c>
      <c r="I41" s="56">
        <f>'Прил. 11 СОГАЗ 2016'!I41+'Прил. 11АЛЬФА 2016'!I41</f>
        <v>380</v>
      </c>
      <c r="J41" s="56">
        <f>'Прил. 11 СОГАЗ 2016'!J41+'Прил. 11АЛЬФА 2016'!J41</f>
        <v>1453</v>
      </c>
      <c r="K41" s="56">
        <f>'Прил. 11 СОГАЗ 2016'!K41+'Прил. 11АЛЬФА 2016'!K41</f>
        <v>1373</v>
      </c>
      <c r="L41" s="56">
        <f>'Прил. 11 СОГАЗ 2016'!L41+'Прил. 11АЛЬФА 2016'!L41</f>
        <v>5606</v>
      </c>
      <c r="M41" s="56">
        <f>'Прил. 11 СОГАЗ 2016'!M41+'Прил. 11АЛЬФА 2016'!M41</f>
        <v>4643</v>
      </c>
      <c r="N41" s="56">
        <f>'Прил. 11 СОГАЗ 2016'!N41+'Прил. 11АЛЬФА 2016'!N41</f>
        <v>1524</v>
      </c>
      <c r="O41" s="56">
        <f>'Прил. 11 СОГАЗ 2016'!O41+'Прил. 11АЛЬФА 2016'!O41</f>
        <v>3845</v>
      </c>
    </row>
    <row r="42" spans="1:15" s="38" customFormat="1" ht="18.75">
      <c r="A42" s="53">
        <f>A41+1</f>
        <v>19</v>
      </c>
      <c r="B42" s="54" t="s">
        <v>124</v>
      </c>
      <c r="C42" s="55">
        <f t="shared" si="0"/>
        <v>10746</v>
      </c>
      <c r="D42" s="56">
        <f>'Прил. 11 СОГАЗ 2016'!D42+'Прил. 11АЛЬФА 2016'!D42</f>
        <v>5363</v>
      </c>
      <c r="E42" s="56">
        <f>'Прил. 11 СОГАЗ 2016'!E42+'Прил. 11АЛЬФА 2016'!E42</f>
        <v>5383</v>
      </c>
      <c r="F42" s="56">
        <f>'Прил. 11 СОГАЗ 2016'!F42+'Прил. 11АЛЬФА 2016'!F42</f>
        <v>33</v>
      </c>
      <c r="G42" s="56">
        <f>'Прил. 11 СОГАЗ 2016'!G42+'Прил. 11АЛЬФА 2016'!G42</f>
        <v>32</v>
      </c>
      <c r="H42" s="56">
        <f>'Прил. 11 СОГАЗ 2016'!H42+'Прил. 11АЛЬФА 2016'!H42</f>
        <v>214</v>
      </c>
      <c r="I42" s="56">
        <f>'Прил. 11 СОГАЗ 2016'!I42+'Прил. 11АЛЬФА 2016'!I42</f>
        <v>197</v>
      </c>
      <c r="J42" s="56">
        <f>'Прил. 11 СОГАЗ 2016'!J42+'Прил. 11АЛЬФА 2016'!J42</f>
        <v>786</v>
      </c>
      <c r="K42" s="56">
        <f>'Прил. 11 СОГАЗ 2016'!K42+'Прил. 11АЛЬФА 2016'!K42</f>
        <v>746</v>
      </c>
      <c r="L42" s="56">
        <f>'Прил. 11 СОГАЗ 2016'!L42+'Прил. 11АЛЬФА 2016'!L42</f>
        <v>3488</v>
      </c>
      <c r="M42" s="56">
        <f>'Прил. 11 СОГАЗ 2016'!M42+'Прил. 11АЛЬФА 2016'!M42</f>
        <v>2353</v>
      </c>
      <c r="N42" s="56">
        <f>'Прил. 11 СОГАЗ 2016'!N42+'Прил. 11АЛЬФА 2016'!N42</f>
        <v>842</v>
      </c>
      <c r="O42" s="56">
        <f>'Прил. 11 СОГАЗ 2016'!O42+'Прил. 11АЛЬФА 2016'!O42</f>
        <v>2055</v>
      </c>
    </row>
    <row r="43" spans="1:15" s="12" customFormat="1" ht="18.75">
      <c r="A43" s="58">
        <f>A42+1</f>
        <v>20</v>
      </c>
      <c r="B43" s="59" t="s">
        <v>125</v>
      </c>
      <c r="C43" s="55">
        <f aca="true" t="shared" si="2" ref="C43:O43">SUM(C20:C42)-C21-C23-C26-C37</f>
        <v>728177</v>
      </c>
      <c r="D43" s="55">
        <f t="shared" si="2"/>
        <v>334800</v>
      </c>
      <c r="E43" s="55">
        <f t="shared" si="2"/>
        <v>393377</v>
      </c>
      <c r="F43" s="55">
        <f t="shared" si="2"/>
        <v>3287</v>
      </c>
      <c r="G43" s="55">
        <f t="shared" si="2"/>
        <v>3203</v>
      </c>
      <c r="H43" s="55">
        <f t="shared" si="2"/>
        <v>17406</v>
      </c>
      <c r="I43" s="55">
        <f t="shared" si="2"/>
        <v>16389</v>
      </c>
      <c r="J43" s="55">
        <f t="shared" si="2"/>
        <v>57134</v>
      </c>
      <c r="K43" s="55">
        <f t="shared" si="2"/>
        <v>53949</v>
      </c>
      <c r="L43" s="55">
        <f t="shared" si="2"/>
        <v>206347</v>
      </c>
      <c r="M43" s="55">
        <f t="shared" si="2"/>
        <v>190070</v>
      </c>
      <c r="N43" s="55">
        <f t="shared" si="2"/>
        <v>50626</v>
      </c>
      <c r="O43" s="55">
        <f t="shared" si="2"/>
        <v>129766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56</v>
      </c>
      <c r="E46" s="90" t="s">
        <v>126</v>
      </c>
      <c r="F46" s="90"/>
      <c r="G46" s="90"/>
      <c r="H46" s="90"/>
      <c r="I46" s="90"/>
    </row>
    <row r="47" spans="4:9" s="38" customFormat="1" ht="13.5" customHeight="1">
      <c r="D47" s="39" t="s">
        <v>57</v>
      </c>
      <c r="E47" s="92" t="s">
        <v>58</v>
      </c>
      <c r="F47" s="92"/>
      <c r="G47" s="92"/>
      <c r="H47" s="92"/>
      <c r="I47" s="92"/>
    </row>
    <row r="48" s="38" customFormat="1" ht="22.5" customHeight="1">
      <c r="A48" s="12" t="s">
        <v>59</v>
      </c>
    </row>
    <row r="49" spans="1:9" s="38" customFormat="1" ht="21" customHeight="1">
      <c r="A49" s="90" t="s">
        <v>56</v>
      </c>
      <c r="B49" s="90"/>
      <c r="C49" s="90"/>
      <c r="E49" s="90" t="s">
        <v>126</v>
      </c>
      <c r="F49" s="90"/>
      <c r="G49" s="90"/>
      <c r="H49" s="90"/>
      <c r="I49" s="90"/>
    </row>
    <row r="50" spans="1:9" s="39" customFormat="1" ht="12">
      <c r="A50" s="92" t="s">
        <v>60</v>
      </c>
      <c r="B50" s="92"/>
      <c r="C50" s="92"/>
      <c r="D50" s="39" t="s">
        <v>57</v>
      </c>
      <c r="E50" s="92" t="s">
        <v>58</v>
      </c>
      <c r="F50" s="92"/>
      <c r="G50" s="92"/>
      <c r="H50" s="92"/>
      <c r="I50" s="92"/>
    </row>
  </sheetData>
  <sheetProtection/>
  <mergeCells count="21">
    <mergeCell ref="H17:I17"/>
    <mergeCell ref="F15:O15"/>
    <mergeCell ref="A50:C50"/>
    <mergeCell ref="E50:I50"/>
    <mergeCell ref="E47:I47"/>
    <mergeCell ref="A49:C49"/>
    <mergeCell ref="E49:I49"/>
    <mergeCell ref="J17:K17"/>
    <mergeCell ref="D15:E17"/>
    <mergeCell ref="F17:G17"/>
    <mergeCell ref="E46:I46"/>
    <mergeCell ref="L16:M16"/>
    <mergeCell ref="A8:O8"/>
    <mergeCell ref="A9:O9"/>
    <mergeCell ref="A15:A18"/>
    <mergeCell ref="B15:B18"/>
    <mergeCell ref="C15:C18"/>
    <mergeCell ref="C13:M13"/>
    <mergeCell ref="F16:K16"/>
    <mergeCell ref="C12:M12"/>
    <mergeCell ref="N16:O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93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132</v>
      </c>
    </row>
    <row r="8" spans="1:15" s="9" customFormat="1" ht="20.25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s="9" customFormat="1" ht="20.25">
      <c r="A9" s="76" t="s">
        <v>94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8:12" s="9" customFormat="1" ht="20.25">
      <c r="H10" s="10" t="s">
        <v>95</v>
      </c>
      <c r="I10" s="60" t="s">
        <v>135</v>
      </c>
      <c r="J10" s="9" t="s">
        <v>131</v>
      </c>
      <c r="L10" s="11"/>
    </row>
    <row r="11" s="9" customFormat="1" ht="20.25">
      <c r="L11" s="50"/>
    </row>
    <row r="12" spans="3:13" s="12" customFormat="1" ht="18.75">
      <c r="C12" s="78" t="s">
        <v>89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3:13" s="13" customFormat="1" ht="15.75">
      <c r="C13" s="79" t="s">
        <v>8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80" t="s">
        <v>9</v>
      </c>
      <c r="B15" s="80" t="s">
        <v>10</v>
      </c>
      <c r="C15" s="102" t="s">
        <v>96</v>
      </c>
      <c r="D15" s="93" t="s">
        <v>12</v>
      </c>
      <c r="E15" s="94"/>
      <c r="F15" s="93" t="s">
        <v>13</v>
      </c>
      <c r="G15" s="110"/>
      <c r="H15" s="110"/>
      <c r="I15" s="110"/>
      <c r="J15" s="110"/>
      <c r="K15" s="110"/>
      <c r="L15" s="110"/>
      <c r="M15" s="110"/>
      <c r="N15" s="110"/>
      <c r="O15" s="94"/>
    </row>
    <row r="16" spans="1:15" s="14" customFormat="1" ht="37.5" customHeight="1">
      <c r="A16" s="81"/>
      <c r="B16" s="81"/>
      <c r="C16" s="103"/>
      <c r="D16" s="95"/>
      <c r="E16" s="96"/>
      <c r="F16" s="105" t="s">
        <v>14</v>
      </c>
      <c r="G16" s="106"/>
      <c r="H16" s="106"/>
      <c r="I16" s="106"/>
      <c r="J16" s="106"/>
      <c r="K16" s="107"/>
      <c r="L16" s="100" t="s">
        <v>15</v>
      </c>
      <c r="M16" s="101"/>
      <c r="N16" s="108" t="s">
        <v>16</v>
      </c>
      <c r="O16" s="109"/>
    </row>
    <row r="17" spans="1:15" s="14" customFormat="1" ht="18.75" customHeight="1">
      <c r="A17" s="81"/>
      <c r="B17" s="81"/>
      <c r="C17" s="103"/>
      <c r="D17" s="97"/>
      <c r="E17" s="98"/>
      <c r="F17" s="111" t="s">
        <v>97</v>
      </c>
      <c r="G17" s="112"/>
      <c r="H17" s="111" t="s">
        <v>18</v>
      </c>
      <c r="I17" s="112"/>
      <c r="J17" s="111" t="s">
        <v>19</v>
      </c>
      <c r="K17" s="112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82"/>
      <c r="B18" s="82"/>
      <c r="C18" s="104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98</v>
      </c>
      <c r="C20" s="55">
        <f aca="true" t="shared" si="0" ref="C20:C42">D20+E20</f>
        <v>234472</v>
      </c>
      <c r="D20" s="56">
        <f aca="true" t="shared" si="1" ref="D20:D42">F20+H20+J20+L20+N20</f>
        <v>107285</v>
      </c>
      <c r="E20" s="56">
        <f aca="true" t="shared" si="2" ref="E20:E42">G20+I20+K20+M20+O20</f>
        <v>127187</v>
      </c>
      <c r="F20" s="56">
        <v>925</v>
      </c>
      <c r="G20" s="56">
        <v>913</v>
      </c>
      <c r="H20" s="56">
        <v>5367</v>
      </c>
      <c r="I20" s="56">
        <v>5142</v>
      </c>
      <c r="J20" s="56">
        <v>17581</v>
      </c>
      <c r="K20" s="56">
        <v>16207</v>
      </c>
      <c r="L20" s="56">
        <v>65546</v>
      </c>
      <c r="M20" s="56">
        <v>59568</v>
      </c>
      <c r="N20" s="56">
        <v>17866</v>
      </c>
      <c r="O20" s="56">
        <v>45357</v>
      </c>
    </row>
    <row r="21" spans="1:15" s="38" customFormat="1" ht="18.75">
      <c r="A21" s="53" t="s">
        <v>99</v>
      </c>
      <c r="B21" s="54" t="s">
        <v>100</v>
      </c>
      <c r="C21" s="55">
        <f t="shared" si="0"/>
        <v>4682</v>
      </c>
      <c r="D21" s="56">
        <f t="shared" si="1"/>
        <v>2196</v>
      </c>
      <c r="E21" s="56">
        <f t="shared" si="2"/>
        <v>2486</v>
      </c>
      <c r="F21" s="56">
        <v>25</v>
      </c>
      <c r="G21" s="56">
        <v>20</v>
      </c>
      <c r="H21" s="56">
        <v>140</v>
      </c>
      <c r="I21" s="56">
        <v>121</v>
      </c>
      <c r="J21" s="56">
        <v>344</v>
      </c>
      <c r="K21" s="56">
        <v>287</v>
      </c>
      <c r="L21" s="56">
        <v>1354</v>
      </c>
      <c r="M21" s="56">
        <v>1252</v>
      </c>
      <c r="N21" s="56">
        <v>333</v>
      </c>
      <c r="O21" s="56">
        <v>806</v>
      </c>
    </row>
    <row r="22" spans="1:15" s="38" customFormat="1" ht="18.75">
      <c r="A22" s="53">
        <f>A20+1</f>
        <v>2</v>
      </c>
      <c r="B22" s="54" t="s">
        <v>101</v>
      </c>
      <c r="C22" s="55">
        <f t="shared" si="0"/>
        <v>25916</v>
      </c>
      <c r="D22" s="56">
        <f t="shared" si="1"/>
        <v>10965</v>
      </c>
      <c r="E22" s="56">
        <f t="shared" si="2"/>
        <v>14951</v>
      </c>
      <c r="F22" s="56">
        <v>183</v>
      </c>
      <c r="G22" s="56">
        <v>187</v>
      </c>
      <c r="H22" s="56">
        <v>974</v>
      </c>
      <c r="I22" s="56">
        <v>997</v>
      </c>
      <c r="J22" s="56">
        <v>2320</v>
      </c>
      <c r="K22" s="56">
        <v>2295</v>
      </c>
      <c r="L22" s="56">
        <v>6162</v>
      </c>
      <c r="M22" s="56">
        <v>8335</v>
      </c>
      <c r="N22" s="56">
        <v>1326</v>
      </c>
      <c r="O22" s="56">
        <v>3137</v>
      </c>
    </row>
    <row r="23" spans="1:15" s="38" customFormat="1" ht="18.75">
      <c r="A23" s="53" t="s">
        <v>102</v>
      </c>
      <c r="B23" s="54" t="s">
        <v>103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104</v>
      </c>
      <c r="C24" s="55">
        <f t="shared" si="0"/>
        <v>70</v>
      </c>
      <c r="D24" s="56">
        <f t="shared" si="1"/>
        <v>39</v>
      </c>
      <c r="E24" s="56">
        <f t="shared" si="2"/>
        <v>31</v>
      </c>
      <c r="F24" s="56">
        <v>0</v>
      </c>
      <c r="G24" s="56">
        <v>0</v>
      </c>
      <c r="H24" s="56">
        <v>2</v>
      </c>
      <c r="I24" s="56">
        <v>1</v>
      </c>
      <c r="J24" s="56">
        <v>3</v>
      </c>
      <c r="K24" s="56">
        <v>5</v>
      </c>
      <c r="L24" s="56">
        <v>32</v>
      </c>
      <c r="M24" s="56">
        <v>20</v>
      </c>
      <c r="N24" s="56">
        <v>2</v>
      </c>
      <c r="O24" s="56">
        <v>5</v>
      </c>
    </row>
    <row r="25" spans="1:15" s="38" customFormat="1" ht="18.75">
      <c r="A25" s="53">
        <f>A24+1</f>
        <v>4</v>
      </c>
      <c r="B25" s="54" t="s">
        <v>105</v>
      </c>
      <c r="C25" s="55">
        <f t="shared" si="0"/>
        <v>38027</v>
      </c>
      <c r="D25" s="56">
        <f t="shared" si="1"/>
        <v>18009</v>
      </c>
      <c r="E25" s="56">
        <f t="shared" si="2"/>
        <v>20018</v>
      </c>
      <c r="F25" s="56">
        <v>145</v>
      </c>
      <c r="G25" s="56">
        <v>144</v>
      </c>
      <c r="H25" s="56">
        <v>806</v>
      </c>
      <c r="I25" s="56">
        <v>763</v>
      </c>
      <c r="J25" s="56">
        <v>2821</v>
      </c>
      <c r="K25" s="56">
        <v>2714</v>
      </c>
      <c r="L25" s="56">
        <v>11342</v>
      </c>
      <c r="M25" s="56">
        <v>9308</v>
      </c>
      <c r="N25" s="56">
        <v>2895</v>
      </c>
      <c r="O25" s="56">
        <v>7089</v>
      </c>
    </row>
    <row r="26" spans="1:15" s="38" customFormat="1" ht="18.75">
      <c r="A26" s="53" t="s">
        <v>106</v>
      </c>
      <c r="B26" s="54" t="s">
        <v>107</v>
      </c>
      <c r="C26" s="55">
        <f t="shared" si="0"/>
        <v>584</v>
      </c>
      <c r="D26" s="56">
        <f t="shared" si="1"/>
        <v>288</v>
      </c>
      <c r="E26" s="56">
        <f t="shared" si="2"/>
        <v>296</v>
      </c>
      <c r="F26" s="56">
        <v>0</v>
      </c>
      <c r="G26" s="56">
        <v>0</v>
      </c>
      <c r="H26" s="56">
        <v>11</v>
      </c>
      <c r="I26" s="56">
        <v>7</v>
      </c>
      <c r="J26" s="56">
        <v>32</v>
      </c>
      <c r="K26" s="56">
        <v>28</v>
      </c>
      <c r="L26" s="56">
        <v>192</v>
      </c>
      <c r="M26" s="56">
        <v>131</v>
      </c>
      <c r="N26" s="56">
        <v>53</v>
      </c>
      <c r="O26" s="56">
        <v>130</v>
      </c>
    </row>
    <row r="27" spans="1:15" s="38" customFormat="1" ht="18.75">
      <c r="A27" s="53">
        <f>A25+1</f>
        <v>5</v>
      </c>
      <c r="B27" s="54" t="s">
        <v>108</v>
      </c>
      <c r="C27" s="55">
        <f t="shared" si="0"/>
        <v>563</v>
      </c>
      <c r="D27" s="56">
        <f t="shared" si="1"/>
        <v>243</v>
      </c>
      <c r="E27" s="56">
        <f t="shared" si="2"/>
        <v>320</v>
      </c>
      <c r="F27" s="56">
        <v>0</v>
      </c>
      <c r="G27" s="56">
        <v>1</v>
      </c>
      <c r="H27" s="56">
        <v>7</v>
      </c>
      <c r="I27" s="56">
        <v>5</v>
      </c>
      <c r="J27" s="56">
        <v>55</v>
      </c>
      <c r="K27" s="56">
        <v>50</v>
      </c>
      <c r="L27" s="56">
        <v>147</v>
      </c>
      <c r="M27" s="56">
        <v>188</v>
      </c>
      <c r="N27" s="56">
        <v>34</v>
      </c>
      <c r="O27" s="56">
        <v>76</v>
      </c>
    </row>
    <row r="28" spans="1:15" s="38" customFormat="1" ht="18.75">
      <c r="A28" s="53">
        <f aca="true" t="shared" si="3" ref="A28:A36">A27+1</f>
        <v>6</v>
      </c>
      <c r="B28" s="54" t="s">
        <v>109</v>
      </c>
      <c r="C28" s="55">
        <f t="shared" si="0"/>
        <v>32466</v>
      </c>
      <c r="D28" s="56">
        <f t="shared" si="1"/>
        <v>14791</v>
      </c>
      <c r="E28" s="56">
        <f t="shared" si="2"/>
        <v>17675</v>
      </c>
      <c r="F28" s="56">
        <v>174</v>
      </c>
      <c r="G28" s="56">
        <v>216</v>
      </c>
      <c r="H28" s="56">
        <v>945</v>
      </c>
      <c r="I28" s="56">
        <v>932</v>
      </c>
      <c r="J28" s="56">
        <v>2938</v>
      </c>
      <c r="K28" s="56">
        <v>2773</v>
      </c>
      <c r="L28" s="56">
        <v>9044</v>
      </c>
      <c r="M28" s="56">
        <v>8944</v>
      </c>
      <c r="N28" s="56">
        <v>1690</v>
      </c>
      <c r="O28" s="56">
        <v>4810</v>
      </c>
    </row>
    <row r="29" spans="1:15" s="38" customFormat="1" ht="18.75">
      <c r="A29" s="53">
        <f t="shared" si="3"/>
        <v>7</v>
      </c>
      <c r="B29" s="54" t="s">
        <v>110</v>
      </c>
      <c r="C29" s="55">
        <f t="shared" si="0"/>
        <v>5357</v>
      </c>
      <c r="D29" s="56">
        <f t="shared" si="1"/>
        <v>2309</v>
      </c>
      <c r="E29" s="56">
        <f t="shared" si="2"/>
        <v>3048</v>
      </c>
      <c r="F29" s="56">
        <v>37</v>
      </c>
      <c r="G29" s="56">
        <v>40</v>
      </c>
      <c r="H29" s="56">
        <v>233</v>
      </c>
      <c r="I29" s="56">
        <v>194</v>
      </c>
      <c r="J29" s="56">
        <v>482</v>
      </c>
      <c r="K29" s="56">
        <v>495</v>
      </c>
      <c r="L29" s="56">
        <v>1327</v>
      </c>
      <c r="M29" s="56">
        <v>1657</v>
      </c>
      <c r="N29" s="56">
        <v>230</v>
      </c>
      <c r="O29" s="56">
        <v>662</v>
      </c>
    </row>
    <row r="30" spans="1:15" s="38" customFormat="1" ht="18.75">
      <c r="A30" s="53">
        <f t="shared" si="3"/>
        <v>8</v>
      </c>
      <c r="B30" s="54" t="s">
        <v>111</v>
      </c>
      <c r="C30" s="55">
        <f t="shared" si="0"/>
        <v>4211</v>
      </c>
      <c r="D30" s="56">
        <f t="shared" si="1"/>
        <v>1680</v>
      </c>
      <c r="E30" s="56">
        <f t="shared" si="2"/>
        <v>2531</v>
      </c>
      <c r="F30" s="56">
        <v>57</v>
      </c>
      <c r="G30" s="56">
        <v>67</v>
      </c>
      <c r="H30" s="56">
        <v>278</v>
      </c>
      <c r="I30" s="56">
        <v>272</v>
      </c>
      <c r="J30" s="56">
        <v>444</v>
      </c>
      <c r="K30" s="56">
        <v>379</v>
      </c>
      <c r="L30" s="56">
        <v>815</v>
      </c>
      <c r="M30" s="56">
        <v>1557</v>
      </c>
      <c r="N30" s="56">
        <v>86</v>
      </c>
      <c r="O30" s="56">
        <v>256</v>
      </c>
    </row>
    <row r="31" spans="1:15" s="38" customFormat="1" ht="18.75">
      <c r="A31" s="53">
        <f t="shared" si="3"/>
        <v>9</v>
      </c>
      <c r="B31" s="54" t="s">
        <v>112</v>
      </c>
      <c r="C31" s="55">
        <f t="shared" si="0"/>
        <v>3710</v>
      </c>
      <c r="D31" s="56">
        <f t="shared" si="1"/>
        <v>1754</v>
      </c>
      <c r="E31" s="56">
        <f t="shared" si="2"/>
        <v>1956</v>
      </c>
      <c r="F31" s="56">
        <v>1</v>
      </c>
      <c r="G31" s="56">
        <v>3</v>
      </c>
      <c r="H31" s="56">
        <v>61</v>
      </c>
      <c r="I31" s="56">
        <v>52</v>
      </c>
      <c r="J31" s="56">
        <v>320</v>
      </c>
      <c r="K31" s="56">
        <v>322</v>
      </c>
      <c r="L31" s="56">
        <v>1156</v>
      </c>
      <c r="M31" s="56">
        <v>1107</v>
      </c>
      <c r="N31" s="56">
        <v>216</v>
      </c>
      <c r="O31" s="56">
        <v>472</v>
      </c>
    </row>
    <row r="32" spans="1:15" s="38" customFormat="1" ht="18.75">
      <c r="A32" s="53">
        <f t="shared" si="3"/>
        <v>10</v>
      </c>
      <c r="B32" s="54" t="s">
        <v>113</v>
      </c>
      <c r="C32" s="55">
        <f t="shared" si="0"/>
        <v>1118</v>
      </c>
      <c r="D32" s="56">
        <f t="shared" si="1"/>
        <v>502</v>
      </c>
      <c r="E32" s="56">
        <f t="shared" si="2"/>
        <v>616</v>
      </c>
      <c r="F32" s="56">
        <v>1</v>
      </c>
      <c r="G32" s="56">
        <v>0</v>
      </c>
      <c r="H32" s="56">
        <v>4</v>
      </c>
      <c r="I32" s="56">
        <v>7</v>
      </c>
      <c r="J32" s="56">
        <v>95</v>
      </c>
      <c r="K32" s="56">
        <v>99</v>
      </c>
      <c r="L32" s="56">
        <v>323</v>
      </c>
      <c r="M32" s="56">
        <v>356</v>
      </c>
      <c r="N32" s="56">
        <v>79</v>
      </c>
      <c r="O32" s="56">
        <v>154</v>
      </c>
    </row>
    <row r="33" spans="1:15" s="38" customFormat="1" ht="18.75">
      <c r="A33" s="53">
        <f t="shared" si="3"/>
        <v>11</v>
      </c>
      <c r="B33" s="54" t="s">
        <v>114</v>
      </c>
      <c r="C33" s="55">
        <f t="shared" si="0"/>
        <v>28334</v>
      </c>
      <c r="D33" s="56">
        <f t="shared" si="1"/>
        <v>13345</v>
      </c>
      <c r="E33" s="56">
        <f t="shared" si="2"/>
        <v>14989</v>
      </c>
      <c r="F33" s="56">
        <v>128</v>
      </c>
      <c r="G33" s="56">
        <v>105</v>
      </c>
      <c r="H33" s="56">
        <v>660</v>
      </c>
      <c r="I33" s="56">
        <v>615</v>
      </c>
      <c r="J33" s="56">
        <v>1717</v>
      </c>
      <c r="K33" s="56">
        <v>1667</v>
      </c>
      <c r="L33" s="56">
        <v>8718</v>
      </c>
      <c r="M33" s="56">
        <v>7305</v>
      </c>
      <c r="N33" s="56">
        <v>2122</v>
      </c>
      <c r="O33" s="56">
        <v>5297</v>
      </c>
    </row>
    <row r="34" spans="1:15" s="38" customFormat="1" ht="18.75">
      <c r="A34" s="53">
        <f t="shared" si="3"/>
        <v>12</v>
      </c>
      <c r="B34" s="54" t="s">
        <v>115</v>
      </c>
      <c r="C34" s="55">
        <f t="shared" si="0"/>
        <v>20305</v>
      </c>
      <c r="D34" s="56">
        <f t="shared" si="1"/>
        <v>9884</v>
      </c>
      <c r="E34" s="56">
        <f t="shared" si="2"/>
        <v>10421</v>
      </c>
      <c r="F34" s="56">
        <v>87</v>
      </c>
      <c r="G34" s="56">
        <v>73</v>
      </c>
      <c r="H34" s="56">
        <v>439</v>
      </c>
      <c r="I34" s="56">
        <v>424</v>
      </c>
      <c r="J34" s="56">
        <v>1449</v>
      </c>
      <c r="K34" s="56">
        <v>1374</v>
      </c>
      <c r="L34" s="56">
        <v>6544</v>
      </c>
      <c r="M34" s="56">
        <v>5193</v>
      </c>
      <c r="N34" s="56">
        <v>1365</v>
      </c>
      <c r="O34" s="56">
        <v>3357</v>
      </c>
    </row>
    <row r="35" spans="1:15" s="38" customFormat="1" ht="18.75">
      <c r="A35" s="53">
        <f t="shared" si="3"/>
        <v>13</v>
      </c>
      <c r="B35" s="54" t="s">
        <v>116</v>
      </c>
      <c r="C35" s="55">
        <f t="shared" si="0"/>
        <v>2783</v>
      </c>
      <c r="D35" s="56">
        <f t="shared" si="1"/>
        <v>1430</v>
      </c>
      <c r="E35" s="56">
        <f t="shared" si="2"/>
        <v>1353</v>
      </c>
      <c r="F35" s="56">
        <v>2</v>
      </c>
      <c r="G35" s="56">
        <v>2</v>
      </c>
      <c r="H35" s="56">
        <v>16</v>
      </c>
      <c r="I35" s="56">
        <v>4</v>
      </c>
      <c r="J35" s="56">
        <v>128</v>
      </c>
      <c r="K35" s="56">
        <v>122</v>
      </c>
      <c r="L35" s="56">
        <v>1069</v>
      </c>
      <c r="M35" s="56">
        <v>763</v>
      </c>
      <c r="N35" s="56">
        <v>215</v>
      </c>
      <c r="O35" s="56">
        <v>462</v>
      </c>
    </row>
    <row r="36" spans="1:15" s="38" customFormat="1" ht="18.75">
      <c r="A36" s="53">
        <f t="shared" si="3"/>
        <v>14</v>
      </c>
      <c r="B36" s="54" t="s">
        <v>117</v>
      </c>
      <c r="C36" s="55">
        <f t="shared" si="0"/>
        <v>14233</v>
      </c>
      <c r="D36" s="56">
        <f t="shared" si="1"/>
        <v>6802</v>
      </c>
      <c r="E36" s="56">
        <f t="shared" si="2"/>
        <v>7431</v>
      </c>
      <c r="F36" s="56">
        <v>53</v>
      </c>
      <c r="G36" s="56">
        <v>58</v>
      </c>
      <c r="H36" s="56">
        <v>413</v>
      </c>
      <c r="I36" s="56">
        <v>332</v>
      </c>
      <c r="J36" s="56">
        <v>1062</v>
      </c>
      <c r="K36" s="56">
        <v>1042</v>
      </c>
      <c r="L36" s="56">
        <v>4230</v>
      </c>
      <c r="M36" s="56">
        <v>3512</v>
      </c>
      <c r="N36" s="56">
        <v>1044</v>
      </c>
      <c r="O36" s="56">
        <v>2487</v>
      </c>
    </row>
    <row r="37" spans="1:15" s="38" customFormat="1" ht="18.75">
      <c r="A37" s="53" t="s">
        <v>118</v>
      </c>
      <c r="B37" s="57" t="s">
        <v>119</v>
      </c>
      <c r="C37" s="55">
        <f t="shared" si="0"/>
        <v>1647</v>
      </c>
      <c r="D37" s="56">
        <f t="shared" si="1"/>
        <v>759</v>
      </c>
      <c r="E37" s="56">
        <f t="shared" si="2"/>
        <v>888</v>
      </c>
      <c r="F37" s="56">
        <v>3</v>
      </c>
      <c r="G37" s="56">
        <v>8</v>
      </c>
      <c r="H37" s="56">
        <v>42</v>
      </c>
      <c r="I37" s="56">
        <v>37</v>
      </c>
      <c r="J37" s="56">
        <v>129</v>
      </c>
      <c r="K37" s="56">
        <v>135</v>
      </c>
      <c r="L37" s="56">
        <v>465</v>
      </c>
      <c r="M37" s="56">
        <v>395</v>
      </c>
      <c r="N37" s="56">
        <v>120</v>
      </c>
      <c r="O37" s="56">
        <v>313</v>
      </c>
    </row>
    <row r="38" spans="1:15" s="38" customFormat="1" ht="18.75">
      <c r="A38" s="53">
        <v>15</v>
      </c>
      <c r="B38" s="54" t="s">
        <v>120</v>
      </c>
      <c r="C38" s="55">
        <f t="shared" si="0"/>
        <v>150</v>
      </c>
      <c r="D38" s="56">
        <f t="shared" si="1"/>
        <v>91</v>
      </c>
      <c r="E38" s="56">
        <f t="shared" si="2"/>
        <v>59</v>
      </c>
      <c r="F38" s="56">
        <v>1</v>
      </c>
      <c r="G38" s="56">
        <v>0</v>
      </c>
      <c r="H38" s="56">
        <v>1</v>
      </c>
      <c r="I38" s="56">
        <v>2</v>
      </c>
      <c r="J38" s="56">
        <v>6</v>
      </c>
      <c r="K38" s="56">
        <v>6</v>
      </c>
      <c r="L38" s="56">
        <v>74</v>
      </c>
      <c r="M38" s="56">
        <v>40</v>
      </c>
      <c r="N38" s="56">
        <v>9</v>
      </c>
      <c r="O38" s="56">
        <v>11</v>
      </c>
    </row>
    <row r="39" spans="1:15" s="38" customFormat="1" ht="18.75">
      <c r="A39" s="53">
        <f>A38+1</f>
        <v>16</v>
      </c>
      <c r="B39" s="54" t="s">
        <v>121</v>
      </c>
      <c r="C39" s="55">
        <f t="shared" si="0"/>
        <v>19348</v>
      </c>
      <c r="D39" s="56">
        <f t="shared" si="1"/>
        <v>9279</v>
      </c>
      <c r="E39" s="56">
        <f t="shared" si="2"/>
        <v>10069</v>
      </c>
      <c r="F39" s="56">
        <v>98</v>
      </c>
      <c r="G39" s="56">
        <v>65</v>
      </c>
      <c r="H39" s="56">
        <v>432</v>
      </c>
      <c r="I39" s="56">
        <v>456</v>
      </c>
      <c r="J39" s="56">
        <v>1262</v>
      </c>
      <c r="K39" s="56">
        <v>1156</v>
      </c>
      <c r="L39" s="56">
        <v>6059</v>
      </c>
      <c r="M39" s="56">
        <v>4896</v>
      </c>
      <c r="N39" s="56">
        <v>1428</v>
      </c>
      <c r="O39" s="56">
        <v>3496</v>
      </c>
    </row>
    <row r="40" spans="1:15" s="38" customFormat="1" ht="18.75">
      <c r="A40" s="53">
        <f>A39+1</f>
        <v>17</v>
      </c>
      <c r="B40" s="54" t="s">
        <v>122</v>
      </c>
      <c r="C40" s="55">
        <f t="shared" si="0"/>
        <v>11272</v>
      </c>
      <c r="D40" s="56">
        <f t="shared" si="1"/>
        <v>5347</v>
      </c>
      <c r="E40" s="56">
        <f t="shared" si="2"/>
        <v>5925</v>
      </c>
      <c r="F40" s="56">
        <v>61</v>
      </c>
      <c r="G40" s="56">
        <v>64</v>
      </c>
      <c r="H40" s="56">
        <v>297</v>
      </c>
      <c r="I40" s="56">
        <v>260</v>
      </c>
      <c r="J40" s="56">
        <v>804</v>
      </c>
      <c r="K40" s="56">
        <v>843</v>
      </c>
      <c r="L40" s="56">
        <v>3454</v>
      </c>
      <c r="M40" s="56">
        <v>3063</v>
      </c>
      <c r="N40" s="56">
        <v>731</v>
      </c>
      <c r="O40" s="56">
        <v>1695</v>
      </c>
    </row>
    <row r="41" spans="1:15" s="38" customFormat="1" ht="18.75">
      <c r="A41" s="53">
        <f>A40+1</f>
        <v>18</v>
      </c>
      <c r="B41" s="54" t="s">
        <v>123</v>
      </c>
      <c r="C41" s="55">
        <f t="shared" si="0"/>
        <v>504</v>
      </c>
      <c r="D41" s="56">
        <f t="shared" si="1"/>
        <v>286</v>
      </c>
      <c r="E41" s="56">
        <f t="shared" si="2"/>
        <v>218</v>
      </c>
      <c r="F41" s="56">
        <v>0</v>
      </c>
      <c r="G41" s="56">
        <v>0</v>
      </c>
      <c r="H41" s="56">
        <v>2</v>
      </c>
      <c r="I41" s="56">
        <v>2</v>
      </c>
      <c r="J41" s="56">
        <v>23</v>
      </c>
      <c r="K41" s="56">
        <v>16</v>
      </c>
      <c r="L41" s="56">
        <v>237</v>
      </c>
      <c r="M41" s="56">
        <v>150</v>
      </c>
      <c r="N41" s="56">
        <v>24</v>
      </c>
      <c r="O41" s="56">
        <v>50</v>
      </c>
    </row>
    <row r="42" spans="1:15" s="38" customFormat="1" ht="18.75">
      <c r="A42" s="53">
        <f>A41+1</f>
        <v>19</v>
      </c>
      <c r="B42" s="54" t="s">
        <v>124</v>
      </c>
      <c r="C42" s="55">
        <f t="shared" si="0"/>
        <v>908</v>
      </c>
      <c r="D42" s="56">
        <f t="shared" si="1"/>
        <v>530</v>
      </c>
      <c r="E42" s="56">
        <f t="shared" si="2"/>
        <v>378</v>
      </c>
      <c r="F42" s="56">
        <v>0</v>
      </c>
      <c r="G42" s="56">
        <v>1</v>
      </c>
      <c r="H42" s="56">
        <v>3</v>
      </c>
      <c r="I42" s="56">
        <v>4</v>
      </c>
      <c r="J42" s="56">
        <v>30</v>
      </c>
      <c r="K42" s="56">
        <v>32</v>
      </c>
      <c r="L42" s="56">
        <v>404</v>
      </c>
      <c r="M42" s="56">
        <v>199</v>
      </c>
      <c r="N42" s="56">
        <v>93</v>
      </c>
      <c r="O42" s="56">
        <v>142</v>
      </c>
    </row>
    <row r="43" spans="1:15" s="12" customFormat="1" ht="18.75">
      <c r="A43" s="58">
        <f>A42+1</f>
        <v>20</v>
      </c>
      <c r="B43" s="59" t="s">
        <v>125</v>
      </c>
      <c r="C43" s="55">
        <f aca="true" t="shared" si="4" ref="C43:O43">SUM(C20:C42)-C21-C23-C26-C37</f>
        <v>443747</v>
      </c>
      <c r="D43" s="55">
        <f t="shared" si="4"/>
        <v>204571</v>
      </c>
      <c r="E43" s="55">
        <f t="shared" si="4"/>
        <v>239176</v>
      </c>
      <c r="F43" s="55">
        <f t="shared" si="4"/>
        <v>1953</v>
      </c>
      <c r="G43" s="55">
        <f t="shared" si="4"/>
        <v>1939</v>
      </c>
      <c r="H43" s="55">
        <f t="shared" si="4"/>
        <v>10940</v>
      </c>
      <c r="I43" s="55">
        <f t="shared" si="4"/>
        <v>10464</v>
      </c>
      <c r="J43" s="55">
        <f t="shared" si="4"/>
        <v>33540</v>
      </c>
      <c r="K43" s="55">
        <f t="shared" si="4"/>
        <v>31597</v>
      </c>
      <c r="L43" s="55">
        <f t="shared" si="4"/>
        <v>126683</v>
      </c>
      <c r="M43" s="55">
        <f t="shared" si="4"/>
        <v>116161</v>
      </c>
      <c r="N43" s="55">
        <f t="shared" si="4"/>
        <v>31455</v>
      </c>
      <c r="O43" s="55">
        <f t="shared" si="4"/>
        <v>79015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56</v>
      </c>
      <c r="E46" s="90" t="s">
        <v>126</v>
      </c>
      <c r="F46" s="90"/>
      <c r="G46" s="90"/>
      <c r="H46" s="90"/>
      <c r="I46" s="90"/>
    </row>
    <row r="47" spans="4:9" s="38" customFormat="1" ht="13.5" customHeight="1">
      <c r="D47" s="39" t="s">
        <v>57</v>
      </c>
      <c r="E47" s="92" t="s">
        <v>58</v>
      </c>
      <c r="F47" s="92"/>
      <c r="G47" s="92"/>
      <c r="H47" s="92"/>
      <c r="I47" s="92"/>
    </row>
    <row r="48" s="38" customFormat="1" ht="22.5" customHeight="1">
      <c r="A48" s="12" t="s">
        <v>59</v>
      </c>
    </row>
    <row r="49" spans="1:9" s="38" customFormat="1" ht="21" customHeight="1">
      <c r="A49" s="90" t="s">
        <v>56</v>
      </c>
      <c r="B49" s="90"/>
      <c r="C49" s="90"/>
      <c r="E49" s="90" t="s">
        <v>126</v>
      </c>
      <c r="F49" s="90"/>
      <c r="G49" s="90"/>
      <c r="H49" s="90"/>
      <c r="I49" s="90"/>
    </row>
    <row r="50" spans="1:9" s="39" customFormat="1" ht="12">
      <c r="A50" s="92" t="s">
        <v>60</v>
      </c>
      <c r="B50" s="92"/>
      <c r="C50" s="92"/>
      <c r="D50" s="39" t="s">
        <v>57</v>
      </c>
      <c r="E50" s="92" t="s">
        <v>58</v>
      </c>
      <c r="F50" s="92"/>
      <c r="G50" s="92"/>
      <c r="H50" s="92"/>
      <c r="I50" s="92"/>
    </row>
  </sheetData>
  <sheetProtection/>
  <mergeCells count="21"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  <mergeCell ref="E46:I46"/>
    <mergeCell ref="A8:O8"/>
    <mergeCell ref="A9:O9"/>
    <mergeCell ref="A15:A18"/>
    <mergeCell ref="B15:B18"/>
    <mergeCell ref="C15:C18"/>
    <mergeCell ref="A50:C50"/>
    <mergeCell ref="E50:I50"/>
    <mergeCell ref="E47:I47"/>
    <mergeCell ref="A49:C49"/>
    <mergeCell ref="E49:I49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93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132</v>
      </c>
    </row>
    <row r="8" spans="1:15" s="9" customFormat="1" ht="20.25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s="9" customFormat="1" ht="20.25">
      <c r="A9" s="76" t="s">
        <v>94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8:12" s="9" customFormat="1" ht="20.25">
      <c r="H10" s="10" t="s">
        <v>95</v>
      </c>
      <c r="I10" s="60" t="s">
        <v>135</v>
      </c>
      <c r="J10" s="9" t="s">
        <v>131</v>
      </c>
      <c r="L10" s="11"/>
    </row>
    <row r="11" s="9" customFormat="1" ht="20.25">
      <c r="L11" s="50"/>
    </row>
    <row r="12" spans="3:13" s="12" customFormat="1" ht="18.75">
      <c r="C12" s="78" t="s">
        <v>90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3:13" s="13" customFormat="1" ht="15.75">
      <c r="C13" s="79" t="s">
        <v>8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80" t="s">
        <v>9</v>
      </c>
      <c r="B15" s="80" t="s">
        <v>10</v>
      </c>
      <c r="C15" s="102" t="s">
        <v>96</v>
      </c>
      <c r="D15" s="93" t="s">
        <v>12</v>
      </c>
      <c r="E15" s="94"/>
      <c r="F15" s="93" t="s">
        <v>13</v>
      </c>
      <c r="G15" s="110"/>
      <c r="H15" s="110"/>
      <c r="I15" s="110"/>
      <c r="J15" s="110"/>
      <c r="K15" s="110"/>
      <c r="L15" s="110"/>
      <c r="M15" s="110"/>
      <c r="N15" s="110"/>
      <c r="O15" s="94"/>
    </row>
    <row r="16" spans="1:15" s="14" customFormat="1" ht="37.5" customHeight="1">
      <c r="A16" s="81"/>
      <c r="B16" s="81"/>
      <c r="C16" s="103"/>
      <c r="D16" s="95"/>
      <c r="E16" s="96"/>
      <c r="F16" s="105" t="s">
        <v>14</v>
      </c>
      <c r="G16" s="106"/>
      <c r="H16" s="106"/>
      <c r="I16" s="106"/>
      <c r="J16" s="106"/>
      <c r="K16" s="107"/>
      <c r="L16" s="100" t="s">
        <v>15</v>
      </c>
      <c r="M16" s="101"/>
      <c r="N16" s="108" t="s">
        <v>16</v>
      </c>
      <c r="O16" s="109"/>
    </row>
    <row r="17" spans="1:15" s="14" customFormat="1" ht="18.75" customHeight="1">
      <c r="A17" s="81"/>
      <c r="B17" s="81"/>
      <c r="C17" s="103"/>
      <c r="D17" s="97"/>
      <c r="E17" s="98"/>
      <c r="F17" s="111" t="s">
        <v>97</v>
      </c>
      <c r="G17" s="112"/>
      <c r="H17" s="111" t="s">
        <v>18</v>
      </c>
      <c r="I17" s="112"/>
      <c r="J17" s="111" t="s">
        <v>19</v>
      </c>
      <c r="K17" s="112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82"/>
      <c r="B18" s="82"/>
      <c r="C18" s="104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98</v>
      </c>
      <c r="C20" s="55">
        <f aca="true" t="shared" si="0" ref="C20:C42">D20+E20</f>
        <v>62015</v>
      </c>
      <c r="D20" s="56">
        <f aca="true" t="shared" si="1" ref="D20:D42">F20+H20+J20+L20+N20</f>
        <v>29706</v>
      </c>
      <c r="E20" s="56">
        <f aca="true" t="shared" si="2" ref="E20:E42">G20+I20+K20+M20+O20</f>
        <v>32309</v>
      </c>
      <c r="F20" s="56">
        <v>310</v>
      </c>
      <c r="G20" s="56">
        <v>332</v>
      </c>
      <c r="H20" s="56">
        <v>1279</v>
      </c>
      <c r="I20" s="56">
        <v>1152</v>
      </c>
      <c r="J20" s="56">
        <v>3528</v>
      </c>
      <c r="K20" s="56">
        <v>3451</v>
      </c>
      <c r="L20" s="56">
        <v>20260</v>
      </c>
      <c r="M20" s="56">
        <v>16902</v>
      </c>
      <c r="N20" s="56">
        <v>4329</v>
      </c>
      <c r="O20" s="56">
        <v>10472</v>
      </c>
    </row>
    <row r="21" spans="1:15" s="38" customFormat="1" ht="18.75">
      <c r="A21" s="53" t="s">
        <v>99</v>
      </c>
      <c r="B21" s="54" t="s">
        <v>100</v>
      </c>
      <c r="C21" s="55">
        <f t="shared" si="0"/>
        <v>3673</v>
      </c>
      <c r="D21" s="56">
        <f t="shared" si="1"/>
        <v>1780</v>
      </c>
      <c r="E21" s="56">
        <f t="shared" si="2"/>
        <v>1893</v>
      </c>
      <c r="F21" s="56">
        <v>12</v>
      </c>
      <c r="G21" s="56">
        <v>15</v>
      </c>
      <c r="H21" s="56">
        <v>83</v>
      </c>
      <c r="I21" s="56">
        <v>60</v>
      </c>
      <c r="J21" s="56">
        <v>330</v>
      </c>
      <c r="K21" s="56">
        <v>302</v>
      </c>
      <c r="L21" s="56">
        <v>1141</v>
      </c>
      <c r="M21" s="56">
        <v>946</v>
      </c>
      <c r="N21" s="56">
        <v>214</v>
      </c>
      <c r="O21" s="56">
        <v>570</v>
      </c>
    </row>
    <row r="22" spans="1:15" s="38" customFormat="1" ht="18.75">
      <c r="A22" s="53">
        <f>A20+1</f>
        <v>2</v>
      </c>
      <c r="B22" s="54" t="s">
        <v>101</v>
      </c>
      <c r="C22" s="55">
        <f t="shared" si="0"/>
        <v>23694</v>
      </c>
      <c r="D22" s="56">
        <f t="shared" si="1"/>
        <v>10371</v>
      </c>
      <c r="E22" s="56">
        <f t="shared" si="2"/>
        <v>13323</v>
      </c>
      <c r="F22" s="56">
        <v>144</v>
      </c>
      <c r="G22" s="56">
        <v>150</v>
      </c>
      <c r="H22" s="56">
        <v>666</v>
      </c>
      <c r="I22" s="56">
        <v>642</v>
      </c>
      <c r="J22" s="56">
        <v>2567</v>
      </c>
      <c r="K22" s="56">
        <v>2476</v>
      </c>
      <c r="L22" s="56">
        <v>5899</v>
      </c>
      <c r="M22" s="56">
        <v>7094</v>
      </c>
      <c r="N22" s="56">
        <v>1095</v>
      </c>
      <c r="O22" s="56">
        <v>2961</v>
      </c>
    </row>
    <row r="23" spans="1:15" s="38" customFormat="1" ht="18.75">
      <c r="A23" s="53" t="s">
        <v>102</v>
      </c>
      <c r="B23" s="54" t="s">
        <v>103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104</v>
      </c>
      <c r="C24" s="55">
        <f t="shared" si="0"/>
        <v>1312</v>
      </c>
      <c r="D24" s="56">
        <f t="shared" si="1"/>
        <v>653</v>
      </c>
      <c r="E24" s="56">
        <f t="shared" si="2"/>
        <v>659</v>
      </c>
      <c r="F24" s="56">
        <v>7</v>
      </c>
      <c r="G24" s="56">
        <v>3</v>
      </c>
      <c r="H24" s="56">
        <v>14</v>
      </c>
      <c r="I24" s="56">
        <v>21</v>
      </c>
      <c r="J24" s="56">
        <v>110</v>
      </c>
      <c r="K24" s="56">
        <v>116</v>
      </c>
      <c r="L24" s="56">
        <v>441</v>
      </c>
      <c r="M24" s="56">
        <v>376</v>
      </c>
      <c r="N24" s="56">
        <v>81</v>
      </c>
      <c r="O24" s="56">
        <v>143</v>
      </c>
    </row>
    <row r="25" spans="1:15" s="38" customFormat="1" ht="18.75">
      <c r="A25" s="53">
        <f>A24+1</f>
        <v>4</v>
      </c>
      <c r="B25" s="54" t="s">
        <v>105</v>
      </c>
      <c r="C25" s="55">
        <f t="shared" si="0"/>
        <v>3107</v>
      </c>
      <c r="D25" s="56">
        <f t="shared" si="1"/>
        <v>1966</v>
      </c>
      <c r="E25" s="56">
        <f t="shared" si="2"/>
        <v>1141</v>
      </c>
      <c r="F25" s="56">
        <v>4</v>
      </c>
      <c r="G25" s="56">
        <v>2</v>
      </c>
      <c r="H25" s="56">
        <v>14</v>
      </c>
      <c r="I25" s="56">
        <v>17</v>
      </c>
      <c r="J25" s="56">
        <v>114</v>
      </c>
      <c r="K25" s="56">
        <v>108</v>
      </c>
      <c r="L25" s="56">
        <v>1666</v>
      </c>
      <c r="M25" s="56">
        <v>666</v>
      </c>
      <c r="N25" s="56">
        <v>168</v>
      </c>
      <c r="O25" s="56">
        <v>348</v>
      </c>
    </row>
    <row r="26" spans="1:15" s="38" customFormat="1" ht="18.75">
      <c r="A26" s="53" t="s">
        <v>106</v>
      </c>
      <c r="B26" s="54" t="s">
        <v>107</v>
      </c>
      <c r="C26" s="55">
        <f t="shared" si="0"/>
        <v>18</v>
      </c>
      <c r="D26" s="56">
        <f t="shared" si="1"/>
        <v>11</v>
      </c>
      <c r="E26" s="56">
        <f t="shared" si="2"/>
        <v>7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10</v>
      </c>
      <c r="M26" s="56">
        <v>4</v>
      </c>
      <c r="N26" s="56">
        <v>0</v>
      </c>
      <c r="O26" s="56">
        <v>3</v>
      </c>
    </row>
    <row r="27" spans="1:15" s="38" customFormat="1" ht="18.75">
      <c r="A27" s="53">
        <f>A25+1</f>
        <v>5</v>
      </c>
      <c r="B27" s="54" t="s">
        <v>108</v>
      </c>
      <c r="C27" s="55">
        <f t="shared" si="0"/>
        <v>3809</v>
      </c>
      <c r="D27" s="56">
        <f t="shared" si="1"/>
        <v>1667</v>
      </c>
      <c r="E27" s="56">
        <f t="shared" si="2"/>
        <v>2142</v>
      </c>
      <c r="F27" s="56">
        <v>32</v>
      </c>
      <c r="G27" s="56">
        <v>35</v>
      </c>
      <c r="H27" s="56">
        <v>160</v>
      </c>
      <c r="I27" s="56">
        <v>146</v>
      </c>
      <c r="J27" s="56">
        <v>454</v>
      </c>
      <c r="K27" s="56">
        <v>465</v>
      </c>
      <c r="L27" s="56">
        <v>921</v>
      </c>
      <c r="M27" s="56">
        <v>1188</v>
      </c>
      <c r="N27" s="56">
        <v>100</v>
      </c>
      <c r="O27" s="56">
        <v>308</v>
      </c>
    </row>
    <row r="28" spans="1:15" s="38" customFormat="1" ht="18.75">
      <c r="A28" s="53">
        <f aca="true" t="shared" si="3" ref="A28:A36">A27+1</f>
        <v>6</v>
      </c>
      <c r="B28" s="54" t="s">
        <v>109</v>
      </c>
      <c r="C28" s="55">
        <f t="shared" si="0"/>
        <v>350</v>
      </c>
      <c r="D28" s="56">
        <f t="shared" si="1"/>
        <v>259</v>
      </c>
      <c r="E28" s="56">
        <f t="shared" si="2"/>
        <v>91</v>
      </c>
      <c r="F28" s="56">
        <v>0</v>
      </c>
      <c r="G28" s="56">
        <v>1</v>
      </c>
      <c r="H28" s="56">
        <v>3</v>
      </c>
      <c r="I28" s="56">
        <v>1</v>
      </c>
      <c r="J28" s="56">
        <v>7</v>
      </c>
      <c r="K28" s="56">
        <v>17</v>
      </c>
      <c r="L28" s="56">
        <v>228</v>
      </c>
      <c r="M28" s="56">
        <v>52</v>
      </c>
      <c r="N28" s="56">
        <v>21</v>
      </c>
      <c r="O28" s="56">
        <v>20</v>
      </c>
    </row>
    <row r="29" spans="1:15" s="38" customFormat="1" ht="18.75">
      <c r="A29" s="53">
        <f t="shared" si="3"/>
        <v>7</v>
      </c>
      <c r="B29" s="54" t="s">
        <v>110</v>
      </c>
      <c r="C29" s="55">
        <f t="shared" si="0"/>
        <v>9367</v>
      </c>
      <c r="D29" s="56">
        <f t="shared" si="1"/>
        <v>4221</v>
      </c>
      <c r="E29" s="56">
        <f t="shared" si="2"/>
        <v>5146</v>
      </c>
      <c r="F29" s="56">
        <v>69</v>
      </c>
      <c r="G29" s="56">
        <v>54</v>
      </c>
      <c r="H29" s="56">
        <v>255</v>
      </c>
      <c r="I29" s="56">
        <v>226</v>
      </c>
      <c r="J29" s="56">
        <v>1069</v>
      </c>
      <c r="K29" s="56">
        <v>929</v>
      </c>
      <c r="L29" s="56">
        <v>2357</v>
      </c>
      <c r="M29" s="56">
        <v>2692</v>
      </c>
      <c r="N29" s="56">
        <v>471</v>
      </c>
      <c r="O29" s="56">
        <v>1245</v>
      </c>
    </row>
    <row r="30" spans="1:15" s="38" customFormat="1" ht="18.75">
      <c r="A30" s="53">
        <f t="shared" si="3"/>
        <v>8</v>
      </c>
      <c r="B30" s="54" t="s">
        <v>111</v>
      </c>
      <c r="C30" s="55">
        <f t="shared" si="0"/>
        <v>4417</v>
      </c>
      <c r="D30" s="56">
        <f t="shared" si="1"/>
        <v>1859</v>
      </c>
      <c r="E30" s="56">
        <f t="shared" si="2"/>
        <v>2558</v>
      </c>
      <c r="F30" s="56">
        <v>24</v>
      </c>
      <c r="G30" s="56">
        <v>23</v>
      </c>
      <c r="H30" s="56">
        <v>187</v>
      </c>
      <c r="I30" s="56">
        <v>169</v>
      </c>
      <c r="J30" s="56">
        <v>672</v>
      </c>
      <c r="K30" s="56">
        <v>668</v>
      </c>
      <c r="L30" s="56">
        <v>885</v>
      </c>
      <c r="M30" s="56">
        <v>1444</v>
      </c>
      <c r="N30" s="56">
        <v>91</v>
      </c>
      <c r="O30" s="56">
        <v>254</v>
      </c>
    </row>
    <row r="31" spans="1:15" s="38" customFormat="1" ht="18.75">
      <c r="A31" s="53">
        <f t="shared" si="3"/>
        <v>9</v>
      </c>
      <c r="B31" s="54" t="s">
        <v>112</v>
      </c>
      <c r="C31" s="55">
        <f t="shared" si="0"/>
        <v>9255</v>
      </c>
      <c r="D31" s="56">
        <f t="shared" si="1"/>
        <v>4243</v>
      </c>
      <c r="E31" s="56">
        <f t="shared" si="2"/>
        <v>5012</v>
      </c>
      <c r="F31" s="56">
        <v>77</v>
      </c>
      <c r="G31" s="56">
        <v>62</v>
      </c>
      <c r="H31" s="56">
        <v>330</v>
      </c>
      <c r="I31" s="56">
        <v>316</v>
      </c>
      <c r="J31" s="56">
        <v>1002</v>
      </c>
      <c r="K31" s="56">
        <v>937</v>
      </c>
      <c r="L31" s="56">
        <v>2449</v>
      </c>
      <c r="M31" s="56">
        <v>2636</v>
      </c>
      <c r="N31" s="56">
        <v>385</v>
      </c>
      <c r="O31" s="56">
        <v>1061</v>
      </c>
    </row>
    <row r="32" spans="1:15" s="38" customFormat="1" ht="18.75">
      <c r="A32" s="53">
        <f t="shared" si="3"/>
        <v>10</v>
      </c>
      <c r="B32" s="54" t="s">
        <v>113</v>
      </c>
      <c r="C32" s="55">
        <f t="shared" si="0"/>
        <v>6236</v>
      </c>
      <c r="D32" s="56">
        <f t="shared" si="1"/>
        <v>2715</v>
      </c>
      <c r="E32" s="56">
        <f t="shared" si="2"/>
        <v>3521</v>
      </c>
      <c r="F32" s="56">
        <v>33</v>
      </c>
      <c r="G32" s="56">
        <v>39</v>
      </c>
      <c r="H32" s="56">
        <v>285</v>
      </c>
      <c r="I32" s="56">
        <v>230</v>
      </c>
      <c r="J32" s="56">
        <v>696</v>
      </c>
      <c r="K32" s="56">
        <v>675</v>
      </c>
      <c r="L32" s="56">
        <v>1458</v>
      </c>
      <c r="M32" s="56">
        <v>2004</v>
      </c>
      <c r="N32" s="56">
        <v>243</v>
      </c>
      <c r="O32" s="56">
        <v>573</v>
      </c>
    </row>
    <row r="33" spans="1:15" s="38" customFormat="1" ht="18.75">
      <c r="A33" s="53">
        <f t="shared" si="3"/>
        <v>11</v>
      </c>
      <c r="B33" s="54" t="s">
        <v>114</v>
      </c>
      <c r="C33" s="55">
        <f t="shared" si="0"/>
        <v>27064</v>
      </c>
      <c r="D33" s="56">
        <f t="shared" si="1"/>
        <v>11983</v>
      </c>
      <c r="E33" s="56">
        <f t="shared" si="2"/>
        <v>15081</v>
      </c>
      <c r="F33" s="56">
        <v>94</v>
      </c>
      <c r="G33" s="56">
        <v>83</v>
      </c>
      <c r="H33" s="56">
        <v>514</v>
      </c>
      <c r="I33" s="56">
        <v>439</v>
      </c>
      <c r="J33" s="56">
        <v>2337</v>
      </c>
      <c r="K33" s="56">
        <v>2220</v>
      </c>
      <c r="L33" s="56">
        <v>7015</v>
      </c>
      <c r="M33" s="56">
        <v>6569</v>
      </c>
      <c r="N33" s="56">
        <v>2023</v>
      </c>
      <c r="O33" s="56">
        <v>5770</v>
      </c>
    </row>
    <row r="34" spans="1:15" s="38" customFormat="1" ht="18.75">
      <c r="A34" s="53">
        <f t="shared" si="3"/>
        <v>12</v>
      </c>
      <c r="B34" s="54" t="s">
        <v>115</v>
      </c>
      <c r="C34" s="55">
        <f t="shared" si="0"/>
        <v>11096</v>
      </c>
      <c r="D34" s="56">
        <f t="shared" si="1"/>
        <v>4806</v>
      </c>
      <c r="E34" s="56">
        <f t="shared" si="2"/>
        <v>6290</v>
      </c>
      <c r="F34" s="56">
        <v>50</v>
      </c>
      <c r="G34" s="56">
        <v>48</v>
      </c>
      <c r="H34" s="56">
        <v>210</v>
      </c>
      <c r="I34" s="56">
        <v>214</v>
      </c>
      <c r="J34" s="56">
        <v>917</v>
      </c>
      <c r="K34" s="56">
        <v>864</v>
      </c>
      <c r="L34" s="56">
        <v>2858</v>
      </c>
      <c r="M34" s="56">
        <v>2690</v>
      </c>
      <c r="N34" s="56">
        <v>771</v>
      </c>
      <c r="O34" s="56">
        <v>2474</v>
      </c>
    </row>
    <row r="35" spans="1:15" s="38" customFormat="1" ht="18.75">
      <c r="A35" s="53">
        <f t="shared" si="3"/>
        <v>13</v>
      </c>
      <c r="B35" s="54" t="s">
        <v>116</v>
      </c>
      <c r="C35" s="55">
        <f t="shared" si="0"/>
        <v>43494</v>
      </c>
      <c r="D35" s="56">
        <f t="shared" si="1"/>
        <v>19972</v>
      </c>
      <c r="E35" s="56">
        <f t="shared" si="2"/>
        <v>23522</v>
      </c>
      <c r="F35" s="56">
        <v>195</v>
      </c>
      <c r="G35" s="56">
        <v>174</v>
      </c>
      <c r="H35" s="56">
        <v>931</v>
      </c>
      <c r="I35" s="56">
        <v>915</v>
      </c>
      <c r="J35" s="56">
        <v>3399</v>
      </c>
      <c r="K35" s="56">
        <v>3098</v>
      </c>
      <c r="L35" s="56">
        <v>11905</v>
      </c>
      <c r="M35" s="56">
        <v>10370</v>
      </c>
      <c r="N35" s="56">
        <v>3542</v>
      </c>
      <c r="O35" s="56">
        <v>8965</v>
      </c>
    </row>
    <row r="36" spans="1:15" s="38" customFormat="1" ht="18.75">
      <c r="A36" s="53">
        <f t="shared" si="3"/>
        <v>14</v>
      </c>
      <c r="B36" s="54" t="s">
        <v>117</v>
      </c>
      <c r="C36" s="55">
        <f t="shared" si="0"/>
        <v>2887</v>
      </c>
      <c r="D36" s="56">
        <f t="shared" si="1"/>
        <v>1247</v>
      </c>
      <c r="E36" s="56">
        <f t="shared" si="2"/>
        <v>1640</v>
      </c>
      <c r="F36" s="56">
        <v>2</v>
      </c>
      <c r="G36" s="56">
        <v>0</v>
      </c>
      <c r="H36" s="56">
        <v>22</v>
      </c>
      <c r="I36" s="56">
        <v>23</v>
      </c>
      <c r="J36" s="56">
        <v>316</v>
      </c>
      <c r="K36" s="56">
        <v>246</v>
      </c>
      <c r="L36" s="56">
        <v>715</v>
      </c>
      <c r="M36" s="56">
        <v>761</v>
      </c>
      <c r="N36" s="56">
        <v>192</v>
      </c>
      <c r="O36" s="56">
        <v>610</v>
      </c>
    </row>
    <row r="37" spans="1:15" s="38" customFormat="1" ht="18.75">
      <c r="A37" s="53" t="s">
        <v>118</v>
      </c>
      <c r="B37" s="57" t="s">
        <v>119</v>
      </c>
      <c r="C37" s="55">
        <f t="shared" si="0"/>
        <v>531</v>
      </c>
      <c r="D37" s="56">
        <f t="shared" si="1"/>
        <v>255</v>
      </c>
      <c r="E37" s="56">
        <f t="shared" si="2"/>
        <v>276</v>
      </c>
      <c r="F37" s="56">
        <v>0</v>
      </c>
      <c r="G37" s="56">
        <v>0</v>
      </c>
      <c r="H37" s="56">
        <v>7</v>
      </c>
      <c r="I37" s="56">
        <v>3</v>
      </c>
      <c r="J37" s="56">
        <v>64</v>
      </c>
      <c r="K37" s="56">
        <v>48</v>
      </c>
      <c r="L37" s="56">
        <v>152</v>
      </c>
      <c r="M37" s="56">
        <v>118</v>
      </c>
      <c r="N37" s="56">
        <v>32</v>
      </c>
      <c r="O37" s="56">
        <v>107</v>
      </c>
    </row>
    <row r="38" spans="1:15" s="38" customFormat="1" ht="18.75">
      <c r="A38" s="53">
        <v>15</v>
      </c>
      <c r="B38" s="54" t="s">
        <v>120</v>
      </c>
      <c r="C38" s="55">
        <f t="shared" si="0"/>
        <v>5356</v>
      </c>
      <c r="D38" s="56">
        <f t="shared" si="1"/>
        <v>2509</v>
      </c>
      <c r="E38" s="56">
        <f t="shared" si="2"/>
        <v>2847</v>
      </c>
      <c r="F38" s="56">
        <v>9</v>
      </c>
      <c r="G38" s="56">
        <v>14</v>
      </c>
      <c r="H38" s="56">
        <v>92</v>
      </c>
      <c r="I38" s="56">
        <v>72</v>
      </c>
      <c r="J38" s="56">
        <v>335</v>
      </c>
      <c r="K38" s="56">
        <v>369</v>
      </c>
      <c r="L38" s="56">
        <v>1480</v>
      </c>
      <c r="M38" s="56">
        <v>1114</v>
      </c>
      <c r="N38" s="56">
        <v>593</v>
      </c>
      <c r="O38" s="56">
        <v>1278</v>
      </c>
    </row>
    <row r="39" spans="1:15" s="38" customFormat="1" ht="18.75">
      <c r="A39" s="53">
        <f>A38+1</f>
        <v>16</v>
      </c>
      <c r="B39" s="54" t="s">
        <v>121</v>
      </c>
      <c r="C39" s="55">
        <f t="shared" si="0"/>
        <v>25701</v>
      </c>
      <c r="D39" s="56">
        <f t="shared" si="1"/>
        <v>11229</v>
      </c>
      <c r="E39" s="56">
        <f t="shared" si="2"/>
        <v>14472</v>
      </c>
      <c r="F39" s="56">
        <v>93</v>
      </c>
      <c r="G39" s="56">
        <v>92</v>
      </c>
      <c r="H39" s="56">
        <v>542</v>
      </c>
      <c r="I39" s="56">
        <v>447</v>
      </c>
      <c r="J39" s="56">
        <v>2318</v>
      </c>
      <c r="K39" s="56">
        <v>2145</v>
      </c>
      <c r="L39" s="56">
        <v>6464</v>
      </c>
      <c r="M39" s="56">
        <v>6400</v>
      </c>
      <c r="N39" s="56">
        <v>1812</v>
      </c>
      <c r="O39" s="56">
        <v>5388</v>
      </c>
    </row>
    <row r="40" spans="1:15" s="38" customFormat="1" ht="18.75">
      <c r="A40" s="53">
        <f>A39+1</f>
        <v>17</v>
      </c>
      <c r="B40" s="54" t="s">
        <v>122</v>
      </c>
      <c r="C40" s="55">
        <f t="shared" si="0"/>
        <v>16587</v>
      </c>
      <c r="D40" s="56">
        <f t="shared" si="1"/>
        <v>7226</v>
      </c>
      <c r="E40" s="56">
        <f t="shared" si="2"/>
        <v>9361</v>
      </c>
      <c r="F40" s="56">
        <v>85</v>
      </c>
      <c r="G40" s="56">
        <v>63</v>
      </c>
      <c r="H40" s="56">
        <v>359</v>
      </c>
      <c r="I40" s="56">
        <v>324</v>
      </c>
      <c r="J40" s="56">
        <v>1567</v>
      </c>
      <c r="K40" s="56">
        <v>1497</v>
      </c>
      <c r="L40" s="56">
        <v>4210</v>
      </c>
      <c r="M40" s="56">
        <v>4304</v>
      </c>
      <c r="N40" s="56">
        <v>1005</v>
      </c>
      <c r="O40" s="56">
        <v>3173</v>
      </c>
    </row>
    <row r="41" spans="1:15" s="38" customFormat="1" ht="18.75">
      <c r="A41" s="53">
        <f>A40+1</f>
        <v>18</v>
      </c>
      <c r="B41" s="54" t="s">
        <v>123</v>
      </c>
      <c r="C41" s="55">
        <f t="shared" si="0"/>
        <v>18845</v>
      </c>
      <c r="D41" s="56">
        <f t="shared" si="1"/>
        <v>8764</v>
      </c>
      <c r="E41" s="56">
        <f t="shared" si="2"/>
        <v>10081</v>
      </c>
      <c r="F41" s="56">
        <v>73</v>
      </c>
      <c r="G41" s="56">
        <v>58</v>
      </c>
      <c r="H41" s="56">
        <v>392</v>
      </c>
      <c r="I41" s="56">
        <v>378</v>
      </c>
      <c r="J41" s="56">
        <v>1430</v>
      </c>
      <c r="K41" s="56">
        <v>1357</v>
      </c>
      <c r="L41" s="56">
        <v>5369</v>
      </c>
      <c r="M41" s="56">
        <v>4493</v>
      </c>
      <c r="N41" s="56">
        <v>1500</v>
      </c>
      <c r="O41" s="56">
        <v>3795</v>
      </c>
    </row>
    <row r="42" spans="1:15" s="38" customFormat="1" ht="18.75">
      <c r="A42" s="53">
        <f>A41+1</f>
        <v>19</v>
      </c>
      <c r="B42" s="54" t="s">
        <v>124</v>
      </c>
      <c r="C42" s="55">
        <f t="shared" si="0"/>
        <v>9838</v>
      </c>
      <c r="D42" s="56">
        <f t="shared" si="1"/>
        <v>4833</v>
      </c>
      <c r="E42" s="56">
        <f t="shared" si="2"/>
        <v>5005</v>
      </c>
      <c r="F42" s="56">
        <v>33</v>
      </c>
      <c r="G42" s="56">
        <v>31</v>
      </c>
      <c r="H42" s="56">
        <v>211</v>
      </c>
      <c r="I42" s="56">
        <v>193</v>
      </c>
      <c r="J42" s="56">
        <v>756</v>
      </c>
      <c r="K42" s="56">
        <v>714</v>
      </c>
      <c r="L42" s="56">
        <v>3084</v>
      </c>
      <c r="M42" s="56">
        <v>2154</v>
      </c>
      <c r="N42" s="56">
        <v>749</v>
      </c>
      <c r="O42" s="56">
        <v>1913</v>
      </c>
    </row>
    <row r="43" spans="1:15" s="12" customFormat="1" ht="18.75">
      <c r="A43" s="58">
        <f>A42+1</f>
        <v>20</v>
      </c>
      <c r="B43" s="59" t="s">
        <v>125</v>
      </c>
      <c r="C43" s="55">
        <f aca="true" t="shared" si="4" ref="C43:O43">SUM(C20:C42)-C21-C23-C26-C37</f>
        <v>284430</v>
      </c>
      <c r="D43" s="55">
        <f t="shared" si="4"/>
        <v>130229</v>
      </c>
      <c r="E43" s="55">
        <f t="shared" si="4"/>
        <v>154201</v>
      </c>
      <c r="F43" s="55">
        <f t="shared" si="4"/>
        <v>1334</v>
      </c>
      <c r="G43" s="55">
        <f t="shared" si="4"/>
        <v>1264</v>
      </c>
      <c r="H43" s="55">
        <f t="shared" si="4"/>
        <v>6466</v>
      </c>
      <c r="I43" s="55">
        <f t="shared" si="4"/>
        <v>5925</v>
      </c>
      <c r="J43" s="55">
        <f t="shared" si="4"/>
        <v>23594</v>
      </c>
      <c r="K43" s="55">
        <f t="shared" si="4"/>
        <v>22352</v>
      </c>
      <c r="L43" s="55">
        <f t="shared" si="4"/>
        <v>79664</v>
      </c>
      <c r="M43" s="55">
        <f t="shared" si="4"/>
        <v>73909</v>
      </c>
      <c r="N43" s="55">
        <f t="shared" si="4"/>
        <v>19171</v>
      </c>
      <c r="O43" s="55">
        <f t="shared" si="4"/>
        <v>50751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56</v>
      </c>
      <c r="E46" s="90" t="s">
        <v>126</v>
      </c>
      <c r="F46" s="90"/>
      <c r="G46" s="90"/>
      <c r="H46" s="90"/>
      <c r="I46" s="90"/>
    </row>
    <row r="47" spans="4:9" s="38" customFormat="1" ht="13.5" customHeight="1">
      <c r="D47" s="39" t="s">
        <v>57</v>
      </c>
      <c r="E47" s="92" t="s">
        <v>58</v>
      </c>
      <c r="F47" s="92"/>
      <c r="G47" s="92"/>
      <c r="H47" s="92"/>
      <c r="I47" s="92"/>
    </row>
    <row r="48" s="38" customFormat="1" ht="22.5" customHeight="1">
      <c r="A48" s="12" t="s">
        <v>59</v>
      </c>
    </row>
    <row r="49" spans="1:9" s="38" customFormat="1" ht="21" customHeight="1">
      <c r="A49" s="90" t="s">
        <v>56</v>
      </c>
      <c r="B49" s="90"/>
      <c r="C49" s="90"/>
      <c r="E49" s="90" t="s">
        <v>126</v>
      </c>
      <c r="F49" s="90"/>
      <c r="G49" s="90"/>
      <c r="H49" s="90"/>
      <c r="I49" s="90"/>
    </row>
    <row r="50" spans="1:9" s="39" customFormat="1" ht="12">
      <c r="A50" s="92" t="s">
        <v>60</v>
      </c>
      <c r="B50" s="92"/>
      <c r="C50" s="92"/>
      <c r="D50" s="39" t="s">
        <v>57</v>
      </c>
      <c r="E50" s="92" t="s">
        <v>58</v>
      </c>
      <c r="F50" s="92"/>
      <c r="G50" s="92"/>
      <c r="H50" s="92"/>
      <c r="I50" s="92"/>
    </row>
  </sheetData>
  <sheetProtection/>
  <mergeCells count="21">
    <mergeCell ref="H17:I17"/>
    <mergeCell ref="F15:O15"/>
    <mergeCell ref="A50:C50"/>
    <mergeCell ref="E50:I50"/>
    <mergeCell ref="E47:I47"/>
    <mergeCell ref="A49:C49"/>
    <mergeCell ref="E49:I49"/>
    <mergeCell ref="J17:K17"/>
    <mergeCell ref="D15:E17"/>
    <mergeCell ref="F17:G17"/>
    <mergeCell ref="E46:I46"/>
    <mergeCell ref="L16:M16"/>
    <mergeCell ref="A8:O8"/>
    <mergeCell ref="A9:O9"/>
    <mergeCell ref="A15:A18"/>
    <mergeCell ref="B15:B18"/>
    <mergeCell ref="C15:C18"/>
    <mergeCell ref="C13:M13"/>
    <mergeCell ref="F16:K16"/>
    <mergeCell ref="C12:M12"/>
    <mergeCell ref="N16:O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Sirotkin.DA</cp:lastModifiedBy>
  <cp:lastPrinted>2016-02-25T07:45:59Z</cp:lastPrinted>
  <dcterms:created xsi:type="dcterms:W3CDTF">2016-02-08T07:42:54Z</dcterms:created>
  <dcterms:modified xsi:type="dcterms:W3CDTF">2019-12-03T12:16:23Z</dcterms:modified>
  <cp:category/>
  <cp:version/>
  <cp:contentType/>
  <cp:contentStatus/>
</cp:coreProperties>
</file>