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 2020" sheetId="6" r:id="rId5"/>
    <sheet name="Прил. 11АЛЬФА 2020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P43" i="3"/>
  <c r="O43"/>
  <c r="N43"/>
  <c r="M43"/>
  <c r="L43"/>
  <c r="K43"/>
  <c r="J43"/>
  <c r="I43"/>
  <c r="H43"/>
  <c r="G43"/>
  <c r="F43" i="7"/>
  <c r="G43"/>
  <c r="H43"/>
  <c r="I43"/>
  <c r="J43"/>
  <c r="K43"/>
  <c r="L43"/>
  <c r="M43"/>
  <c r="N43"/>
  <c r="O43"/>
  <c r="H48" i="4"/>
  <c r="I48"/>
  <c r="J48"/>
  <c r="K48"/>
  <c r="L48"/>
  <c r="M48"/>
  <c r="N48"/>
  <c r="O48"/>
  <c r="P48"/>
  <c r="G48"/>
  <c r="E48" s="1"/>
  <c r="H48" i="2"/>
  <c r="H48" i="3" s="1"/>
  <c r="I48" i="2"/>
  <c r="I48" i="3" s="1"/>
  <c r="J48" i="2"/>
  <c r="J48" i="3" s="1"/>
  <c r="K48" i="2"/>
  <c r="K48" i="3" s="1"/>
  <c r="L48" i="2"/>
  <c r="L48" i="3" s="1"/>
  <c r="M48" i="2"/>
  <c r="M48" i="3" s="1"/>
  <c r="N48" i="2"/>
  <c r="N48" i="3" s="1"/>
  <c r="O48" i="2"/>
  <c r="P48"/>
  <c r="P48" i="3" s="1"/>
  <c r="G48" i="2"/>
  <c r="G48" i="3" s="1"/>
  <c r="F20" i="5"/>
  <c r="G20"/>
  <c r="H20"/>
  <c r="I20"/>
  <c r="J20"/>
  <c r="K20"/>
  <c r="L20"/>
  <c r="M20"/>
  <c r="N20"/>
  <c r="O20"/>
  <c r="F21"/>
  <c r="G21"/>
  <c r="H21"/>
  <c r="I21"/>
  <c r="J21"/>
  <c r="K21"/>
  <c r="L21"/>
  <c r="M21"/>
  <c r="N21"/>
  <c r="O21"/>
  <c r="F22"/>
  <c r="G22"/>
  <c r="H22"/>
  <c r="I22"/>
  <c r="J22"/>
  <c r="K22"/>
  <c r="L22"/>
  <c r="M22"/>
  <c r="N22"/>
  <c r="O22"/>
  <c r="F23"/>
  <c r="G23"/>
  <c r="H23"/>
  <c r="I23"/>
  <c r="J23"/>
  <c r="K23"/>
  <c r="L23"/>
  <c r="M23"/>
  <c r="N23"/>
  <c r="O23"/>
  <c r="F24"/>
  <c r="G24"/>
  <c r="H24"/>
  <c r="I24"/>
  <c r="J24"/>
  <c r="K24"/>
  <c r="L24"/>
  <c r="M24"/>
  <c r="N24"/>
  <c r="O24"/>
  <c r="F25"/>
  <c r="G25"/>
  <c r="H25"/>
  <c r="I25"/>
  <c r="J25"/>
  <c r="K25"/>
  <c r="L25"/>
  <c r="M25"/>
  <c r="N25"/>
  <c r="O25"/>
  <c r="F26"/>
  <c r="G26"/>
  <c r="H26"/>
  <c r="I26"/>
  <c r="J26"/>
  <c r="K26"/>
  <c r="L26"/>
  <c r="M26"/>
  <c r="N26"/>
  <c r="O26"/>
  <c r="F27"/>
  <c r="G27"/>
  <c r="H27"/>
  <c r="I27"/>
  <c r="J27"/>
  <c r="K27"/>
  <c r="L27"/>
  <c r="M27"/>
  <c r="N27"/>
  <c r="O27"/>
  <c r="F28"/>
  <c r="G28"/>
  <c r="H28"/>
  <c r="I28"/>
  <c r="J28"/>
  <c r="K28"/>
  <c r="L28"/>
  <c r="M28"/>
  <c r="N28"/>
  <c r="O28"/>
  <c r="F29"/>
  <c r="G29"/>
  <c r="H29"/>
  <c r="I29"/>
  <c r="J29"/>
  <c r="K29"/>
  <c r="L29"/>
  <c r="M29"/>
  <c r="N29"/>
  <c r="O29"/>
  <c r="F30"/>
  <c r="G30"/>
  <c r="H30"/>
  <c r="I30"/>
  <c r="J30"/>
  <c r="K30"/>
  <c r="L30"/>
  <c r="M30"/>
  <c r="N30"/>
  <c r="O30"/>
  <c r="F31"/>
  <c r="G31"/>
  <c r="H31"/>
  <c r="I31"/>
  <c r="J31"/>
  <c r="K31"/>
  <c r="L31"/>
  <c r="M31"/>
  <c r="N31"/>
  <c r="O31"/>
  <c r="F32"/>
  <c r="G32"/>
  <c r="H32"/>
  <c r="I32"/>
  <c r="J32"/>
  <c r="K32"/>
  <c r="L32"/>
  <c r="M32"/>
  <c r="N32"/>
  <c r="O32"/>
  <c r="F33"/>
  <c r="G33"/>
  <c r="H33"/>
  <c r="I33"/>
  <c r="J33"/>
  <c r="K33"/>
  <c r="L33"/>
  <c r="M33"/>
  <c r="N33"/>
  <c r="O33"/>
  <c r="F34"/>
  <c r="G34"/>
  <c r="H34"/>
  <c r="I34"/>
  <c r="J34"/>
  <c r="K34"/>
  <c r="L34"/>
  <c r="M34"/>
  <c r="N34"/>
  <c r="O34"/>
  <c r="F35"/>
  <c r="G35"/>
  <c r="H35"/>
  <c r="I35"/>
  <c r="J35"/>
  <c r="K35"/>
  <c r="L35"/>
  <c r="M35"/>
  <c r="N35"/>
  <c r="O35"/>
  <c r="F36"/>
  <c r="G36"/>
  <c r="H36"/>
  <c r="I36"/>
  <c r="J36"/>
  <c r="K36"/>
  <c r="L36"/>
  <c r="M36"/>
  <c r="N36"/>
  <c r="O36"/>
  <c r="F37"/>
  <c r="G37"/>
  <c r="H37"/>
  <c r="I37"/>
  <c r="J37"/>
  <c r="K37"/>
  <c r="L37"/>
  <c r="M37"/>
  <c r="N37"/>
  <c r="O37"/>
  <c r="F38"/>
  <c r="G38"/>
  <c r="H38"/>
  <c r="I38"/>
  <c r="J38"/>
  <c r="K38"/>
  <c r="L38"/>
  <c r="M38"/>
  <c r="N38"/>
  <c r="O38"/>
  <c r="F39"/>
  <c r="G39"/>
  <c r="H39"/>
  <c r="I39"/>
  <c r="J39"/>
  <c r="K39"/>
  <c r="L39"/>
  <c r="M39"/>
  <c r="N39"/>
  <c r="O39"/>
  <c r="F40"/>
  <c r="G40"/>
  <c r="H40"/>
  <c r="I40"/>
  <c r="J40"/>
  <c r="K40"/>
  <c r="L40"/>
  <c r="M40"/>
  <c r="N40"/>
  <c r="O40"/>
  <c r="F41"/>
  <c r="G41"/>
  <c r="H41"/>
  <c r="I41"/>
  <c r="J41"/>
  <c r="K41"/>
  <c r="L41"/>
  <c r="M41"/>
  <c r="N41"/>
  <c r="O41"/>
  <c r="F42"/>
  <c r="G42"/>
  <c r="H42"/>
  <c r="I42"/>
  <c r="J42"/>
  <c r="K42"/>
  <c r="L42"/>
  <c r="M42"/>
  <c r="N42"/>
  <c r="O42"/>
  <c r="G45" i="2"/>
  <c r="G46"/>
  <c r="G44" s="1"/>
  <c r="G47"/>
  <c r="G49"/>
  <c r="G50"/>
  <c r="H45"/>
  <c r="H46"/>
  <c r="H47"/>
  <c r="H49"/>
  <c r="H50"/>
  <c r="F50" s="1"/>
  <c r="I45"/>
  <c r="I46"/>
  <c r="I47"/>
  <c r="I49"/>
  <c r="I50"/>
  <c r="J45"/>
  <c r="J46"/>
  <c r="J47"/>
  <c r="J49"/>
  <c r="J50"/>
  <c r="K45"/>
  <c r="K46"/>
  <c r="K47"/>
  <c r="K49"/>
  <c r="K50"/>
  <c r="L45"/>
  <c r="L46"/>
  <c r="L47"/>
  <c r="L49"/>
  <c r="L50"/>
  <c r="M45"/>
  <c r="M46"/>
  <c r="M47"/>
  <c r="M49"/>
  <c r="M50"/>
  <c r="N45"/>
  <c r="N46"/>
  <c r="N47"/>
  <c r="N49"/>
  <c r="N50"/>
  <c r="O45"/>
  <c r="O46"/>
  <c r="O47"/>
  <c r="O49"/>
  <c r="O50"/>
  <c r="P45"/>
  <c r="P46"/>
  <c r="P47"/>
  <c r="P49"/>
  <c r="P50"/>
  <c r="G21" i="3"/>
  <c r="H21"/>
  <c r="I21"/>
  <c r="J21"/>
  <c r="K21"/>
  <c r="L21"/>
  <c r="M21"/>
  <c r="N21"/>
  <c r="O21"/>
  <c r="P21"/>
  <c r="G22"/>
  <c r="H22"/>
  <c r="I22"/>
  <c r="J22"/>
  <c r="K22"/>
  <c r="L22"/>
  <c r="M22"/>
  <c r="N22"/>
  <c r="O22"/>
  <c r="P22"/>
  <c r="G23"/>
  <c r="H23"/>
  <c r="I23"/>
  <c r="J23"/>
  <c r="K23"/>
  <c r="L23"/>
  <c r="M23"/>
  <c r="N23"/>
  <c r="O23"/>
  <c r="P23"/>
  <c r="G24"/>
  <c r="H24"/>
  <c r="I24"/>
  <c r="J24"/>
  <c r="K24"/>
  <c r="L24"/>
  <c r="M24"/>
  <c r="N24"/>
  <c r="O24"/>
  <c r="P24"/>
  <c r="G25"/>
  <c r="H25"/>
  <c r="I25"/>
  <c r="J25"/>
  <c r="K25"/>
  <c r="L25"/>
  <c r="M25"/>
  <c r="N25"/>
  <c r="O25"/>
  <c r="P25"/>
  <c r="G26"/>
  <c r="H26"/>
  <c r="I26"/>
  <c r="J26"/>
  <c r="K26"/>
  <c r="L26"/>
  <c r="M26"/>
  <c r="N26"/>
  <c r="O26"/>
  <c r="P26"/>
  <c r="G27"/>
  <c r="H27"/>
  <c r="I27"/>
  <c r="J27"/>
  <c r="K27"/>
  <c r="L27"/>
  <c r="M27"/>
  <c r="N27"/>
  <c r="O27"/>
  <c r="P27"/>
  <c r="G28"/>
  <c r="H28"/>
  <c r="I28"/>
  <c r="J28"/>
  <c r="K28"/>
  <c r="L28"/>
  <c r="M28"/>
  <c r="N28"/>
  <c r="O28"/>
  <c r="P28"/>
  <c r="G29"/>
  <c r="H29"/>
  <c r="I29"/>
  <c r="J29"/>
  <c r="K29"/>
  <c r="L29"/>
  <c r="M29"/>
  <c r="N29"/>
  <c r="O29"/>
  <c r="P29"/>
  <c r="G30"/>
  <c r="H30"/>
  <c r="I30"/>
  <c r="J30"/>
  <c r="K30"/>
  <c r="L30"/>
  <c r="M30"/>
  <c r="N30"/>
  <c r="O30"/>
  <c r="P30"/>
  <c r="G31"/>
  <c r="H31"/>
  <c r="I31"/>
  <c r="J31"/>
  <c r="K31"/>
  <c r="L31"/>
  <c r="M31"/>
  <c r="N31"/>
  <c r="O31"/>
  <c r="P31"/>
  <c r="G32"/>
  <c r="H32"/>
  <c r="I32"/>
  <c r="J32"/>
  <c r="K32"/>
  <c r="L32"/>
  <c r="M32"/>
  <c r="N32"/>
  <c r="O32"/>
  <c r="P32"/>
  <c r="G33"/>
  <c r="H33"/>
  <c r="I33"/>
  <c r="J33"/>
  <c r="K33"/>
  <c r="L33"/>
  <c r="M33"/>
  <c r="N33"/>
  <c r="O33"/>
  <c r="P33"/>
  <c r="G34"/>
  <c r="H34"/>
  <c r="I34"/>
  <c r="J34"/>
  <c r="K34"/>
  <c r="L34"/>
  <c r="M34"/>
  <c r="N34"/>
  <c r="O34"/>
  <c r="P34"/>
  <c r="G35"/>
  <c r="H35"/>
  <c r="I35"/>
  <c r="J35"/>
  <c r="K35"/>
  <c r="L35"/>
  <c r="M35"/>
  <c r="N35"/>
  <c r="O35"/>
  <c r="P35"/>
  <c r="G36"/>
  <c r="H36"/>
  <c r="I36"/>
  <c r="J36"/>
  <c r="K36"/>
  <c r="L36"/>
  <c r="M36"/>
  <c r="N36"/>
  <c r="O36"/>
  <c r="P36"/>
  <c r="G37"/>
  <c r="H37"/>
  <c r="I37"/>
  <c r="J37"/>
  <c r="K37"/>
  <c r="L37"/>
  <c r="M37"/>
  <c r="N37"/>
  <c r="O37"/>
  <c r="P37"/>
  <c r="G38"/>
  <c r="H38"/>
  <c r="I38"/>
  <c r="J38"/>
  <c r="K38"/>
  <c r="L38"/>
  <c r="M38"/>
  <c r="N38"/>
  <c r="O38"/>
  <c r="P38"/>
  <c r="G39"/>
  <c r="H39"/>
  <c r="I39"/>
  <c r="J39"/>
  <c r="K39"/>
  <c r="L39"/>
  <c r="M39"/>
  <c r="N39"/>
  <c r="O39"/>
  <c r="P39"/>
  <c r="G40"/>
  <c r="H40"/>
  <c r="I40"/>
  <c r="J40"/>
  <c r="K40"/>
  <c r="L40"/>
  <c r="M40"/>
  <c r="N40"/>
  <c r="O40"/>
  <c r="P40"/>
  <c r="G41"/>
  <c r="H41"/>
  <c r="I41"/>
  <c r="J41"/>
  <c r="K41"/>
  <c r="L41"/>
  <c r="M41"/>
  <c r="N41"/>
  <c r="O41"/>
  <c r="P41"/>
  <c r="G42"/>
  <c r="H42"/>
  <c r="I42"/>
  <c r="J42"/>
  <c r="K42"/>
  <c r="L42"/>
  <c r="M42"/>
  <c r="N42"/>
  <c r="O42"/>
  <c r="P42"/>
  <c r="E21" i="4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G46"/>
  <c r="H46"/>
  <c r="I46"/>
  <c r="J46"/>
  <c r="K46"/>
  <c r="L46"/>
  <c r="M46"/>
  <c r="N46"/>
  <c r="O46"/>
  <c r="P46"/>
  <c r="G47"/>
  <c r="H47"/>
  <c r="I47"/>
  <c r="I47" i="3" s="1"/>
  <c r="J47" i="4"/>
  <c r="K47"/>
  <c r="K47" i="3" s="1"/>
  <c r="L47" i="4"/>
  <c r="M47"/>
  <c r="M47" i="3" s="1"/>
  <c r="N47" i="4"/>
  <c r="O47"/>
  <c r="O47" i="3" s="1"/>
  <c r="P47" i="4"/>
  <c r="G49"/>
  <c r="H49"/>
  <c r="I49"/>
  <c r="J49"/>
  <c r="K49"/>
  <c r="L49"/>
  <c r="M49"/>
  <c r="N49"/>
  <c r="O49"/>
  <c r="P49"/>
  <c r="G50"/>
  <c r="H50"/>
  <c r="I50"/>
  <c r="J50"/>
  <c r="J50" i="3" s="1"/>
  <c r="K50" i="4"/>
  <c r="K50" i="3" s="1"/>
  <c r="L50" i="4"/>
  <c r="L50" i="3" s="1"/>
  <c r="M50" i="4"/>
  <c r="N50"/>
  <c r="O50"/>
  <c r="P50"/>
  <c r="H45"/>
  <c r="I45"/>
  <c r="J45"/>
  <c r="K45"/>
  <c r="L45"/>
  <c r="M45"/>
  <c r="N45"/>
  <c r="O45"/>
  <c r="P45"/>
  <c r="G45"/>
  <c r="E45" s="1"/>
  <c r="D20" i="6"/>
  <c r="D20" i="7"/>
  <c r="E20" i="6"/>
  <c r="E20" i="7"/>
  <c r="D21" i="6"/>
  <c r="D21" i="7"/>
  <c r="E21" i="6"/>
  <c r="E21" i="7"/>
  <c r="A22" i="5"/>
  <c r="D22" i="6"/>
  <c r="D22" i="7"/>
  <c r="E22" i="6"/>
  <c r="E22" i="5" s="1"/>
  <c r="E22" i="7"/>
  <c r="D23" i="6"/>
  <c r="D23" i="7"/>
  <c r="E23" i="6"/>
  <c r="E23" i="7"/>
  <c r="A24" i="5"/>
  <c r="A25"/>
  <c r="A27" s="1"/>
  <c r="A28" s="1"/>
  <c r="A29" s="1"/>
  <c r="A30" s="1"/>
  <c r="A31" s="1"/>
  <c r="A32" s="1"/>
  <c r="A33" s="1"/>
  <c r="A34" s="1"/>
  <c r="A35" s="1"/>
  <c r="A36" s="1"/>
  <c r="D24" i="6"/>
  <c r="D24" i="7"/>
  <c r="E24" i="6"/>
  <c r="E24" i="7"/>
  <c r="C24" s="1"/>
  <c r="D25" i="6"/>
  <c r="D25" i="7"/>
  <c r="E25" i="6"/>
  <c r="C25" s="1"/>
  <c r="E25" i="7"/>
  <c r="D26" i="6"/>
  <c r="D26" i="7"/>
  <c r="E26" i="6"/>
  <c r="E26" i="7"/>
  <c r="D27" i="6"/>
  <c r="D27" i="7"/>
  <c r="E27" i="6"/>
  <c r="E27" i="7"/>
  <c r="D28" i="6"/>
  <c r="D28" i="7"/>
  <c r="E28" i="6"/>
  <c r="E28" i="7"/>
  <c r="D29" i="6"/>
  <c r="D29" i="7"/>
  <c r="E29" i="6"/>
  <c r="E29" i="7"/>
  <c r="D30" i="6"/>
  <c r="D30" i="7"/>
  <c r="E30" i="6"/>
  <c r="C30" s="1"/>
  <c r="E30" i="7"/>
  <c r="D31" i="6"/>
  <c r="D31" i="7"/>
  <c r="E31" i="6"/>
  <c r="E31" i="7"/>
  <c r="C31" s="1"/>
  <c r="D32" i="6"/>
  <c r="D32" i="7"/>
  <c r="E32" i="6"/>
  <c r="E32" i="7"/>
  <c r="D33" i="6"/>
  <c r="D33" i="7"/>
  <c r="E33" i="6"/>
  <c r="E33" i="7"/>
  <c r="D34" i="6"/>
  <c r="C34" s="1"/>
  <c r="D34" i="7"/>
  <c r="E34" i="6"/>
  <c r="E34" i="7"/>
  <c r="D35" i="6"/>
  <c r="D35" i="7"/>
  <c r="E35" i="6"/>
  <c r="E35" i="7"/>
  <c r="D36" i="6"/>
  <c r="D36" i="7"/>
  <c r="E36" i="6"/>
  <c r="C36" s="1"/>
  <c r="E36" i="7"/>
  <c r="D37" i="6"/>
  <c r="D37" i="7"/>
  <c r="E37" i="6"/>
  <c r="C37" s="1"/>
  <c r="E37" i="7"/>
  <c r="D38" i="6"/>
  <c r="D38" i="7"/>
  <c r="E38" i="6"/>
  <c r="E38" i="7"/>
  <c r="A39" i="5"/>
  <c r="A40" s="1"/>
  <c r="A41" s="1"/>
  <c r="A42" s="1"/>
  <c r="A43" s="1"/>
  <c r="D39" i="6"/>
  <c r="D39" i="5" s="1"/>
  <c r="D39" i="7"/>
  <c r="E39" i="6"/>
  <c r="E39" i="7"/>
  <c r="D40" i="6"/>
  <c r="D40" i="7"/>
  <c r="E40" i="6"/>
  <c r="C40" s="1"/>
  <c r="E40" i="7"/>
  <c r="D41" i="6"/>
  <c r="D41" i="5" s="1"/>
  <c r="D41" i="7"/>
  <c r="E41" i="6"/>
  <c r="E41" i="7"/>
  <c r="D42" i="6"/>
  <c r="D42" i="5" s="1"/>
  <c r="D42" i="7"/>
  <c r="E42" i="6"/>
  <c r="E42" i="5" s="1"/>
  <c r="E42" i="7"/>
  <c r="A22" i="6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L43"/>
  <c r="M43"/>
  <c r="N43"/>
  <c r="O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51" i="4"/>
  <c r="E51"/>
  <c r="D51" s="1"/>
  <c r="F51" i="2"/>
  <c r="E51"/>
  <c r="F51" i="3"/>
  <c r="E51"/>
  <c r="D51" s="1"/>
  <c r="E21" i="2"/>
  <c r="G20" i="4"/>
  <c r="I20"/>
  <c r="K20"/>
  <c r="M20"/>
  <c r="O20"/>
  <c r="H20"/>
  <c r="J20"/>
  <c r="L20"/>
  <c r="N20"/>
  <c r="P20"/>
  <c r="E42"/>
  <c r="F42"/>
  <c r="E43"/>
  <c r="F43"/>
  <c r="E43" i="3"/>
  <c r="F43"/>
  <c r="G20" i="2"/>
  <c r="I20"/>
  <c r="K20"/>
  <c r="M20"/>
  <c r="O20"/>
  <c r="H20"/>
  <c r="J20"/>
  <c r="L20"/>
  <c r="N20"/>
  <c r="P20"/>
  <c r="F21"/>
  <c r="D21" s="1"/>
  <c r="E22"/>
  <c r="F22"/>
  <c r="D22" s="1"/>
  <c r="E23"/>
  <c r="F23"/>
  <c r="D23" s="1"/>
  <c r="E24"/>
  <c r="F24"/>
  <c r="E25"/>
  <c r="F25"/>
  <c r="E26"/>
  <c r="F26"/>
  <c r="E27"/>
  <c r="F27"/>
  <c r="D27" s="1"/>
  <c r="E28"/>
  <c r="F28"/>
  <c r="E29"/>
  <c r="F29"/>
  <c r="D29" s="1"/>
  <c r="E30"/>
  <c r="F30"/>
  <c r="D30" s="1"/>
  <c r="E31"/>
  <c r="F31"/>
  <c r="E32"/>
  <c r="F32"/>
  <c r="E33"/>
  <c r="F33"/>
  <c r="D33" s="1"/>
  <c r="E34"/>
  <c r="F34"/>
  <c r="E35"/>
  <c r="F35"/>
  <c r="E36"/>
  <c r="F36"/>
  <c r="E37"/>
  <c r="F37"/>
  <c r="D37" s="1"/>
  <c r="E38"/>
  <c r="F38"/>
  <c r="E39"/>
  <c r="F39"/>
  <c r="D39" s="1"/>
  <c r="E40"/>
  <c r="F40"/>
  <c r="D40" s="1"/>
  <c r="E41"/>
  <c r="F41"/>
  <c r="D41" s="1"/>
  <c r="E42"/>
  <c r="F42"/>
  <c r="D42" s="1"/>
  <c r="E43"/>
  <c r="F43"/>
  <c r="C20" i="7"/>
  <c r="E20" i="5"/>
  <c r="C39" i="6"/>
  <c r="C23" i="7"/>
  <c r="C28"/>
  <c r="D39" i="4"/>
  <c r="D25"/>
  <c r="D31" i="2"/>
  <c r="C33" i="7"/>
  <c r="C30"/>
  <c r="C29"/>
  <c r="D38" i="5"/>
  <c r="C42" i="7"/>
  <c r="C40"/>
  <c r="C35"/>
  <c r="E23" i="5"/>
  <c r="E21"/>
  <c r="G43"/>
  <c r="E43" i="7"/>
  <c r="D40" i="4"/>
  <c r="D23"/>
  <c r="E29" i="3"/>
  <c r="E38" i="5"/>
  <c r="O48" i="3"/>
  <c r="E28"/>
  <c r="C39" i="7"/>
  <c r="N43" i="5"/>
  <c r="C25" i="7"/>
  <c r="D43"/>
  <c r="C34"/>
  <c r="C22"/>
  <c r="C21"/>
  <c r="D20" i="5"/>
  <c r="D23"/>
  <c r="C23" s="1"/>
  <c r="C20" i="6"/>
  <c r="C21"/>
  <c r="O43" i="5"/>
  <c r="E36"/>
  <c r="F33" i="3"/>
  <c r="G47"/>
  <c r="C23" i="6"/>
  <c r="D24" i="5"/>
  <c r="F29" i="3"/>
  <c r="L20"/>
  <c r="D22" i="5"/>
  <c r="G44" i="4"/>
  <c r="E37" i="3"/>
  <c r="E30"/>
  <c r="E21"/>
  <c r="C32" i="7"/>
  <c r="O50" i="3"/>
  <c r="E34" i="5"/>
  <c r="H50" i="3"/>
  <c r="F35"/>
  <c r="F31"/>
  <c r="F27"/>
  <c r="F22"/>
  <c r="M45"/>
  <c r="G50"/>
  <c r="C37" i="7"/>
  <c r="E49" i="4"/>
  <c r="N50" i="3"/>
  <c r="M43" i="5"/>
  <c r="I43"/>
  <c r="E26"/>
  <c r="E37"/>
  <c r="D35"/>
  <c r="E25"/>
  <c r="H49" i="3"/>
  <c r="E41"/>
  <c r="E32"/>
  <c r="F39"/>
  <c r="E35"/>
  <c r="P20"/>
  <c r="F21"/>
  <c r="F37"/>
  <c r="F32"/>
  <c r="E27"/>
  <c r="D27" s="1"/>
  <c r="E23"/>
  <c r="O20"/>
  <c r="I20"/>
  <c r="E47" i="4"/>
  <c r="I50" i="3"/>
  <c r="E43" i="6"/>
  <c r="F49" i="2"/>
  <c r="E50"/>
  <c r="E40" i="5"/>
  <c r="D21" i="3"/>
  <c r="F45" i="2"/>
  <c r="H46" i="3"/>
  <c r="E32" i="5"/>
  <c r="F49" i="4"/>
  <c r="E46" i="2"/>
  <c r="D33" i="5" l="1"/>
  <c r="E31"/>
  <c r="D31"/>
  <c r="D30"/>
  <c r="E29"/>
  <c r="E27"/>
  <c r="D27"/>
  <c r="D26"/>
  <c r="E24"/>
  <c r="P50" i="3"/>
  <c r="P47"/>
  <c r="K46"/>
  <c r="H47"/>
  <c r="K43" i="5"/>
  <c r="C31"/>
  <c r="C26" i="6"/>
  <c r="C20" i="5"/>
  <c r="E41"/>
  <c r="D40"/>
  <c r="E39"/>
  <c r="D34"/>
  <c r="D36"/>
  <c r="E35"/>
  <c r="C35" s="1"/>
  <c r="D29"/>
  <c r="C32" i="6"/>
  <c r="C28"/>
  <c r="D21" i="5"/>
  <c r="E20" i="2"/>
  <c r="C22" i="5"/>
  <c r="C38"/>
  <c r="C41" i="7"/>
  <c r="D43" i="6"/>
  <c r="C38"/>
  <c r="E20" i="4"/>
  <c r="D20" s="1"/>
  <c r="E33" i="5"/>
  <c r="C33" s="1"/>
  <c r="E28"/>
  <c r="D28"/>
  <c r="D25"/>
  <c r="C25" s="1"/>
  <c r="P45" i="3"/>
  <c r="L45"/>
  <c r="M49"/>
  <c r="M46"/>
  <c r="C31" i="6"/>
  <c r="C24"/>
  <c r="C38" i="7"/>
  <c r="C36"/>
  <c r="H44" i="4"/>
  <c r="C27" i="7"/>
  <c r="C26"/>
  <c r="C42" i="6"/>
  <c r="C41"/>
  <c r="D37" i="5"/>
  <c r="C37" s="1"/>
  <c r="D32"/>
  <c r="C32" s="1"/>
  <c r="C29" i="6"/>
  <c r="C22"/>
  <c r="C35"/>
  <c r="C33"/>
  <c r="E30" i="5"/>
  <c r="C30" s="1"/>
  <c r="C27" i="6"/>
  <c r="C39" i="5"/>
  <c r="C41"/>
  <c r="E42" i="3"/>
  <c r="E40"/>
  <c r="E39"/>
  <c r="D39" s="1"/>
  <c r="E38"/>
  <c r="E36"/>
  <c r="E34"/>
  <c r="E33"/>
  <c r="E31"/>
  <c r="D31" s="1"/>
  <c r="E26"/>
  <c r="E25"/>
  <c r="E24"/>
  <c r="E22"/>
  <c r="M20"/>
  <c r="K20"/>
  <c r="G20"/>
  <c r="O45"/>
  <c r="M50"/>
  <c r="E50" s="1"/>
  <c r="K44" i="2"/>
  <c r="I45" i="3"/>
  <c r="F46" i="2"/>
  <c r="E47"/>
  <c r="G45" i="3"/>
  <c r="J43" i="5"/>
  <c r="F43"/>
  <c r="F48" i="4"/>
  <c r="D48" s="1"/>
  <c r="D35" i="3"/>
  <c r="C24" i="5"/>
  <c r="C27"/>
  <c r="C36"/>
  <c r="D35" i="4"/>
  <c r="D32"/>
  <c r="D31"/>
  <c r="D29" i="3"/>
  <c r="E50" i="4"/>
  <c r="E46"/>
  <c r="L43" i="5"/>
  <c r="H43"/>
  <c r="D46" i="2"/>
  <c r="D49" i="4"/>
  <c r="H45" i="3"/>
  <c r="H44" s="1"/>
  <c r="F48" i="2"/>
  <c r="E45"/>
  <c r="D45" s="1"/>
  <c r="H44"/>
  <c r="I44"/>
  <c r="F45" i="4"/>
  <c r="D45" s="1"/>
  <c r="D37" i="3"/>
  <c r="K45"/>
  <c r="D51" i="2"/>
  <c r="P49" i="3"/>
  <c r="N49"/>
  <c r="L49"/>
  <c r="J49"/>
  <c r="P46"/>
  <c r="N46"/>
  <c r="L46"/>
  <c r="J46"/>
  <c r="F42"/>
  <c r="D42" s="1"/>
  <c r="F41"/>
  <c r="D41" s="1"/>
  <c r="F40"/>
  <c r="F38"/>
  <c r="F36"/>
  <c r="F34"/>
  <c r="F30"/>
  <c r="D30" s="1"/>
  <c r="F28"/>
  <c r="D28" s="1"/>
  <c r="F26"/>
  <c r="D26" s="1"/>
  <c r="F25"/>
  <c r="F24"/>
  <c r="D24" s="1"/>
  <c r="F23"/>
  <c r="D23" s="1"/>
  <c r="N20"/>
  <c r="J20"/>
  <c r="H20"/>
  <c r="C40" i="5"/>
  <c r="C26"/>
  <c r="C34"/>
  <c r="C29"/>
  <c r="C42"/>
  <c r="O44" i="4"/>
  <c r="M44"/>
  <c r="K44"/>
  <c r="I44"/>
  <c r="F50"/>
  <c r="F47"/>
  <c r="F46"/>
  <c r="D46" s="1"/>
  <c r="O46" i="3"/>
  <c r="N47"/>
  <c r="N45"/>
  <c r="L47"/>
  <c r="J47"/>
  <c r="J45"/>
  <c r="G49"/>
  <c r="C21" i="5"/>
  <c r="P44" i="2"/>
  <c r="M44"/>
  <c r="L44"/>
  <c r="F47"/>
  <c r="E48" i="3"/>
  <c r="E49" i="2"/>
  <c r="D49" s="1"/>
  <c r="J44"/>
  <c r="E48"/>
  <c r="D48" s="1"/>
  <c r="D50"/>
  <c r="D47" i="4"/>
  <c r="D22" i="3"/>
  <c r="O44" i="2"/>
  <c r="N44"/>
  <c r="O49" i="3"/>
  <c r="K49"/>
  <c r="I49"/>
  <c r="I46"/>
  <c r="G46"/>
  <c r="E47"/>
  <c r="D37" i="4"/>
  <c r="D34"/>
  <c r="D29"/>
  <c r="D28"/>
  <c r="D27"/>
  <c r="D38" i="2"/>
  <c r="D43"/>
  <c r="D43" i="3"/>
  <c r="D34" i="2"/>
  <c r="D28"/>
  <c r="D24"/>
  <c r="F20" i="4"/>
  <c r="D24"/>
  <c r="D35" i="2"/>
  <c r="D41" i="4"/>
  <c r="D38"/>
  <c r="D26"/>
  <c r="D32" i="2"/>
  <c r="D25"/>
  <c r="D42" i="4"/>
  <c r="D30"/>
  <c r="D36" i="2"/>
  <c r="D26"/>
  <c r="D43" i="4"/>
  <c r="D21"/>
  <c r="D32" i="3"/>
  <c r="F20" i="2"/>
  <c r="D20" s="1"/>
  <c r="D36" i="4"/>
  <c r="D33"/>
  <c r="D22"/>
  <c r="P44"/>
  <c r="N44"/>
  <c r="L44"/>
  <c r="J44"/>
  <c r="D33" i="3"/>
  <c r="F50"/>
  <c r="F48"/>
  <c r="D47" i="2" l="1"/>
  <c r="C43" i="6"/>
  <c r="E20" i="3"/>
  <c r="D48"/>
  <c r="O44"/>
  <c r="I44"/>
  <c r="M44"/>
  <c r="L44"/>
  <c r="C28" i="5"/>
  <c r="C43" s="1"/>
  <c r="F20" i="3"/>
  <c r="D20" s="1"/>
  <c r="D40"/>
  <c r="J44"/>
  <c r="E44" i="4"/>
  <c r="E45" i="3"/>
  <c r="D43" i="5"/>
  <c r="F44" i="4"/>
  <c r="D25" i="3"/>
  <c r="D34"/>
  <c r="D38"/>
  <c r="D36"/>
  <c r="C43" i="7"/>
  <c r="P44" i="3"/>
  <c r="E43" i="5"/>
  <c r="F49" i="3"/>
  <c r="D50" i="4"/>
  <c r="K44" i="3"/>
  <c r="G44"/>
  <c r="F45"/>
  <c r="D45" s="1"/>
  <c r="F46"/>
  <c r="E46"/>
  <c r="E49"/>
  <c r="N44"/>
  <c r="E44" i="2"/>
  <c r="F47" i="3"/>
  <c r="D47" s="1"/>
  <c r="F44" i="2"/>
  <c r="D50" i="3"/>
  <c r="D44" i="4" l="1"/>
  <c r="D49" i="3"/>
  <c r="F44"/>
  <c r="E44"/>
  <c r="D46"/>
  <c r="D44" i="2"/>
  <c r="D44" i="3" l="1"/>
</calcChain>
</file>

<file path=xl/sharedStrings.xml><?xml version="1.0" encoding="utf-8"?>
<sst xmlns="http://schemas.openxmlformats.org/spreadsheetml/2006/main" count="561" uniqueCount="126">
  <si>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</si>
  <si>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</si>
  <si>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</si>
  <si>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</si>
  <si>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</si>
  <si>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</si>
  <si>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</si>
  <si>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</si>
  <si>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</si>
  <si>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</si>
  <si>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</si>
  <si>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</si>
  <si>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</si>
  <si>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</si>
  <si>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</si>
  <si>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</si>
  <si>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</si>
  <si>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</si>
  <si>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</si>
  <si>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</si>
  <si>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</si>
  <si>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</si>
  <si>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</si>
  <si>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</si>
  <si>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</si>
  <si>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</si>
  <si>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</si>
  <si>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</si>
  <si>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</si>
  <si>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</si>
  <si>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</si>
  <si>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</si>
  <si>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</si>
  <si>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</si>
  <si>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</si>
  <si>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</si>
  <si>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</si>
  <si>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</si>
  <si>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</si>
  <si>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</si>
  <si>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</si>
  <si>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</si>
  <si>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</si>
  <si>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</si>
  <si>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</si>
  <si>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</si>
  <si>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</si>
  <si>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</si>
  <si>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</si>
  <si>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</si>
  <si>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</si>
  <si>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</si>
  <si>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</si>
  <si>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</si>
  <si>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</si>
  <si>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</si>
  <si>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</si>
  <si>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</si>
  <si>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</si>
  <si>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</si>
  <si>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</si>
  <si>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</si>
  <si>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</si>
  <si>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</si>
  <si>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</si>
  <si>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</si>
  <si>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</si>
  <si>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</si>
  <si>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</si>
  <si>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</si>
  <si>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</si>
  <si>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</si>
  <si>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</si>
  <si>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</si>
  <si>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</si>
  <si>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</si>
  <si>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</si>
  <si>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</si>
  <si>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</si>
  <si>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</si>
  <si>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</si>
  <si>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</si>
  <si>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</si>
  <si>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</si>
  <si>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</si>
  <si>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</si>
  <si>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</si>
  <si>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</si>
  <si>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</si>
  <si>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</si>
  <si>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</si>
  <si>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</si>
  <si>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</si>
  <si>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</si>
  <si>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</si>
  <si>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</si>
  <si>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</si>
  <si>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</si>
  <si>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</si>
  <si>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</si>
  <si>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</si>
  <si>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</si>
  <si>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</si>
  <si>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</si>
  <si>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</si>
  <si>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</si>
  <si>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</si>
  <si>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</si>
  <si>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</si>
  <si>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</si>
  <si>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</si>
  <si>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</si>
  <si>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</si>
  <si>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2019  года</t>
  </si>
  <si>
    <t>18-64 лет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</si>
  <si>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</si>
  <si>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</si>
  <si>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</si>
  <si>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</si>
  <si>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</si>
  <si>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</si>
  <si>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</si>
  <si>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</si>
  <si>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</si>
  <si>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01 апреля 2020 года</t>
  </si>
  <si>
    <t>01 апреля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</si>
</sst>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3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3" fontId="28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8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tabSelected="1" zoomScale="74" zoomScaleNormal="74" workbookViewId="0">
      <pane xSplit="3" ySplit="19" topLeftCell="D20" activePane="bottomRight" state="frozen"/>
      <selection activeCell="C37" sqref="C37"/>
      <selection pane="topRight" activeCell="C37" sqref="C37"/>
      <selection pane="bottomLeft" activeCell="C37" sqref="C37"/>
      <selection pane="bottomRight" activeCell="G43" sqref="G43:L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s="9" customFormat="1" ht="20.25">
      <c r="F10" s="10" t="s">
        <v>7</v>
      </c>
      <c r="G10" s="75" t="s">
        <v>124</v>
      </c>
      <c r="H10" s="75"/>
      <c r="I10" s="75"/>
      <c r="J10" s="75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65" t="s">
        <v>70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6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67" t="s">
        <v>9</v>
      </c>
      <c r="B15" s="87" t="s">
        <v>48</v>
      </c>
      <c r="C15" s="67" t="s">
        <v>10</v>
      </c>
      <c r="D15" s="67" t="s">
        <v>11</v>
      </c>
      <c r="E15" s="79" t="s">
        <v>12</v>
      </c>
      <c r="F15" s="80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2"/>
    </row>
    <row r="16" spans="1:16" s="14" customFormat="1" ht="35.25" customHeight="1">
      <c r="A16" s="68"/>
      <c r="B16" s="88"/>
      <c r="C16" s="68"/>
      <c r="D16" s="68"/>
      <c r="E16" s="81"/>
      <c r="F16" s="82"/>
      <c r="G16" s="73" t="s">
        <v>14</v>
      </c>
      <c r="H16" s="86"/>
      <c r="I16" s="86"/>
      <c r="J16" s="86"/>
      <c r="K16" s="86"/>
      <c r="L16" s="74"/>
      <c r="M16" s="73" t="s">
        <v>15</v>
      </c>
      <c r="N16" s="74"/>
      <c r="O16" s="61" t="s">
        <v>16</v>
      </c>
      <c r="P16" s="62"/>
    </row>
    <row r="17" spans="1:20" s="14" customFormat="1" ht="31.5" customHeight="1">
      <c r="A17" s="68"/>
      <c r="B17" s="88"/>
      <c r="C17" s="68"/>
      <c r="D17" s="68"/>
      <c r="E17" s="83"/>
      <c r="F17" s="84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69"/>
      <c r="B18" s="89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724366</v>
      </c>
      <c r="E20" s="21">
        <f>G20+I20+K20+M20+O20</f>
        <v>332750</v>
      </c>
      <c r="F20" s="21">
        <f t="shared" ref="F20:F43" si="1">H20+J20+L20+N20+P20</f>
        <v>391616</v>
      </c>
      <c r="G20" s="21">
        <f t="shared" ref="G20:P20" si="2">SUM(G21:G43)</f>
        <v>3261</v>
      </c>
      <c r="H20" s="21">
        <f t="shared" si="2"/>
        <v>3213</v>
      </c>
      <c r="I20" s="21">
        <f t="shared" si="2"/>
        <v>17015</v>
      </c>
      <c r="J20" s="21">
        <f t="shared" si="2"/>
        <v>16033</v>
      </c>
      <c r="K20" s="21">
        <f t="shared" si="2"/>
        <v>57466</v>
      </c>
      <c r="L20" s="21">
        <f t="shared" si="2"/>
        <v>54224</v>
      </c>
      <c r="M20" s="21">
        <f t="shared" si="2"/>
        <v>225170</v>
      </c>
      <c r="N20" s="21">
        <f t="shared" si="2"/>
        <v>247540</v>
      </c>
      <c r="O20" s="21">
        <f t="shared" si="2"/>
        <v>29838</v>
      </c>
      <c r="P20" s="21">
        <f t="shared" si="2"/>
        <v>70606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1149</v>
      </c>
      <c r="E21" s="27">
        <f t="shared" ref="E21:E43" si="3">G21+I21+K21+M21+O21</f>
        <v>303</v>
      </c>
      <c r="F21" s="27">
        <f t="shared" si="1"/>
        <v>846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265</v>
      </c>
      <c r="N21" s="27">
        <f>'Прил.12 согаз'!N21+'Прил.12 альфа'!N21</f>
        <v>806</v>
      </c>
      <c r="O21" s="27">
        <f>'Прил.12 согаз'!O21+'Прил.12 альфа'!O21</f>
        <v>38</v>
      </c>
      <c r="P21" s="27">
        <f>'Прил.12 согаз'!P21+'Прил.12 альфа'!P21</f>
        <v>40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79611</v>
      </c>
      <c r="E22" s="27">
        <f t="shared" si="3"/>
        <v>37227</v>
      </c>
      <c r="F22" s="27">
        <f t="shared" si="1"/>
        <v>42384</v>
      </c>
      <c r="G22" s="27">
        <f>'Прил.12 согаз'!G22+'Прил.12 альфа'!G22</f>
        <v>363</v>
      </c>
      <c r="H22" s="27">
        <f>'Прил.12 согаз'!H22+'Прил.12 альфа'!H22</f>
        <v>314</v>
      </c>
      <c r="I22" s="27">
        <f>'Прил.12 согаз'!I22+'Прил.12 альфа'!I22</f>
        <v>1784</v>
      </c>
      <c r="J22" s="27">
        <f>'Прил.12 согаз'!J22+'Прил.12 альфа'!J22</f>
        <v>1651</v>
      </c>
      <c r="K22" s="27">
        <f>'Прил.12 согаз'!K22+'Прил.12 альфа'!K22</f>
        <v>6410</v>
      </c>
      <c r="L22" s="27">
        <f>'Прил.12 согаз'!L22+'Прил.12 альфа'!L22</f>
        <v>6080</v>
      </c>
      <c r="M22" s="27">
        <f>'Прил.12 согаз'!M22+'Прил.12 альфа'!M22</f>
        <v>25192</v>
      </c>
      <c r="N22" s="27">
        <f>'Прил.12 согаз'!N22+'Прил.12 альфа'!N22</f>
        <v>25724</v>
      </c>
      <c r="O22" s="27">
        <f>'Прил.12 согаз'!O22+'Прил.12 альфа'!O22</f>
        <v>3478</v>
      </c>
      <c r="P22" s="27">
        <f>'Прил.12 согаз'!P22+'Прил.12 альфа'!P22</f>
        <v>8615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43883</v>
      </c>
      <c r="E23" s="27">
        <f t="shared" si="3"/>
        <v>19497</v>
      </c>
      <c r="F23" s="27">
        <f t="shared" si="1"/>
        <v>24386</v>
      </c>
      <c r="G23" s="27">
        <f>'Прил.12 согаз'!G23+'Прил.12 альфа'!G23</f>
        <v>180</v>
      </c>
      <c r="H23" s="27">
        <f>'Прил.12 согаз'!H23+'Прил.12 альфа'!H23</f>
        <v>184</v>
      </c>
      <c r="I23" s="27">
        <f>'Прил.12 согаз'!I23+'Прил.12 альфа'!I23</f>
        <v>993</v>
      </c>
      <c r="J23" s="27">
        <f>'Прил.12 согаз'!J23+'Прил.12 альфа'!J23</f>
        <v>961</v>
      </c>
      <c r="K23" s="27">
        <f>'Прил.12 согаз'!K23+'Прил.12 альфа'!K23</f>
        <v>3776</v>
      </c>
      <c r="L23" s="27">
        <f>'Прил.12 согаз'!L23+'Прил.12 альфа'!L23</f>
        <v>3515</v>
      </c>
      <c r="M23" s="27">
        <f>'Прил.12 согаз'!M23+'Прил.12 альфа'!M23</f>
        <v>12251</v>
      </c>
      <c r="N23" s="27">
        <f>'Прил.12 согаз'!N23+'Прил.12 альфа'!N23</f>
        <v>14200</v>
      </c>
      <c r="O23" s="27">
        <f>'Прил.12 согаз'!O23+'Прил.12 альфа'!O23</f>
        <v>2297</v>
      </c>
      <c r="P23" s="27">
        <f>'Прил.12 согаз'!P23+'Прил.12 альфа'!P23</f>
        <v>5526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43340</v>
      </c>
      <c r="E24" s="27">
        <f t="shared" si="3"/>
        <v>20132</v>
      </c>
      <c r="F24" s="27">
        <f t="shared" si="1"/>
        <v>23208</v>
      </c>
      <c r="G24" s="27">
        <f>'Прил.12 согаз'!G24+'Прил.12 альфа'!G24</f>
        <v>219</v>
      </c>
      <c r="H24" s="27">
        <f>'Прил.12 согаз'!H24+'Прил.12 альфа'!H24</f>
        <v>191</v>
      </c>
      <c r="I24" s="27">
        <f>'Прил.12 согаз'!I24+'Прил.12 альфа'!I24</f>
        <v>950</v>
      </c>
      <c r="J24" s="27">
        <f>'Прил.12 согаз'!J24+'Прил.12 альфа'!J24</f>
        <v>928</v>
      </c>
      <c r="K24" s="27">
        <f>'Прил.12 согаз'!K24+'Прил.12 альфа'!K24</f>
        <v>3434</v>
      </c>
      <c r="L24" s="27">
        <f>'Прил.12 согаз'!L24+'Прил.12 альфа'!L24</f>
        <v>3315</v>
      </c>
      <c r="M24" s="27">
        <f>'Прил.12 согаз'!M24+'Прил.12 альфа'!M24</f>
        <v>13814</v>
      </c>
      <c r="N24" s="27">
        <f>'Прил.12 согаз'!N24+'Прил.12 альфа'!N24</f>
        <v>14662</v>
      </c>
      <c r="O24" s="27">
        <f>'Прил.12 согаз'!O24+'Прил.12 альфа'!O24</f>
        <v>1715</v>
      </c>
      <c r="P24" s="27">
        <f>'Прил.12 согаз'!P24+'Прил.12 альфа'!P24</f>
        <v>4112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9825</v>
      </c>
      <c r="E25" s="27">
        <f t="shared" si="3"/>
        <v>4705</v>
      </c>
      <c r="F25" s="27">
        <f t="shared" si="1"/>
        <v>5120</v>
      </c>
      <c r="G25" s="27">
        <f>'Прил.12 согаз'!G25+'Прил.12 альфа'!G25</f>
        <v>27</v>
      </c>
      <c r="H25" s="27">
        <f>'Прил.12 согаз'!H25+'Прил.12 альфа'!H25</f>
        <v>30</v>
      </c>
      <c r="I25" s="27">
        <f>'Прил.12 согаз'!I25+'Прил.12 альфа'!I25</f>
        <v>197</v>
      </c>
      <c r="J25" s="27">
        <f>'Прил.12 согаз'!J25+'Прил.12 альфа'!J25</f>
        <v>180</v>
      </c>
      <c r="K25" s="27">
        <f>'Прил.12 согаз'!K25+'Прил.12 альфа'!K25</f>
        <v>756</v>
      </c>
      <c r="L25" s="27">
        <f>'Прил.12 согаз'!L25+'Прил.12 альфа'!L25</f>
        <v>720</v>
      </c>
      <c r="M25" s="27">
        <f>'Прил.12 согаз'!M25+'Прил.12 альфа'!M25</f>
        <v>3235</v>
      </c>
      <c r="N25" s="27">
        <f>'Прил.12 согаз'!N25+'Прил.12 альфа'!N25</f>
        <v>3042</v>
      </c>
      <c r="O25" s="27">
        <f>'Прил.12 согаз'!O25+'Прил.12 альфа'!O25</f>
        <v>490</v>
      </c>
      <c r="P25" s="27">
        <f>'Прил.12 согаз'!P25+'Прил.12 альфа'!P25</f>
        <v>1148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62964</v>
      </c>
      <c r="E26" s="27">
        <f t="shared" si="3"/>
        <v>28947</v>
      </c>
      <c r="F26" s="27">
        <f t="shared" si="1"/>
        <v>34017</v>
      </c>
      <c r="G26" s="27">
        <f>'Прил.12 согаз'!G26+'Прил.12 альфа'!G26</f>
        <v>267</v>
      </c>
      <c r="H26" s="27">
        <f>'Прил.12 согаз'!H26+'Прил.12 альфа'!H26</f>
        <v>227</v>
      </c>
      <c r="I26" s="27">
        <f>'Прил.12 согаз'!I26+'Прил.12 альфа'!I26</f>
        <v>1331</v>
      </c>
      <c r="J26" s="27">
        <f>'Прил.12 согаз'!J26+'Прил.12 альфа'!J26</f>
        <v>1217</v>
      </c>
      <c r="K26" s="27">
        <f>'Прил.12 согаз'!K26+'Прил.12 альфа'!K26</f>
        <v>4942</v>
      </c>
      <c r="L26" s="27">
        <f>'Прил.12 согаз'!L26+'Прил.12 альфа'!L26</f>
        <v>4641</v>
      </c>
      <c r="M26" s="27">
        <f>'Прил.12 согаз'!M26+'Прил.12 альфа'!M26</f>
        <v>19626</v>
      </c>
      <c r="N26" s="27">
        <f>'Прил.12 согаз'!N26+'Прил.12 альфа'!N26</f>
        <v>21034</v>
      </c>
      <c r="O26" s="27">
        <f>'Прил.12 согаз'!O26+'Прил.12 альфа'!O26</f>
        <v>2781</v>
      </c>
      <c r="P26" s="27">
        <f>'Прил.12 согаз'!P26+'Прил.12 альфа'!P26</f>
        <v>6898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26254</v>
      </c>
      <c r="E27" s="27">
        <f t="shared" si="3"/>
        <v>11852</v>
      </c>
      <c r="F27" s="27">
        <f t="shared" si="1"/>
        <v>14402</v>
      </c>
      <c r="G27" s="27">
        <f>'Прил.12 согаз'!G27+'Прил.12 альфа'!G27</f>
        <v>127</v>
      </c>
      <c r="H27" s="27">
        <f>'Прил.12 согаз'!H27+'Прил.12 альфа'!H27</f>
        <v>117</v>
      </c>
      <c r="I27" s="27">
        <f>'Прил.12 согаз'!I27+'Прил.12 альфа'!I27</f>
        <v>589</v>
      </c>
      <c r="J27" s="27">
        <f>'Прил.12 согаз'!J27+'Прил.12 альфа'!J27</f>
        <v>529</v>
      </c>
      <c r="K27" s="27">
        <f>'Прил.12 согаз'!K27+'Прил.12 альфа'!K27</f>
        <v>2242</v>
      </c>
      <c r="L27" s="27">
        <f>'Прил.12 согаз'!L27+'Прил.12 альфа'!L27</f>
        <v>2161</v>
      </c>
      <c r="M27" s="27">
        <f>'Прил.12 согаз'!M27+'Прил.12 альфа'!M27</f>
        <v>7901</v>
      </c>
      <c r="N27" s="27">
        <f>'Прил.12 согаз'!N27+'Прил.12 альфа'!N27</f>
        <v>9030</v>
      </c>
      <c r="O27" s="27">
        <f>'Прил.12 согаз'!O27+'Прил.12 альфа'!O27</f>
        <v>993</v>
      </c>
      <c r="P27" s="27">
        <f>'Прил.12 согаз'!P27+'Прил.12 альфа'!P27</f>
        <v>2565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31517</v>
      </c>
      <c r="E28" s="27">
        <f t="shared" si="3"/>
        <v>14430</v>
      </c>
      <c r="F28" s="27">
        <f t="shared" si="1"/>
        <v>17087</v>
      </c>
      <c r="G28" s="27">
        <f>'Прил.12 согаз'!G28+'Прил.12 альфа'!G28</f>
        <v>178</v>
      </c>
      <c r="H28" s="27">
        <f>'Прил.12 согаз'!H28+'Прил.12 альфа'!H28</f>
        <v>205</v>
      </c>
      <c r="I28" s="27">
        <f>'Прил.12 согаз'!I28+'Прил.12 альфа'!I28</f>
        <v>897</v>
      </c>
      <c r="J28" s="27">
        <f>'Прил.12 согаз'!J28+'Прил.12 альфа'!J28</f>
        <v>906</v>
      </c>
      <c r="K28" s="27">
        <f>'Прил.12 согаз'!K28+'Прил.12 альфа'!K28</f>
        <v>2897</v>
      </c>
      <c r="L28" s="27">
        <f>'Прил.12 согаз'!L28+'Прил.12 альфа'!L28</f>
        <v>2713</v>
      </c>
      <c r="M28" s="27">
        <f>'Прил.12 согаз'!M28+'Прил.12 альфа'!M28</f>
        <v>9561</v>
      </c>
      <c r="N28" s="27">
        <f>'Прил.12 согаз'!N28+'Прил.12 альфа'!N28</f>
        <v>10816</v>
      </c>
      <c r="O28" s="27">
        <f>'Прил.12 согаз'!O28+'Прил.12 альфа'!O28</f>
        <v>897</v>
      </c>
      <c r="P28" s="27">
        <f>'Прил.12 согаз'!P28+'Прил.12 альфа'!P28</f>
        <v>2447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47464</v>
      </c>
      <c r="E29" s="27">
        <f t="shared" si="3"/>
        <v>20365</v>
      </c>
      <c r="F29" s="27">
        <f t="shared" si="1"/>
        <v>27099</v>
      </c>
      <c r="G29" s="27">
        <f>'Прил.12 согаз'!G29+'Прил.12 альфа'!G29</f>
        <v>317</v>
      </c>
      <c r="H29" s="27">
        <f>'Прил.12 согаз'!H29+'Прил.12 альфа'!H29</f>
        <v>334</v>
      </c>
      <c r="I29" s="27">
        <f>'Прил.12 согаз'!I29+'Прил.12 альфа'!I29</f>
        <v>1540</v>
      </c>
      <c r="J29" s="27">
        <f>'Прил.12 согаз'!J29+'Прил.12 альфа'!J29</f>
        <v>1548</v>
      </c>
      <c r="K29" s="27">
        <f>'Прил.12 согаз'!K29+'Прил.12 альфа'!K29</f>
        <v>4778</v>
      </c>
      <c r="L29" s="27">
        <f>'Прил.12 согаз'!L29+'Прил.12 альфа'!L29</f>
        <v>4674</v>
      </c>
      <c r="M29" s="27">
        <f>'Прил.12 согаз'!M29+'Прил.12 альфа'!M29</f>
        <v>12450</v>
      </c>
      <c r="N29" s="27">
        <f>'Прил.12 согаз'!N29+'Прил.12 альфа'!N29</f>
        <v>17727</v>
      </c>
      <c r="O29" s="27">
        <f>'Прил.12 согаз'!O29+'Прил.12 альфа'!O29</f>
        <v>1280</v>
      </c>
      <c r="P29" s="27">
        <f>'Прил.12 согаз'!P29+'Прил.12 альфа'!P29</f>
        <v>2816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119064</v>
      </c>
      <c r="E30" s="27">
        <f t="shared" si="3"/>
        <v>52892</v>
      </c>
      <c r="F30" s="27">
        <f t="shared" si="1"/>
        <v>66172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46581</v>
      </c>
      <c r="N30" s="27">
        <f>'Прил.12 согаз'!N30+'Прил.12 альфа'!N30</f>
        <v>51032</v>
      </c>
      <c r="O30" s="27">
        <f>'Прил.12 согаз'!O30+'Прил.12 альфа'!O30</f>
        <v>6311</v>
      </c>
      <c r="P30" s="27">
        <f>'Прил.12 согаз'!P30+'Прил.12 альфа'!P30</f>
        <v>15140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93109</v>
      </c>
      <c r="E31" s="27">
        <f t="shared" si="3"/>
        <v>40545</v>
      </c>
      <c r="F31" s="27">
        <f t="shared" si="1"/>
        <v>52564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35368</v>
      </c>
      <c r="N31" s="27">
        <f>'Прил.12 согаз'!N31+'Прил.12 альфа'!N31</f>
        <v>39402</v>
      </c>
      <c r="O31" s="27">
        <f>'Прил.12 согаз'!O31+'Прил.12 альфа'!O31</f>
        <v>5177</v>
      </c>
      <c r="P31" s="27">
        <f>'Прил.12 согаз'!P31+'Прил.12 альфа'!P31</f>
        <v>13162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23857</v>
      </c>
      <c r="E32" s="27">
        <f t="shared" si="3"/>
        <v>12179</v>
      </c>
      <c r="F32" s="27">
        <f t="shared" si="1"/>
        <v>11678</v>
      </c>
      <c r="G32" s="27">
        <f>'Прил.12 согаз'!G32+'Прил.12 альфа'!G32</f>
        <v>497</v>
      </c>
      <c r="H32" s="27">
        <f>'Прил.12 согаз'!H32+'Прил.12 альфа'!H32</f>
        <v>544</v>
      </c>
      <c r="I32" s="27">
        <f>'Прил.12 согаз'!I32+'Прил.12 альфа'!I32</f>
        <v>2849</v>
      </c>
      <c r="J32" s="27">
        <f>'Прил.12 согаз'!J32+'Прил.12 альфа'!J32</f>
        <v>2655</v>
      </c>
      <c r="K32" s="27">
        <f>'Прил.12 согаз'!K32+'Прил.12 альфа'!K32</f>
        <v>8833</v>
      </c>
      <c r="L32" s="27">
        <f>'Прил.12 согаз'!L32+'Прил.12 альфа'!L32</f>
        <v>8479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17339</v>
      </c>
      <c r="E33" s="27">
        <f t="shared" si="3"/>
        <v>9036</v>
      </c>
      <c r="F33" s="27">
        <f t="shared" si="1"/>
        <v>8303</v>
      </c>
      <c r="G33" s="27">
        <f>'Прил.12 согаз'!G33+'Прил.12 альфа'!G33</f>
        <v>337</v>
      </c>
      <c r="H33" s="27">
        <f>'Прил.12 согаз'!H33+'Прил.12 альфа'!H33</f>
        <v>331</v>
      </c>
      <c r="I33" s="27">
        <f>'Прил.12 согаз'!I33+'Прил.12 альфа'!I33</f>
        <v>1936</v>
      </c>
      <c r="J33" s="27">
        <f>'Прил.12 согаз'!J33+'Прил.12 альфа'!J33</f>
        <v>1847</v>
      </c>
      <c r="K33" s="27">
        <f>'Прил.12 согаз'!K33+'Прил.12 альфа'!K33</f>
        <v>6763</v>
      </c>
      <c r="L33" s="27">
        <f>'Прил.12 согаз'!L33+'Прил.12 альфа'!L33</f>
        <v>6125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16152</v>
      </c>
      <c r="E34" s="27">
        <f t="shared" si="3"/>
        <v>8321</v>
      </c>
      <c r="F34" s="27">
        <f t="shared" si="1"/>
        <v>7831</v>
      </c>
      <c r="G34" s="27">
        <f>'Прил.12 согаз'!G34+'Прил.12 альфа'!G34</f>
        <v>366</v>
      </c>
      <c r="H34" s="27">
        <f>'Прил.12 согаз'!H34+'Прил.12 альфа'!H34</f>
        <v>374</v>
      </c>
      <c r="I34" s="27">
        <f>'Прил.12 согаз'!I34+'Прил.12 альфа'!I34</f>
        <v>1842</v>
      </c>
      <c r="J34" s="27">
        <f>'Прил.12 согаз'!J34+'Прил.12 альфа'!J34</f>
        <v>1756</v>
      </c>
      <c r="K34" s="27">
        <f>'Прил.12 согаз'!K34+'Прил.12 альфа'!K34</f>
        <v>6113</v>
      </c>
      <c r="L34" s="27">
        <f>'Прил.12 согаз'!L34+'Прил.12 альфа'!L34</f>
        <v>5701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12059</v>
      </c>
      <c r="E35" s="27">
        <f t="shared" si="3"/>
        <v>5935</v>
      </c>
      <c r="F35" s="27">
        <f t="shared" si="1"/>
        <v>6124</v>
      </c>
      <c r="G35" s="27">
        <f>'Прил.12 согаз'!G35+'Прил.12 альфа'!G35</f>
        <v>12</v>
      </c>
      <c r="H35" s="27">
        <f>'Прил.12 согаз'!H35+'Прил.12 альфа'!H35</f>
        <v>11</v>
      </c>
      <c r="I35" s="27">
        <f>'Прил.12 согаз'!I35+'Прил.12 альфа'!I35</f>
        <v>43</v>
      </c>
      <c r="J35" s="27">
        <f>'Прил.12 согаз'!J35+'Прил.12 альфа'!J35</f>
        <v>25</v>
      </c>
      <c r="K35" s="27">
        <f>'Прил.12 согаз'!K35+'Прил.12 альфа'!K35</f>
        <v>115</v>
      </c>
      <c r="L35" s="27">
        <f>'Прил.12 согаз'!L35+'Прил.12 альфа'!L35</f>
        <v>114</v>
      </c>
      <c r="M35" s="27">
        <f>'Прил.12 согаз'!M35+'Прил.12 альфа'!M35</f>
        <v>4836</v>
      </c>
      <c r="N35" s="27">
        <f>'Прил.12 согаз'!N35+'Прил.12 альфа'!N35</f>
        <v>4855</v>
      </c>
      <c r="O35" s="27">
        <f>'Прил.12 согаз'!O35+'Прил.12 альфа'!O35</f>
        <v>929</v>
      </c>
      <c r="P35" s="27">
        <f>'Прил.12 согаз'!P35+'Прил.12 альфа'!P35</f>
        <v>1119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16998</v>
      </c>
      <c r="E36" s="27">
        <f t="shared" si="3"/>
        <v>7994</v>
      </c>
      <c r="F36" s="27">
        <f t="shared" si="1"/>
        <v>9004</v>
      </c>
      <c r="G36" s="27">
        <f>'Прил.12 согаз'!G36+'Прил.12 альфа'!G36</f>
        <v>57</v>
      </c>
      <c r="H36" s="27">
        <f>'Прил.12 согаз'!H36+'Прил.12 альфа'!H36</f>
        <v>57</v>
      </c>
      <c r="I36" s="27">
        <f>'Прил.12 согаз'!I36+'Прил.12 альфа'!I36</f>
        <v>405</v>
      </c>
      <c r="J36" s="27">
        <f>'Прил.12 согаз'!J36+'Прил.12 альфа'!J36</f>
        <v>342</v>
      </c>
      <c r="K36" s="27">
        <f>'Прил.12 согаз'!K36+'Прил.12 альфа'!K36</f>
        <v>1386</v>
      </c>
      <c r="L36" s="27">
        <f>'Прил.12 согаз'!L36+'Прил.12 альфа'!L36</f>
        <v>1266</v>
      </c>
      <c r="M36" s="27">
        <f>'Прил.12 согаз'!M36+'Прил.12 альфа'!M36</f>
        <v>5378</v>
      </c>
      <c r="N36" s="27">
        <f>'Прил.12 согаз'!N36+'Прил.12 альфа'!N36</f>
        <v>5617</v>
      </c>
      <c r="O36" s="27">
        <f>'Прил.12 согаз'!O36+'Прил.12 альфа'!O36</f>
        <v>768</v>
      </c>
      <c r="P36" s="27">
        <f>'Прил.12 согаз'!P36+'Прил.12 альфа'!P36</f>
        <v>1722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43071</v>
      </c>
      <c r="E37" s="27">
        <f t="shared" si="3"/>
        <v>19130</v>
      </c>
      <c r="F37" s="27">
        <f t="shared" si="1"/>
        <v>23941</v>
      </c>
      <c r="G37" s="27">
        <f>'Прил.12 согаз'!G37+'Прил.12 альфа'!G37</f>
        <v>299</v>
      </c>
      <c r="H37" s="27">
        <f>'Прил.12 согаз'!H37+'Прил.12 альфа'!H37</f>
        <v>279</v>
      </c>
      <c r="I37" s="27">
        <f>'Прил.12 согаз'!I37+'Прил.12 альфа'!I37</f>
        <v>1542</v>
      </c>
      <c r="J37" s="27">
        <f>'Прил.12 согаз'!J37+'Прил.12 альфа'!J37</f>
        <v>1399</v>
      </c>
      <c r="K37" s="27">
        <f>'Прил.12 согаз'!K37+'Прил.12 альфа'!K37</f>
        <v>4785</v>
      </c>
      <c r="L37" s="27">
        <f>'Прил.12 согаз'!L37+'Прил.12 альфа'!L37</f>
        <v>4491</v>
      </c>
      <c r="M37" s="27">
        <f>'Прил.12 согаз'!M37+'Прил.12 альфа'!M37</f>
        <v>11650</v>
      </c>
      <c r="N37" s="27">
        <f>'Прил.12 согаз'!N37+'Прил.12 альфа'!N37</f>
        <v>16043</v>
      </c>
      <c r="O37" s="27">
        <f>'Прил.12 согаз'!O37+'Прил.12 альфа'!O37</f>
        <v>854</v>
      </c>
      <c r="P37" s="27">
        <f>'Прил.12 согаз'!P37+'Прил.12 альфа'!P37</f>
        <v>1729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6294</v>
      </c>
      <c r="E38" s="27">
        <f t="shared" si="3"/>
        <v>2342</v>
      </c>
      <c r="F38" s="27">
        <f t="shared" si="1"/>
        <v>3952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1895</v>
      </c>
      <c r="N38" s="27">
        <f>'Прил.12 согаз'!N38+'Прил.12 альфа'!N38</f>
        <v>2952</v>
      </c>
      <c r="O38" s="27">
        <f>'Прил.12 согаз'!O38+'Прил.12 альфа'!O38</f>
        <v>447</v>
      </c>
      <c r="P38" s="27">
        <f>'Прил.12 согаз'!P38+'Прил.12 альфа'!P38</f>
        <v>1000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3994</v>
      </c>
      <c r="E39" s="27">
        <f t="shared" si="3"/>
        <v>2227</v>
      </c>
      <c r="F39" s="27">
        <f t="shared" si="1"/>
        <v>1767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1969</v>
      </c>
      <c r="N39" s="27">
        <f>'Прил.12 согаз'!N39+'Прил.12 альфа'!N39</f>
        <v>1572</v>
      </c>
      <c r="O39" s="27">
        <f>'Прил.12 согаз'!O39+'Прил.12 альфа'!O39</f>
        <v>258</v>
      </c>
      <c r="P39" s="27">
        <f>'Прил.12 согаз'!P39+'Прил.12 альфа'!P39</f>
        <v>195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5814</v>
      </c>
      <c r="E40" s="27">
        <f t="shared" si="3"/>
        <v>2704</v>
      </c>
      <c r="F40" s="27">
        <f t="shared" si="1"/>
        <v>3110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2407</v>
      </c>
      <c r="N40" s="27">
        <f>'Прил.12 согаз'!N40+'Прил.12 альфа'!N40</f>
        <v>2294</v>
      </c>
      <c r="O40" s="27">
        <f>'Прил.12 согаз'!O40+'Прил.12 альфа'!O40</f>
        <v>297</v>
      </c>
      <c r="P40" s="27">
        <f>'Прил.12 согаз'!P40+'Прил.12 альфа'!P40</f>
        <v>816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6187</v>
      </c>
      <c r="E41" s="27">
        <f t="shared" si="3"/>
        <v>3548</v>
      </c>
      <c r="F41" s="27">
        <f t="shared" si="1"/>
        <v>2639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3190</v>
      </c>
      <c r="N41" s="27">
        <f>'Прил.12 согаз'!N41+'Прил.12 альфа'!N41</f>
        <v>2086</v>
      </c>
      <c r="O41" s="27">
        <f>'Прил.12 согаз'!O41+'Прил.12 альфа'!O41</f>
        <v>358</v>
      </c>
      <c r="P41" s="27">
        <f>'Прил.12 согаз'!P41+'Прил.12 альфа'!P41</f>
        <v>553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7031</v>
      </c>
      <c r="E42" s="27">
        <f t="shared" si="3"/>
        <v>3122</v>
      </c>
      <c r="F42" s="27">
        <f t="shared" si="1"/>
        <v>3909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2737</v>
      </c>
      <c r="N42" s="27">
        <f>'Прил.12 согаз'!N42+'Прил.12 альфа'!N42</f>
        <v>3026</v>
      </c>
      <c r="O42" s="27">
        <f>'Прил.12 согаз'!O42+'Прил.12 альфа'!O42</f>
        <v>385</v>
      </c>
      <c r="P42" s="27">
        <f>'Прил.12 согаз'!P42+'Прил.12 альфа'!P42</f>
        <v>883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7390</v>
      </c>
      <c r="E43" s="27">
        <f t="shared" si="3"/>
        <v>5317</v>
      </c>
      <c r="F43" s="27">
        <f t="shared" si="1"/>
        <v>2073</v>
      </c>
      <c r="G43" s="27">
        <f>'Прил.12 согаз'!G43+'Прил.12 альфа'!G43</f>
        <v>15</v>
      </c>
      <c r="H43" s="27">
        <f>'Прил.12 согаз'!H43+'Прил.12 альфа'!H43</f>
        <v>15</v>
      </c>
      <c r="I43" s="27">
        <f>'Прил.12 согаз'!I43+'Прил.12 альфа'!I43</f>
        <v>117</v>
      </c>
      <c r="J43" s="27">
        <f>'Прил.12 согаз'!J43+'Прил.12 альфа'!J43</f>
        <v>89</v>
      </c>
      <c r="K43" s="27">
        <f>'Прил.12 согаз'!K43+'Прил.12 альфа'!K43</f>
        <v>236</v>
      </c>
      <c r="L43" s="27">
        <f>'Прил.12 согаз'!L43+'Прил.12 альфа'!L43</f>
        <v>229</v>
      </c>
      <c r="M43" s="27">
        <f>'Прил.12 согаз'!M43+'Прил.12 альфа'!M43</f>
        <v>4864</v>
      </c>
      <c r="N43" s="27">
        <f>'Прил.12 согаз'!N43+'Прил.12 альфа'!N43</f>
        <v>1620</v>
      </c>
      <c r="O43" s="27">
        <f>'Прил.12 согаз'!O43+'Прил.12 альфа'!O43</f>
        <v>85</v>
      </c>
      <c r="P43" s="27">
        <f>'Прил.12 согаз'!P43+'Прил.12 альфа'!P43</f>
        <v>120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724366</v>
      </c>
      <c r="E44" s="21">
        <f t="shared" ref="E44:E51" si="5">G44+I44+K44+M44+O44</f>
        <v>332750</v>
      </c>
      <c r="F44" s="21">
        <f t="shared" ref="F44:F51" si="6">H44+J44+L44+N44+P44</f>
        <v>391616</v>
      </c>
      <c r="G44" s="21">
        <f>SUM(G45:G51)</f>
        <v>3261</v>
      </c>
      <c r="H44" s="21">
        <f t="shared" ref="H44:P44" si="7">SUM(H45:H51)</f>
        <v>3213</v>
      </c>
      <c r="I44" s="21">
        <f t="shared" si="7"/>
        <v>17015</v>
      </c>
      <c r="J44" s="21">
        <f t="shared" si="7"/>
        <v>16033</v>
      </c>
      <c r="K44" s="21">
        <f t="shared" si="7"/>
        <v>57466</v>
      </c>
      <c r="L44" s="21">
        <f t="shared" si="7"/>
        <v>54224</v>
      </c>
      <c r="M44" s="21">
        <f t="shared" si="7"/>
        <v>225170</v>
      </c>
      <c r="N44" s="21">
        <f t="shared" si="7"/>
        <v>247540</v>
      </c>
      <c r="O44" s="21">
        <f t="shared" si="7"/>
        <v>29838</v>
      </c>
      <c r="P44" s="21">
        <f t="shared" si="7"/>
        <v>70606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86495</v>
      </c>
      <c r="E45" s="27">
        <f t="shared" si="5"/>
        <v>39865</v>
      </c>
      <c r="F45" s="27">
        <f t="shared" si="6"/>
        <v>46630</v>
      </c>
      <c r="G45" s="26">
        <f>'Прил.12 согаз'!G45+'Прил.12 альфа'!G45</f>
        <v>363</v>
      </c>
      <c r="H45" s="26">
        <f>'Прил.12 согаз'!H45+'Прил.12 альфа'!H45</f>
        <v>315</v>
      </c>
      <c r="I45" s="26">
        <f>'Прил.12 согаз'!I45+'Прил.12 альфа'!I45</f>
        <v>1792</v>
      </c>
      <c r="J45" s="26">
        <f>'Прил.12 согаз'!J45+'Прил.12 альфа'!J45</f>
        <v>1656</v>
      </c>
      <c r="K45" s="26">
        <f>'Прил.12 согаз'!K45+'Прил.12 альфа'!K45</f>
        <v>6463</v>
      </c>
      <c r="L45" s="26">
        <f>'Прил.12 согаз'!L45+'Прил.12 альфа'!L45</f>
        <v>6146</v>
      </c>
      <c r="M45" s="26">
        <f>'Прил.12 согаз'!M45+'Прил.12 альфа'!M45</f>
        <v>27317</v>
      </c>
      <c r="N45" s="26">
        <f>'Прил.12 согаз'!N45+'Прил.12 альфа'!N45</f>
        <v>28879</v>
      </c>
      <c r="O45" s="26">
        <f>'Прил.12 согаз'!O45+'Прил.12 альфа'!O45</f>
        <v>3930</v>
      </c>
      <c r="P45" s="26">
        <f>'Прил.12 согаз'!P45+'Прил.12 альфа'!P45</f>
        <v>9634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51397</v>
      </c>
      <c r="E46" s="27">
        <f t="shared" si="5"/>
        <v>23759</v>
      </c>
      <c r="F46" s="27">
        <f t="shared" si="6"/>
        <v>27638</v>
      </c>
      <c r="G46" s="26">
        <f>'Прил.12 согаз'!G46+'Прил.12 альфа'!G46</f>
        <v>184</v>
      </c>
      <c r="H46" s="26">
        <f>'Прил.12 согаз'!H46+'Прил.12 альфа'!H46</f>
        <v>186</v>
      </c>
      <c r="I46" s="26">
        <f>'Прил.12 согаз'!I46+'Прил.12 альфа'!I46</f>
        <v>1015</v>
      </c>
      <c r="J46" s="26">
        <f>'Прил.12 согаз'!J46+'Прил.12 альфа'!J46</f>
        <v>977</v>
      </c>
      <c r="K46" s="26">
        <f>'Прил.12 согаз'!K46+'Прил.12 альфа'!K46</f>
        <v>3848</v>
      </c>
      <c r="L46" s="26">
        <f>'Прил.12 согаз'!L46+'Прил.12 альфа'!L46</f>
        <v>3606</v>
      </c>
      <c r="M46" s="26">
        <f>'Прил.12 согаз'!M46+'Прил.12 альфа'!M46</f>
        <v>16041</v>
      </c>
      <c r="N46" s="26">
        <f>'Прил.12 согаз'!N46+'Прил.12 альфа'!N46</f>
        <v>16756</v>
      </c>
      <c r="O46" s="26">
        <f>'Прил.12 согаз'!O46+'Прил.12 альфа'!O46</f>
        <v>2671</v>
      </c>
      <c r="P46" s="26">
        <f>'Прил.12 согаз'!P46+'Прил.12 альфа'!P46</f>
        <v>6113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63983</v>
      </c>
      <c r="E47" s="27">
        <f t="shared" si="5"/>
        <v>29360</v>
      </c>
      <c r="F47" s="27">
        <f t="shared" si="6"/>
        <v>34623</v>
      </c>
      <c r="G47" s="26">
        <f>'Прил.12 согаз'!G47+'Прил.12 альфа'!G47</f>
        <v>267</v>
      </c>
      <c r="H47" s="26">
        <f>'Прил.12 согаз'!H47+'Прил.12 альфа'!H47</f>
        <v>229</v>
      </c>
      <c r="I47" s="26">
        <f>'Прил.12 согаз'!I47+'Прил.12 альфа'!I47</f>
        <v>1342</v>
      </c>
      <c r="J47" s="26">
        <f>'Прил.12 согаз'!J47+'Прил.12 альфа'!J47</f>
        <v>1231</v>
      </c>
      <c r="K47" s="26">
        <f>'Прил.12 согаз'!K47+'Прил.12 альфа'!K47</f>
        <v>4988</v>
      </c>
      <c r="L47" s="26">
        <f>'Прил.12 согаз'!L47+'Прил.12 альфа'!L47</f>
        <v>4685</v>
      </c>
      <c r="M47" s="26">
        <f>'Прил.12 согаз'!M47+'Прил.12 альфа'!M47</f>
        <v>19969</v>
      </c>
      <c r="N47" s="26">
        <f>'Прил.12 согаз'!N47+'Прил.12 альфа'!N47</f>
        <v>21544</v>
      </c>
      <c r="O47" s="26">
        <f>'Прил.12 согаз'!O47+'Прил.12 альфа'!O47</f>
        <v>2794</v>
      </c>
      <c r="P47" s="26">
        <f>'Прил.12 согаз'!P47+'Прил.12 альфа'!P47</f>
        <v>6934</v>
      </c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58">
        <f t="shared" si="4"/>
        <v>460722</v>
      </c>
      <c r="E48" s="59">
        <f t="shared" si="5"/>
        <v>211938</v>
      </c>
      <c r="F48" s="59">
        <f t="shared" si="6"/>
        <v>248784</v>
      </c>
      <c r="G48" s="58">
        <f>'Прил.12 согаз'!G48+'Прил.12 альфа'!G48</f>
        <v>2088</v>
      </c>
      <c r="H48" s="58">
        <f>'Прил.12 согаз'!H48+'Прил.12 альфа'!H48</f>
        <v>2145</v>
      </c>
      <c r="I48" s="58">
        <f>'Прил.12 согаз'!I48+'Прил.12 альфа'!I48</f>
        <v>10844</v>
      </c>
      <c r="J48" s="58">
        <f>'Прил.12 согаз'!J48+'Прил.12 альфа'!J48</f>
        <v>10370</v>
      </c>
      <c r="K48" s="58">
        <f>'Прил.12 согаз'!K48+'Прил.12 альфа'!K48</f>
        <v>35843</v>
      </c>
      <c r="L48" s="58">
        <f>'Прил.12 согаз'!L48+'Прил.12 альфа'!L48</f>
        <v>33840</v>
      </c>
      <c r="M48" s="58">
        <f>'Прил.12 согаз'!M48+'Прил.12 альфа'!M48</f>
        <v>144358</v>
      </c>
      <c r="N48" s="58">
        <f>'Прил.12 согаз'!N48+'Прил.12 альфа'!N48</f>
        <v>157987</v>
      </c>
      <c r="O48" s="58">
        <f>'Прил.12 согаз'!O48+'Прил.12 альфа'!O48</f>
        <v>18805</v>
      </c>
      <c r="P48" s="58">
        <f>'Прил.12 согаз'!P48+'Прил.12 альфа'!P48</f>
        <v>44442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16986</v>
      </c>
      <c r="E49" s="27">
        <f t="shared" si="5"/>
        <v>7968</v>
      </c>
      <c r="F49" s="27">
        <f t="shared" si="6"/>
        <v>9018</v>
      </c>
      <c r="G49" s="26">
        <f>'Прил.12 согаз'!G49+'Прил.12 альфа'!G49</f>
        <v>54</v>
      </c>
      <c r="H49" s="26">
        <f>'Прил.12 согаз'!H49+'Прил.12 альфа'!H49</f>
        <v>56</v>
      </c>
      <c r="I49" s="26">
        <f>'Прил.12 согаз'!I49+'Прил.12 альфа'!I49</f>
        <v>411</v>
      </c>
      <c r="J49" s="26">
        <f>'Прил.12 согаз'!J49+'Прил.12 альфа'!J49</f>
        <v>344</v>
      </c>
      <c r="K49" s="26">
        <f>'Прил.12 согаз'!K49+'Прил.12 альфа'!K49</f>
        <v>1394</v>
      </c>
      <c r="L49" s="26">
        <f>'Прил.12 согаз'!L49+'Прил.12 альфа'!L49</f>
        <v>1288</v>
      </c>
      <c r="M49" s="26">
        <f>'Прил.12 согаз'!M49+'Прил.12 альфа'!M49</f>
        <v>5345</v>
      </c>
      <c r="N49" s="26">
        <f>'Прил.12 согаз'!N49+'Прил.12 альфа'!N49</f>
        <v>5615</v>
      </c>
      <c r="O49" s="26">
        <f>'Прил.12 согаз'!O49+'Прил.12 альфа'!O49</f>
        <v>764</v>
      </c>
      <c r="P49" s="26">
        <f>'Прил.12 согаз'!P49+'Прил.12 альфа'!P49</f>
        <v>1715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44783</v>
      </c>
      <c r="E50" s="27">
        <f t="shared" si="5"/>
        <v>19860</v>
      </c>
      <c r="F50" s="27">
        <f t="shared" si="6"/>
        <v>24923</v>
      </c>
      <c r="G50" s="26">
        <f>'Прил.12 согаз'!G50+'Прил.12 альфа'!G50</f>
        <v>305</v>
      </c>
      <c r="H50" s="26">
        <f>'Прил.12 согаз'!H50+'Прил.12 альфа'!H50</f>
        <v>282</v>
      </c>
      <c r="I50" s="26">
        <f>'Прил.12 согаз'!I50+'Прил.12 альфа'!I50</f>
        <v>1611</v>
      </c>
      <c r="J50" s="26">
        <f>'Прил.12 согаз'!J50+'Прил.12 альфа'!J50</f>
        <v>1455</v>
      </c>
      <c r="K50" s="26">
        <f>'Прил.12 согаз'!K50+'Прил.12 альфа'!K50</f>
        <v>4930</v>
      </c>
      <c r="L50" s="26">
        <f>'Прил.12 согаз'!L50+'Прил.12 альфа'!L50</f>
        <v>4659</v>
      </c>
      <c r="M50" s="26">
        <f>'Прил.12 согаз'!M50+'Прил.12 альфа'!M50</f>
        <v>12140</v>
      </c>
      <c r="N50" s="26">
        <f>'Прил.12 согаз'!N50+'Прил.12 альфа'!N50</f>
        <v>16759</v>
      </c>
      <c r="O50" s="26">
        <f>'Прил.12 согаз'!O50+'Прил.12 альфа'!O50</f>
        <v>874</v>
      </c>
      <c r="P50" s="26">
        <f>'Прил.12 согаз'!P50+'Прил.12 альфа'!P50</f>
        <v>1768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85"/>
      <c r="F56" s="85"/>
      <c r="G56" s="78"/>
      <c r="H56" s="78"/>
      <c r="I56" s="78"/>
      <c r="J56" s="78"/>
      <c r="K56" s="78"/>
      <c r="L56" s="78"/>
      <c r="M56" s="78"/>
    </row>
    <row r="57" spans="1:20" s="35" customFormat="1" ht="13.5" customHeight="1">
      <c r="E57" s="76" t="s">
        <v>44</v>
      </c>
      <c r="F57" s="76"/>
      <c r="G57" s="77" t="s">
        <v>45</v>
      </c>
      <c r="H57" s="77"/>
      <c r="I57" s="77"/>
      <c r="J57" s="77"/>
      <c r="K57" s="77"/>
      <c r="L57" s="77"/>
      <c r="M57" s="77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78"/>
      <c r="B59" s="78"/>
      <c r="C59" s="78"/>
      <c r="D59" s="78"/>
      <c r="E59" s="85"/>
      <c r="F59" s="85"/>
      <c r="G59" s="78"/>
      <c r="H59" s="78"/>
      <c r="I59" s="78"/>
      <c r="J59" s="78"/>
      <c r="K59" s="78"/>
      <c r="L59" s="78"/>
      <c r="M59" s="78"/>
    </row>
    <row r="60" spans="1:20" s="36" customFormat="1" ht="12">
      <c r="A60" s="77" t="s">
        <v>47</v>
      </c>
      <c r="B60" s="77"/>
      <c r="C60" s="77"/>
      <c r="D60" s="77"/>
      <c r="E60" s="76" t="s">
        <v>44</v>
      </c>
      <c r="F60" s="76"/>
      <c r="G60" s="77" t="s">
        <v>45</v>
      </c>
      <c r="H60" s="77"/>
      <c r="I60" s="77"/>
      <c r="J60" s="77"/>
      <c r="K60" s="77"/>
      <c r="L60" s="77"/>
      <c r="M60" s="77"/>
    </row>
  </sheetData>
  <mergeCells count="27">
    <mergeCell ref="E60:F60"/>
    <mergeCell ref="G60:M60"/>
    <mergeCell ref="A59:D59"/>
    <mergeCell ref="E15:F17"/>
    <mergeCell ref="A60:D60"/>
    <mergeCell ref="G56:M56"/>
    <mergeCell ref="G57:M57"/>
    <mergeCell ref="E56:F56"/>
    <mergeCell ref="G16:L16"/>
    <mergeCell ref="E57:F57"/>
    <mergeCell ref="E59:F59"/>
    <mergeCell ref="G59:M59"/>
    <mergeCell ref="G17:H17"/>
    <mergeCell ref="K17:L17"/>
    <mergeCell ref="I17:J17"/>
    <mergeCell ref="B15:B18"/>
    <mergeCell ref="O16:P16"/>
    <mergeCell ref="A8:P8"/>
    <mergeCell ref="A9:P9"/>
    <mergeCell ref="D12:N12"/>
    <mergeCell ref="D13:N13"/>
    <mergeCell ref="A15:A18"/>
    <mergeCell ref="D15:D18"/>
    <mergeCell ref="C15:C18"/>
    <mergeCell ref="G15:P15"/>
    <mergeCell ref="M16:N16"/>
    <mergeCell ref="G10:J10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74" zoomScaleNormal="74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P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s="9" customFormat="1" ht="20.25">
      <c r="F10" s="10" t="s">
        <v>7</v>
      </c>
      <c r="G10" s="75" t="s">
        <v>124</v>
      </c>
      <c r="H10" s="75"/>
      <c r="I10" s="75"/>
      <c r="J10" s="75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65" t="s">
        <v>71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6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67" t="s">
        <v>9</v>
      </c>
      <c r="B15" s="87" t="s">
        <v>48</v>
      </c>
      <c r="C15" s="67" t="s">
        <v>10</v>
      </c>
      <c r="D15" s="67" t="s">
        <v>11</v>
      </c>
      <c r="E15" s="79" t="s">
        <v>12</v>
      </c>
      <c r="F15" s="80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2"/>
    </row>
    <row r="16" spans="1:16" s="14" customFormat="1" ht="35.25" customHeight="1">
      <c r="A16" s="68"/>
      <c r="B16" s="88"/>
      <c r="C16" s="68"/>
      <c r="D16" s="68"/>
      <c r="E16" s="81"/>
      <c r="F16" s="82"/>
      <c r="G16" s="73" t="s">
        <v>14</v>
      </c>
      <c r="H16" s="86"/>
      <c r="I16" s="86"/>
      <c r="J16" s="86"/>
      <c r="K16" s="86"/>
      <c r="L16" s="74"/>
      <c r="M16" s="73" t="s">
        <v>15</v>
      </c>
      <c r="N16" s="74"/>
      <c r="O16" s="61" t="s">
        <v>16</v>
      </c>
      <c r="P16" s="62"/>
    </row>
    <row r="17" spans="1:20" s="14" customFormat="1" ht="31.5" customHeight="1">
      <c r="A17" s="68"/>
      <c r="B17" s="88"/>
      <c r="C17" s="68"/>
      <c r="D17" s="68"/>
      <c r="E17" s="83"/>
      <c r="F17" s="84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69"/>
      <c r="B18" s="89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441580</v>
      </c>
      <c r="E20" s="21">
        <f t="shared" ref="E20:E43" si="1">G20+I20+K20+M20+O20</f>
        <v>203379</v>
      </c>
      <c r="F20" s="21">
        <f t="shared" ref="F20:F43" si="2">H20+J20+L20+N20+P20</f>
        <v>238201</v>
      </c>
      <c r="G20" s="21">
        <f t="shared" ref="G20:P20" si="3">SUM(G21:G43)</f>
        <v>2000</v>
      </c>
      <c r="H20" s="21">
        <f t="shared" si="3"/>
        <v>1978</v>
      </c>
      <c r="I20" s="21">
        <f t="shared" si="3"/>
        <v>10649</v>
      </c>
      <c r="J20" s="21">
        <f t="shared" si="3"/>
        <v>10228</v>
      </c>
      <c r="K20" s="21">
        <f t="shared" si="3"/>
        <v>33840</v>
      </c>
      <c r="L20" s="21">
        <f t="shared" si="3"/>
        <v>31827</v>
      </c>
      <c r="M20" s="21">
        <f t="shared" si="3"/>
        <v>138559</v>
      </c>
      <c r="N20" s="21">
        <f t="shared" si="3"/>
        <v>151968</v>
      </c>
      <c r="O20" s="21">
        <f t="shared" si="3"/>
        <v>18331</v>
      </c>
      <c r="P20" s="21">
        <f t="shared" si="3"/>
        <v>42200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827</v>
      </c>
      <c r="E21" s="27">
        <f>G21+I21+K21+M21+O21</f>
        <v>233</v>
      </c>
      <c r="F21" s="27">
        <f t="shared" si="2"/>
        <v>594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204</v>
      </c>
      <c r="N21" s="27">
        <v>569</v>
      </c>
      <c r="O21" s="27">
        <v>29</v>
      </c>
      <c r="P21" s="27">
        <v>25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43978</v>
      </c>
      <c r="E22" s="27">
        <f t="shared" si="1"/>
        <v>21389</v>
      </c>
      <c r="F22" s="27">
        <f t="shared" si="2"/>
        <v>22589</v>
      </c>
      <c r="G22" s="27">
        <v>231</v>
      </c>
      <c r="H22" s="27">
        <v>189</v>
      </c>
      <c r="I22" s="27">
        <v>1073</v>
      </c>
      <c r="J22" s="27">
        <v>1026</v>
      </c>
      <c r="K22" s="27">
        <v>3201</v>
      </c>
      <c r="L22" s="27">
        <v>3050</v>
      </c>
      <c r="M22" s="27">
        <v>15206</v>
      </c>
      <c r="N22" s="27">
        <v>14774</v>
      </c>
      <c r="O22" s="27">
        <v>1678</v>
      </c>
      <c r="P22" s="27">
        <v>3550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2264</v>
      </c>
      <c r="E23" s="27">
        <f t="shared" si="1"/>
        <v>1144</v>
      </c>
      <c r="F23" s="27">
        <f t="shared" si="2"/>
        <v>1120</v>
      </c>
      <c r="G23" s="27">
        <v>2</v>
      </c>
      <c r="H23" s="27">
        <v>1</v>
      </c>
      <c r="I23" s="27">
        <v>16</v>
      </c>
      <c r="J23" s="27">
        <v>8</v>
      </c>
      <c r="K23" s="27">
        <v>115</v>
      </c>
      <c r="L23" s="27">
        <v>122</v>
      </c>
      <c r="M23" s="27">
        <v>911</v>
      </c>
      <c r="N23" s="27">
        <v>832</v>
      </c>
      <c r="O23" s="27">
        <v>100</v>
      </c>
      <c r="P23" s="27">
        <v>157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36772</v>
      </c>
      <c r="E24" s="27">
        <f t="shared" si="1"/>
        <v>16975</v>
      </c>
      <c r="F24" s="27">
        <f t="shared" si="2"/>
        <v>19797</v>
      </c>
      <c r="G24" s="27">
        <v>170</v>
      </c>
      <c r="H24" s="27">
        <v>149</v>
      </c>
      <c r="I24" s="27">
        <v>772</v>
      </c>
      <c r="J24" s="27">
        <v>745</v>
      </c>
      <c r="K24" s="27">
        <v>2822</v>
      </c>
      <c r="L24" s="27">
        <v>2721</v>
      </c>
      <c r="M24" s="27">
        <v>11603</v>
      </c>
      <c r="N24" s="27">
        <v>12320</v>
      </c>
      <c r="O24" s="27">
        <v>1608</v>
      </c>
      <c r="P24" s="27">
        <v>3862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827</v>
      </c>
      <c r="E25" s="27">
        <f t="shared" si="1"/>
        <v>493</v>
      </c>
      <c r="F25" s="27">
        <f t="shared" si="2"/>
        <v>334</v>
      </c>
      <c r="G25" s="27">
        <v>0</v>
      </c>
      <c r="H25" s="27">
        <v>0</v>
      </c>
      <c r="I25" s="27">
        <v>4</v>
      </c>
      <c r="J25" s="27">
        <v>2</v>
      </c>
      <c r="K25" s="27">
        <v>32</v>
      </c>
      <c r="L25" s="27">
        <v>30</v>
      </c>
      <c r="M25" s="27">
        <v>419</v>
      </c>
      <c r="N25" s="27">
        <v>240</v>
      </c>
      <c r="O25" s="27">
        <v>38</v>
      </c>
      <c r="P25" s="27">
        <v>62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19478</v>
      </c>
      <c r="E26" s="27">
        <f t="shared" si="1"/>
        <v>9387</v>
      </c>
      <c r="F26" s="27">
        <f t="shared" si="2"/>
        <v>10091</v>
      </c>
      <c r="G26" s="27">
        <v>115</v>
      </c>
      <c r="H26" s="27">
        <v>85</v>
      </c>
      <c r="I26" s="27">
        <v>423</v>
      </c>
      <c r="J26" s="27">
        <v>446</v>
      </c>
      <c r="K26" s="27">
        <v>1257</v>
      </c>
      <c r="L26" s="27">
        <v>1176</v>
      </c>
      <c r="M26" s="27">
        <v>6824</v>
      </c>
      <c r="N26" s="27">
        <v>6694</v>
      </c>
      <c r="O26" s="27">
        <v>768</v>
      </c>
      <c r="P26" s="27">
        <v>1690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10615</v>
      </c>
      <c r="E27" s="27">
        <f t="shared" si="1"/>
        <v>5057</v>
      </c>
      <c r="F27" s="27">
        <f t="shared" si="2"/>
        <v>5558</v>
      </c>
      <c r="G27" s="27">
        <v>59</v>
      </c>
      <c r="H27" s="27">
        <v>57</v>
      </c>
      <c r="I27" s="27">
        <v>250</v>
      </c>
      <c r="J27" s="27">
        <v>235</v>
      </c>
      <c r="K27" s="27">
        <v>766</v>
      </c>
      <c r="L27" s="27">
        <v>781</v>
      </c>
      <c r="M27" s="27">
        <v>3614</v>
      </c>
      <c r="N27" s="27">
        <v>3781</v>
      </c>
      <c r="O27" s="27">
        <v>368</v>
      </c>
      <c r="P27" s="27">
        <v>704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31187</v>
      </c>
      <c r="E28" s="27">
        <f t="shared" si="1"/>
        <v>14195</v>
      </c>
      <c r="F28" s="27">
        <f t="shared" si="2"/>
        <v>16992</v>
      </c>
      <c r="G28" s="27">
        <v>178</v>
      </c>
      <c r="H28" s="27">
        <v>202</v>
      </c>
      <c r="I28" s="27">
        <v>894</v>
      </c>
      <c r="J28" s="27">
        <v>906</v>
      </c>
      <c r="K28" s="27">
        <v>2887</v>
      </c>
      <c r="L28" s="27">
        <v>2697</v>
      </c>
      <c r="M28" s="27">
        <v>9342</v>
      </c>
      <c r="N28" s="27">
        <v>10745</v>
      </c>
      <c r="O28" s="27">
        <v>894</v>
      </c>
      <c r="P28" s="27">
        <v>2442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24658</v>
      </c>
      <c r="E29" s="27">
        <f t="shared" si="1"/>
        <v>10463</v>
      </c>
      <c r="F29" s="27">
        <f t="shared" si="2"/>
        <v>14195</v>
      </c>
      <c r="G29" s="27">
        <v>174</v>
      </c>
      <c r="H29" s="27">
        <v>174</v>
      </c>
      <c r="I29" s="27">
        <v>900</v>
      </c>
      <c r="J29" s="27">
        <v>936</v>
      </c>
      <c r="K29" s="27">
        <v>2296</v>
      </c>
      <c r="L29" s="27">
        <v>2254</v>
      </c>
      <c r="M29" s="27">
        <v>6439</v>
      </c>
      <c r="N29" s="27">
        <v>9566</v>
      </c>
      <c r="O29" s="27">
        <v>654</v>
      </c>
      <c r="P29" s="27">
        <v>1265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94590</v>
      </c>
      <c r="E30" s="27">
        <f t="shared" si="1"/>
        <v>41541</v>
      </c>
      <c r="F30" s="27">
        <f t="shared" si="2"/>
        <v>53049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36228</v>
      </c>
      <c r="N30" s="27">
        <v>40014</v>
      </c>
      <c r="O30" s="27">
        <v>5313</v>
      </c>
      <c r="P30" s="27">
        <v>13035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70950</v>
      </c>
      <c r="E31" s="27">
        <f t="shared" si="1"/>
        <v>30744</v>
      </c>
      <c r="F31" s="27">
        <f t="shared" si="2"/>
        <v>40206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26678</v>
      </c>
      <c r="N31" s="27">
        <v>29944</v>
      </c>
      <c r="O31" s="27">
        <v>4066</v>
      </c>
      <c r="P31" s="27">
        <v>10262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19426</v>
      </c>
      <c r="E32" s="27">
        <f t="shared" si="1"/>
        <v>9937</v>
      </c>
      <c r="F32" s="27">
        <f t="shared" si="2"/>
        <v>9489</v>
      </c>
      <c r="G32" s="27">
        <v>366</v>
      </c>
      <c r="H32" s="27">
        <v>410</v>
      </c>
      <c r="I32" s="27">
        <v>2247</v>
      </c>
      <c r="J32" s="27">
        <v>2118</v>
      </c>
      <c r="K32" s="27">
        <v>7324</v>
      </c>
      <c r="L32" s="27">
        <v>6961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13938</v>
      </c>
      <c r="E33" s="27">
        <f t="shared" si="1"/>
        <v>7346</v>
      </c>
      <c r="F33" s="27">
        <f t="shared" si="2"/>
        <v>6592</v>
      </c>
      <c r="G33" s="27">
        <v>247</v>
      </c>
      <c r="H33" s="27">
        <v>238</v>
      </c>
      <c r="I33" s="27">
        <v>1527</v>
      </c>
      <c r="J33" s="27">
        <v>1479</v>
      </c>
      <c r="K33" s="27">
        <v>5572</v>
      </c>
      <c r="L33" s="27">
        <v>4875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13136</v>
      </c>
      <c r="E34" s="27">
        <f t="shared" si="1"/>
        <v>6759</v>
      </c>
      <c r="F34" s="27">
        <f t="shared" si="2"/>
        <v>6377</v>
      </c>
      <c r="G34" s="27">
        <v>285</v>
      </c>
      <c r="H34" s="27">
        <v>297</v>
      </c>
      <c r="I34" s="27">
        <v>1498</v>
      </c>
      <c r="J34" s="27">
        <v>1425</v>
      </c>
      <c r="K34" s="27">
        <v>4976</v>
      </c>
      <c r="L34" s="27">
        <v>4655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9191</v>
      </c>
      <c r="E35" s="27">
        <f t="shared" si="1"/>
        <v>4489</v>
      </c>
      <c r="F35" s="27">
        <f t="shared" si="2"/>
        <v>4702</v>
      </c>
      <c r="G35" s="27">
        <v>8</v>
      </c>
      <c r="H35" s="27">
        <v>6</v>
      </c>
      <c r="I35" s="27">
        <v>25</v>
      </c>
      <c r="J35" s="27">
        <v>12</v>
      </c>
      <c r="K35" s="27">
        <v>42</v>
      </c>
      <c r="L35" s="27">
        <v>43</v>
      </c>
      <c r="M35" s="27">
        <v>3661</v>
      </c>
      <c r="N35" s="27">
        <v>3713</v>
      </c>
      <c r="O35" s="27">
        <v>753</v>
      </c>
      <c r="P35" s="27">
        <v>928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14110</v>
      </c>
      <c r="E36" s="27">
        <f t="shared" si="1"/>
        <v>6764</v>
      </c>
      <c r="F36" s="27">
        <f t="shared" si="2"/>
        <v>7346</v>
      </c>
      <c r="G36" s="27">
        <v>56</v>
      </c>
      <c r="H36" s="27">
        <v>57</v>
      </c>
      <c r="I36" s="27">
        <v>383</v>
      </c>
      <c r="J36" s="27">
        <v>324</v>
      </c>
      <c r="K36" s="27">
        <v>1078</v>
      </c>
      <c r="L36" s="27">
        <v>1028</v>
      </c>
      <c r="M36" s="27">
        <v>4619</v>
      </c>
      <c r="N36" s="27">
        <v>4590</v>
      </c>
      <c r="O36" s="27">
        <v>628</v>
      </c>
      <c r="P36" s="27">
        <v>1347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13774</v>
      </c>
      <c r="E37" s="27">
        <f t="shared" si="1"/>
        <v>5939</v>
      </c>
      <c r="F37" s="27">
        <f t="shared" si="2"/>
        <v>7835</v>
      </c>
      <c r="G37" s="27">
        <v>102</v>
      </c>
      <c r="H37" s="27">
        <v>103</v>
      </c>
      <c r="I37" s="27">
        <v>559</v>
      </c>
      <c r="J37" s="27">
        <v>512</v>
      </c>
      <c r="K37" s="27">
        <v>1290</v>
      </c>
      <c r="L37" s="27">
        <v>1272</v>
      </c>
      <c r="M37" s="27">
        <v>3727</v>
      </c>
      <c r="N37" s="27">
        <v>5440</v>
      </c>
      <c r="O37" s="27">
        <v>261</v>
      </c>
      <c r="P37" s="27">
        <v>508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4314</v>
      </c>
      <c r="E38" s="27">
        <f t="shared" si="1"/>
        <v>1687</v>
      </c>
      <c r="F38" s="27">
        <f t="shared" si="2"/>
        <v>2627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1381</v>
      </c>
      <c r="N38" s="27">
        <v>2014</v>
      </c>
      <c r="O38" s="27">
        <v>306</v>
      </c>
      <c r="P38" s="27">
        <v>613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3037</v>
      </c>
      <c r="E39" s="27">
        <f t="shared" si="1"/>
        <v>1710</v>
      </c>
      <c r="F39" s="27">
        <f t="shared" si="2"/>
        <v>1327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1496</v>
      </c>
      <c r="N39" s="27">
        <v>1162</v>
      </c>
      <c r="O39" s="27">
        <v>214</v>
      </c>
      <c r="P39" s="27">
        <v>165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4935</v>
      </c>
      <c r="E40" s="27">
        <f t="shared" si="1"/>
        <v>2265</v>
      </c>
      <c r="F40" s="27">
        <f t="shared" si="2"/>
        <v>2670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1996</v>
      </c>
      <c r="N40" s="27">
        <v>1947</v>
      </c>
      <c r="O40" s="27">
        <v>269</v>
      </c>
      <c r="P40" s="27">
        <v>723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401</v>
      </c>
      <c r="E41" s="27">
        <f t="shared" si="1"/>
        <v>233</v>
      </c>
      <c r="F41" s="27">
        <f t="shared" si="2"/>
        <v>168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219</v>
      </c>
      <c r="N41" s="27">
        <v>156</v>
      </c>
      <c r="O41" s="27">
        <v>14</v>
      </c>
      <c r="P41" s="27">
        <v>12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5635</v>
      </c>
      <c r="E42" s="27">
        <f t="shared" si="1"/>
        <v>2469</v>
      </c>
      <c r="F42" s="27">
        <f t="shared" si="2"/>
        <v>3166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2148</v>
      </c>
      <c r="N42" s="27">
        <v>2398</v>
      </c>
      <c r="O42" s="27">
        <v>321</v>
      </c>
      <c r="P42" s="27">
        <v>768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3537</v>
      </c>
      <c r="E43" s="27">
        <f t="shared" si="1"/>
        <v>2160</v>
      </c>
      <c r="F43" s="27">
        <f t="shared" si="2"/>
        <v>1377</v>
      </c>
      <c r="G43" s="27">
        <v>7</v>
      </c>
      <c r="H43" s="27">
        <v>10</v>
      </c>
      <c r="I43" s="27">
        <v>78</v>
      </c>
      <c r="J43" s="27">
        <v>54</v>
      </c>
      <c r="K43" s="27">
        <v>182</v>
      </c>
      <c r="L43" s="27">
        <v>162</v>
      </c>
      <c r="M43" s="27">
        <v>1844</v>
      </c>
      <c r="N43" s="27">
        <v>1069</v>
      </c>
      <c r="O43" s="27">
        <v>49</v>
      </c>
      <c r="P43" s="27">
        <v>82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441580</v>
      </c>
      <c r="E44" s="21">
        <f t="shared" ref="E44:E51" si="5">G44+I44+K44+M44+O44</f>
        <v>203379</v>
      </c>
      <c r="F44" s="21">
        <f t="shared" ref="F44:F51" si="6">H44+J44+L44+N44+P44</f>
        <v>238201</v>
      </c>
      <c r="G44" s="21">
        <f>SUM(G45:G51)</f>
        <v>2000</v>
      </c>
      <c r="H44" s="21">
        <f t="shared" ref="H44:P44" si="7">SUM(H45:H51)</f>
        <v>1978</v>
      </c>
      <c r="I44" s="21">
        <f t="shared" si="7"/>
        <v>10649</v>
      </c>
      <c r="J44" s="21">
        <f t="shared" si="7"/>
        <v>10228</v>
      </c>
      <c r="K44" s="21">
        <f t="shared" si="7"/>
        <v>33840</v>
      </c>
      <c r="L44" s="21">
        <f t="shared" si="7"/>
        <v>31827</v>
      </c>
      <c r="M44" s="21">
        <f t="shared" si="7"/>
        <v>138559</v>
      </c>
      <c r="N44" s="21">
        <f t="shared" si="7"/>
        <v>151968</v>
      </c>
      <c r="O44" s="21">
        <f t="shared" si="7"/>
        <v>18331</v>
      </c>
      <c r="P44" s="21">
        <f t="shared" si="7"/>
        <v>42200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48554</v>
      </c>
      <c r="E45" s="27">
        <f t="shared" si="5"/>
        <v>23196</v>
      </c>
      <c r="F45" s="27">
        <f t="shared" si="6"/>
        <v>25358</v>
      </c>
      <c r="G45" s="26">
        <f>'Прил. 11 СОГАЗ 2020'!F33+'Прил. 11 СОГАЗ 2020'!F34</f>
        <v>232</v>
      </c>
      <c r="H45" s="26">
        <f>'Прил. 11 СОГАЗ 2020'!G33+'Прил. 11 СОГАЗ 2020'!G34</f>
        <v>189</v>
      </c>
      <c r="I45" s="26">
        <f>'Прил. 11 СОГАЗ 2020'!H33+'Прил. 11 СОГАЗ 2020'!H34</f>
        <v>1080</v>
      </c>
      <c r="J45" s="26">
        <f>'Прил. 11 СОГАЗ 2020'!I33+'Прил. 11 СОГАЗ 2020'!I34</f>
        <v>1030</v>
      </c>
      <c r="K45" s="26">
        <f>'Прил. 11 СОГАЗ 2020'!J33+'Прил. 11 СОГАЗ 2020'!J34</f>
        <v>3221</v>
      </c>
      <c r="L45" s="26">
        <f>'Прил. 11 СОГАЗ 2020'!K33+'Прил. 11 СОГАЗ 2020'!K34</f>
        <v>3072</v>
      </c>
      <c r="M45" s="26">
        <f>'Прил. 11 СОГАЗ 2020'!L33+'Прил. 11 СОГАЗ 2020'!L34</f>
        <v>16673</v>
      </c>
      <c r="N45" s="26">
        <f>'Прил. 11 СОГАЗ 2020'!M33+'Прил. 11 СОГАЗ 2020'!M34</f>
        <v>16895</v>
      </c>
      <c r="O45" s="26">
        <f>'Прил. 11 СОГАЗ 2020'!N33+'Прил. 11 СОГАЗ 2020'!N34</f>
        <v>1990</v>
      </c>
      <c r="P45" s="26">
        <f>'Прил. 11 СОГАЗ 2020'!O33+'Прил. 11 СОГАЗ 2020'!O34</f>
        <v>4172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2864</v>
      </c>
      <c r="E46" s="27">
        <f t="shared" si="5"/>
        <v>1486</v>
      </c>
      <c r="F46" s="27">
        <f t="shared" si="6"/>
        <v>1378</v>
      </c>
      <c r="G46" s="26">
        <f>'Прил. 11 СОГАЗ 2020'!F35+'Прил. 11 СОГАЗ 2020'!F38</f>
        <v>3</v>
      </c>
      <c r="H46" s="26">
        <f>'Прил. 11 СОГАЗ 2020'!G35+'Прил. 11 СОГАЗ 2020'!G38</f>
        <v>2</v>
      </c>
      <c r="I46" s="26">
        <f>'Прил. 11 СОГАЗ 2020'!H35+'Прил. 11 СОГАЗ 2020'!H38</f>
        <v>15</v>
      </c>
      <c r="J46" s="26">
        <f>'Прил. 11 СОГАЗ 2020'!I35+'Прил. 11 СОГАЗ 2020'!I38</f>
        <v>8</v>
      </c>
      <c r="K46" s="26">
        <f>'Прил. 11 СОГАЗ 2020'!J35+'Прил. 11 СОГАЗ 2020'!J38</f>
        <v>128</v>
      </c>
      <c r="L46" s="26">
        <f>'Прил. 11 СОГАЗ 2020'!K35+'Прил. 11 СОГАЗ 2020'!K38</f>
        <v>124</v>
      </c>
      <c r="M46" s="26">
        <f>'Прил. 11 СОГАЗ 2020'!L35+'Прил. 11 СОГАЗ 2020'!L38</f>
        <v>1223</v>
      </c>
      <c r="N46" s="26">
        <f>'Прил. 11 СОГАЗ 2020'!M35+'Прил. 11 СОГАЗ 2020'!M38</f>
        <v>1071</v>
      </c>
      <c r="O46" s="26">
        <f>'Прил. 11 СОГАЗ 2020'!N35+'Прил. 11 СОГАЗ 2020'!N38</f>
        <v>117</v>
      </c>
      <c r="P46" s="26">
        <f>'Прил. 11 СОГАЗ 2020'!O35+'Прил. 11 СОГАЗ 2020'!O38</f>
        <v>173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19819</v>
      </c>
      <c r="E47" s="27">
        <f t="shared" si="5"/>
        <v>9520</v>
      </c>
      <c r="F47" s="27">
        <f t="shared" si="6"/>
        <v>10299</v>
      </c>
      <c r="G47" s="26">
        <f>'Прил. 11 СОГАЗ 2020'!F39+'Прил. 11 СОГАЗ 2020'!F41</f>
        <v>115</v>
      </c>
      <c r="H47" s="26">
        <f>'Прил. 11 СОГАЗ 2020'!G39+'Прил. 11 СОГАЗ 2020'!G41</f>
        <v>85</v>
      </c>
      <c r="I47" s="26">
        <f>'Прил. 11 СОГАЗ 2020'!H39+'Прил. 11 СОГАЗ 2020'!H41</f>
        <v>425</v>
      </c>
      <c r="J47" s="26">
        <f>'Прил. 11 СОГАЗ 2020'!I39+'Прил. 11 СОГАЗ 2020'!I41</f>
        <v>449</v>
      </c>
      <c r="K47" s="26">
        <f>'Прил. 11 СОГАЗ 2020'!J39+'Прил. 11 СОГАЗ 2020'!J41</f>
        <v>1273</v>
      </c>
      <c r="L47" s="26">
        <f>'Прил. 11 СОГАЗ 2020'!K39+'Прил. 11 СОГАЗ 2020'!K41</f>
        <v>1186</v>
      </c>
      <c r="M47" s="26">
        <f>'Прил. 11 СОГАЗ 2020'!L39+'Прил. 11 СОГАЗ 2020'!L41</f>
        <v>6934</v>
      </c>
      <c r="N47" s="26">
        <f>'Прил. 11 СОГАЗ 2020'!M39+'Прил. 11 СОГАЗ 2020'!M41</f>
        <v>6882</v>
      </c>
      <c r="O47" s="26">
        <f>'Прил. 11 СОГАЗ 2020'!N39+'Прил. 11 СОГАЗ 2020'!N41</f>
        <v>773</v>
      </c>
      <c r="P47" s="26">
        <f>'Прил. 11 СОГАЗ 2020'!O39+'Прил. 11 СОГАЗ 2020'!O41</f>
        <v>1697</v>
      </c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341863</v>
      </c>
      <c r="E48" s="27">
        <f t="shared" si="5"/>
        <v>156210</v>
      </c>
      <c r="F48" s="27">
        <f t="shared" si="6"/>
        <v>185653</v>
      </c>
      <c r="G48" s="58">
        <f>'Прил. 11 СОГАЗ 2020'!F20+'Прил. 11 СОГАЗ 2020'!F22+'Прил. 11 СОГАЗ 2020'!F28+'Прил. 11 СОГАЗ 2020'!F40+'Прил. 11 СОГАЗ 2020'!F42+'Прил. 11 СОГАЗ 2020'!F25+'Прил. 11 СОГАЗ 2020'!F27</f>
        <v>1494</v>
      </c>
      <c r="H48" s="58">
        <f>'Прил. 11 СОГАЗ 2020'!G20+'Прил. 11 СОГАЗ 2020'!G22+'Прил. 11 СОГАЗ 2020'!G28+'Прил. 11 СОГАЗ 2020'!G40+'Прил. 11 СОГАЗ 2020'!G42+'Прил. 11 СОГАЗ 2020'!G25+'Прил. 11 СОГАЗ 2020'!G27</f>
        <v>1543</v>
      </c>
      <c r="I48" s="58">
        <f>'Прил. 11 СОГАЗ 2020'!H20+'Прил. 11 СОГАЗ 2020'!H22+'Прил. 11 СОГАЗ 2020'!H28+'Прил. 11 СОГАЗ 2020'!H40+'Прил. 11 СОГАЗ 2020'!H42+'Прил. 11 СОГАЗ 2020'!H25+'Прил. 11 СОГАЗ 2020'!H27</f>
        <v>8166</v>
      </c>
      <c r="J48" s="58">
        <f>'Прил. 11 СОГАЗ 2020'!I20+'Прил. 11 СОГАЗ 2020'!I22+'Прил. 11 СОГАЗ 2020'!I28+'Прил. 11 СОГАЗ 2020'!I40+'Прил. 11 СОГАЗ 2020'!I42+'Прил. 11 СОГАЗ 2020'!I25+'Прил. 11 СОГАЗ 2020'!I27</f>
        <v>7889</v>
      </c>
      <c r="K48" s="58">
        <f>'Прил. 11 СОГАЗ 2020'!J20+'Прил. 11 СОГАЗ 2020'!J22+'Прил. 11 СОГАЗ 2020'!J28+'Прил. 11 СОГАЗ 2020'!J40+'Прил. 11 СОГАЗ 2020'!J42+'Прил. 11 СОГАЗ 2020'!J25+'Прил. 11 СОГАЗ 2020'!J27</f>
        <v>26792</v>
      </c>
      <c r="L48" s="58">
        <f>'Прил. 11 СОГАЗ 2020'!K20+'Прил. 11 СОГАЗ 2020'!K22+'Прил. 11 СОГАЗ 2020'!K28+'Прил. 11 СОГАЗ 2020'!K40+'Прил. 11 СОГАЗ 2020'!K42+'Прил. 11 СОГАЗ 2020'!K25+'Прил. 11 СОГАЗ 2020'!K27</f>
        <v>25101</v>
      </c>
      <c r="M48" s="58">
        <f>'Прил. 11 СОГАЗ 2020'!L20+'Прил. 11 СОГАЗ 2020'!L22+'Прил. 11 СОГАЗ 2020'!L28+'Прил. 11 СОГАЗ 2020'!L40+'Прил. 11 СОГАЗ 2020'!L42+'Прил. 11 СОГАЗ 2020'!L25+'Прил. 11 СОГАЗ 2020'!L27</f>
        <v>105200</v>
      </c>
      <c r="N48" s="58">
        <f>'Прил. 11 СОГАЗ 2020'!M20+'Прил. 11 СОГАЗ 2020'!M22+'Прил. 11 СОГАЗ 2020'!M28+'Прил. 11 СОГАЗ 2020'!M40+'Прил. 11 СОГАЗ 2020'!M42+'Прил. 11 СОГАЗ 2020'!M25+'Прил. 11 СОГАЗ 2020'!M27</f>
        <v>116827</v>
      </c>
      <c r="O48" s="58">
        <f>'Прил. 11 СОГАЗ 2020'!N20+'Прил. 11 СОГАЗ 2020'!N22+'Прил. 11 СОГАЗ 2020'!N28+'Прил. 11 СОГАЗ 2020'!N40+'Прил. 11 СОГАЗ 2020'!N42+'Прил. 11 СОГАЗ 2020'!N25+'Прил. 11 СОГАЗ 2020'!N27</f>
        <v>14558</v>
      </c>
      <c r="P48" s="58">
        <f>'Прил. 11 СОГАЗ 2020'!O20+'Прил. 11 СОГАЗ 2020'!O22+'Прил. 11 СОГАЗ 2020'!O28+'Прил. 11 СОГАЗ 2020'!O40+'Прил. 11 СОГАЗ 2020'!O42+'Прил. 11 СОГАЗ 2020'!O25+'Прил. 11 СОГАЗ 2020'!O27</f>
        <v>34293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14155</v>
      </c>
      <c r="E49" s="27">
        <f t="shared" si="5"/>
        <v>6750</v>
      </c>
      <c r="F49" s="27">
        <f t="shared" si="6"/>
        <v>7405</v>
      </c>
      <c r="G49" s="26">
        <f>'Прил. 11 СОГАЗ 2020'!F36</f>
        <v>53</v>
      </c>
      <c r="H49" s="26">
        <f>'Прил. 11 СОГАЗ 2020'!G36</f>
        <v>56</v>
      </c>
      <c r="I49" s="26">
        <f>'Прил. 11 СОГАЗ 2020'!H36</f>
        <v>390</v>
      </c>
      <c r="J49" s="26">
        <f>'Прил. 11 СОГАЗ 2020'!I36</f>
        <v>324</v>
      </c>
      <c r="K49" s="26">
        <f>'Прил. 11 СОГАЗ 2020'!J36</f>
        <v>1083</v>
      </c>
      <c r="L49" s="26">
        <f>'Прил. 11 СОГАЗ 2020'!K36</f>
        <v>1045</v>
      </c>
      <c r="M49" s="26">
        <f>'Прил. 11 СОГАЗ 2020'!L36</f>
        <v>4598</v>
      </c>
      <c r="N49" s="26">
        <f>'Прил. 11 СОГАЗ 2020'!M36</f>
        <v>4632</v>
      </c>
      <c r="O49" s="26">
        <f>'Прил. 11 СОГАЗ 2020'!N36</f>
        <v>626</v>
      </c>
      <c r="P49" s="26">
        <f>'Прил. 11 СОГАЗ 2020'!O36</f>
        <v>1348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14325</v>
      </c>
      <c r="E50" s="27">
        <f t="shared" si="5"/>
        <v>6217</v>
      </c>
      <c r="F50" s="27">
        <f t="shared" si="6"/>
        <v>8108</v>
      </c>
      <c r="G50" s="26">
        <f>'Прил. 11 СОГАЗ 2020'!F29+'Прил. 11 СОГАЗ 2020'!F30+'Прил. 11 СОГАЗ 2020'!F31+'Прил. 11 СОГАЗ 2020'!F32+'Прил. 11 СОГАЗ 2020'!F24</f>
        <v>103</v>
      </c>
      <c r="H50" s="26">
        <f>'Прил. 11 СОГАЗ 2020'!G29+'Прил. 11 СОГАЗ 2020'!G30+'Прил. 11 СОГАЗ 2020'!G31+'Прил. 11 СОГАЗ 2020'!G32+'Прил. 11 СОГАЗ 2020'!G24</f>
        <v>103</v>
      </c>
      <c r="I50" s="26">
        <f>'Прил. 11 СОГАЗ 2020'!H29+'Прил. 11 СОГАЗ 2020'!H30+'Прил. 11 СОГАЗ 2020'!H31+'Прил. 11 СОГАЗ 2020'!H32+'Прил. 11 СОГАЗ 2020'!H24</f>
        <v>573</v>
      </c>
      <c r="J50" s="26">
        <f>'Прил. 11 СОГАЗ 2020'!I29+'Прил. 11 СОГАЗ 2020'!I30+'Прил. 11 СОГАЗ 2020'!I31+'Прил. 11 СОГАЗ 2020'!I32+'Прил. 11 СОГАЗ 2020'!I24</f>
        <v>528</v>
      </c>
      <c r="K50" s="26">
        <f>'Прил. 11 СОГАЗ 2020'!J29+'Прил. 11 СОГАЗ 2020'!J30+'Прил. 11 СОГАЗ 2020'!J31+'Прил. 11 СОГАЗ 2020'!J32+'Прил. 11 СОГАЗ 2020'!J24</f>
        <v>1343</v>
      </c>
      <c r="L50" s="26">
        <f>'Прил. 11 СОГАЗ 2020'!K29+'Прил. 11 СОГАЗ 2020'!K30+'Прил. 11 СОГАЗ 2020'!K31+'Прил. 11 СОГАЗ 2020'!K32+'Прил. 11 СОГАЗ 2020'!K24</f>
        <v>1299</v>
      </c>
      <c r="M50" s="26">
        <f>'Прил. 11 СОГАЗ 2020'!L29+'Прил. 11 СОГАЗ 2020'!L30+'Прил. 11 СОГАЗ 2020'!L31+'Прил. 11 СОГАЗ 2020'!L32+'Прил. 11 СОГАЗ 2020'!L24</f>
        <v>3931</v>
      </c>
      <c r="N50" s="26">
        <f>'Прил. 11 СОГАЗ 2020'!M29+'Прил. 11 СОГАЗ 2020'!M30+'Прил. 11 СОГАЗ 2020'!M31+'Прил. 11 СОГАЗ 2020'!M32+'Прил. 11 СОГАЗ 2020'!M24</f>
        <v>5661</v>
      </c>
      <c r="O50" s="26">
        <f>'Прил. 11 СОГАЗ 2020'!N29+'Прил. 11 СОГАЗ 2020'!N30+'Прил. 11 СОГАЗ 2020'!N31+'Прил. 11 СОГАЗ 2020'!N32+'Прил. 11 СОГАЗ 2020'!N24</f>
        <v>267</v>
      </c>
      <c r="P50" s="26">
        <f>'Прил. 11 СОГАЗ 2020'!O29+'Прил. 11 СОГАЗ 2020'!O30+'Прил. 11 СОГАЗ 2020'!O31+'Прил. 11 СОГАЗ 2020'!O32+'Прил. 11 СОГАЗ 2020'!O24</f>
        <v>517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85"/>
      <c r="F56" s="85"/>
      <c r="G56" s="78"/>
      <c r="H56" s="78"/>
      <c r="I56" s="78"/>
      <c r="J56" s="78"/>
      <c r="K56" s="78"/>
      <c r="L56" s="78"/>
      <c r="M56" s="78"/>
    </row>
    <row r="57" spans="1:20" s="35" customFormat="1" ht="13.5" customHeight="1">
      <c r="E57" s="76" t="s">
        <v>44</v>
      </c>
      <c r="F57" s="76"/>
      <c r="G57" s="77" t="s">
        <v>45</v>
      </c>
      <c r="H57" s="77"/>
      <c r="I57" s="77"/>
      <c r="J57" s="77"/>
      <c r="K57" s="77"/>
      <c r="L57" s="77"/>
      <c r="M57" s="77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78"/>
      <c r="B59" s="78"/>
      <c r="C59" s="78"/>
      <c r="D59" s="78"/>
      <c r="E59" s="85"/>
      <c r="F59" s="85"/>
      <c r="G59" s="78"/>
      <c r="H59" s="78"/>
      <c r="I59" s="78"/>
      <c r="J59" s="78"/>
      <c r="K59" s="78"/>
      <c r="L59" s="78"/>
      <c r="M59" s="78"/>
    </row>
    <row r="60" spans="1:20" s="36" customFormat="1" ht="12">
      <c r="A60" s="77" t="s">
        <v>47</v>
      </c>
      <c r="B60" s="77"/>
      <c r="C60" s="77"/>
      <c r="D60" s="77"/>
      <c r="E60" s="76" t="s">
        <v>44</v>
      </c>
      <c r="F60" s="76"/>
      <c r="G60" s="77" t="s">
        <v>45</v>
      </c>
      <c r="H60" s="77"/>
      <c r="I60" s="77"/>
      <c r="J60" s="77"/>
      <c r="K60" s="77"/>
      <c r="L60" s="77"/>
      <c r="M60" s="77"/>
    </row>
  </sheetData>
  <mergeCells count="27">
    <mergeCell ref="A8:P8"/>
    <mergeCell ref="A9:P9"/>
    <mergeCell ref="D12:N12"/>
    <mergeCell ref="D13:N13"/>
    <mergeCell ref="E15:F17"/>
    <mergeCell ref="G10:J10"/>
    <mergeCell ref="B15:B18"/>
    <mergeCell ref="G17:H17"/>
    <mergeCell ref="K17:L17"/>
    <mergeCell ref="I17:J17"/>
    <mergeCell ref="G15:P15"/>
    <mergeCell ref="G16:L16"/>
    <mergeCell ref="M16:N16"/>
    <mergeCell ref="O16:P16"/>
    <mergeCell ref="A15:A18"/>
    <mergeCell ref="D15:D18"/>
    <mergeCell ref="C15:C18"/>
    <mergeCell ref="A60:D60"/>
    <mergeCell ref="E60:F60"/>
    <mergeCell ref="G60:M60"/>
    <mergeCell ref="E56:F56"/>
    <mergeCell ref="G56:M56"/>
    <mergeCell ref="E57:F57"/>
    <mergeCell ref="G57:M57"/>
    <mergeCell ref="A59:D59"/>
    <mergeCell ref="E59:F59"/>
    <mergeCell ref="G59:M59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74" zoomScaleNormal="74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P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s="9" customFormat="1" ht="20.25">
      <c r="F10" s="10" t="s">
        <v>7</v>
      </c>
      <c r="G10" s="75" t="s">
        <v>124</v>
      </c>
      <c r="H10" s="75"/>
      <c r="I10" s="75"/>
      <c r="J10" s="75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65" t="s">
        <v>72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6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67" t="s">
        <v>9</v>
      </c>
      <c r="B15" s="87" t="s">
        <v>48</v>
      </c>
      <c r="C15" s="67" t="s">
        <v>10</v>
      </c>
      <c r="D15" s="67" t="s">
        <v>11</v>
      </c>
      <c r="E15" s="79" t="s">
        <v>12</v>
      </c>
      <c r="F15" s="80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2"/>
    </row>
    <row r="16" spans="1:16" s="14" customFormat="1" ht="35.25" customHeight="1">
      <c r="A16" s="68"/>
      <c r="B16" s="88"/>
      <c r="C16" s="68"/>
      <c r="D16" s="68"/>
      <c r="E16" s="81"/>
      <c r="F16" s="82"/>
      <c r="G16" s="73" t="s">
        <v>14</v>
      </c>
      <c r="H16" s="86"/>
      <c r="I16" s="86"/>
      <c r="J16" s="86"/>
      <c r="K16" s="86"/>
      <c r="L16" s="74"/>
      <c r="M16" s="73" t="s">
        <v>15</v>
      </c>
      <c r="N16" s="74"/>
      <c r="O16" s="61" t="s">
        <v>16</v>
      </c>
      <c r="P16" s="62"/>
    </row>
    <row r="17" spans="1:20" s="14" customFormat="1" ht="31.5" customHeight="1">
      <c r="A17" s="68"/>
      <c r="B17" s="88"/>
      <c r="C17" s="68"/>
      <c r="D17" s="68"/>
      <c r="E17" s="83"/>
      <c r="F17" s="84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69"/>
      <c r="B18" s="89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282786</v>
      </c>
      <c r="E20" s="21">
        <f t="shared" ref="E20:E43" si="1">G20+I20+K20+M20+O20</f>
        <v>129371</v>
      </c>
      <c r="F20" s="21">
        <f t="shared" ref="F20:F43" si="2">H20+J20+L20+N20+P20</f>
        <v>153415</v>
      </c>
      <c r="G20" s="21">
        <f t="shared" ref="G20:P20" si="3">SUM(G21:G43)</f>
        <v>1261</v>
      </c>
      <c r="H20" s="21">
        <f t="shared" si="3"/>
        <v>1235</v>
      </c>
      <c r="I20" s="21">
        <f t="shared" si="3"/>
        <v>6366</v>
      </c>
      <c r="J20" s="21">
        <f t="shared" si="3"/>
        <v>5805</v>
      </c>
      <c r="K20" s="21">
        <f t="shared" si="3"/>
        <v>23626</v>
      </c>
      <c r="L20" s="21">
        <f t="shared" si="3"/>
        <v>22397</v>
      </c>
      <c r="M20" s="21">
        <f t="shared" si="3"/>
        <v>86611</v>
      </c>
      <c r="N20" s="21">
        <f t="shared" si="3"/>
        <v>95572</v>
      </c>
      <c r="O20" s="21">
        <f t="shared" si="3"/>
        <v>11507</v>
      </c>
      <c r="P20" s="21">
        <f t="shared" si="3"/>
        <v>28406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322</v>
      </c>
      <c r="E21" s="27">
        <f t="shared" si="1"/>
        <v>70</v>
      </c>
      <c r="F21" s="27">
        <f t="shared" si="2"/>
        <v>252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61</v>
      </c>
      <c r="N21" s="27">
        <v>237</v>
      </c>
      <c r="O21" s="27">
        <v>9</v>
      </c>
      <c r="P21" s="27">
        <v>15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35633</v>
      </c>
      <c r="E22" s="27">
        <f t="shared" si="1"/>
        <v>15838</v>
      </c>
      <c r="F22" s="27">
        <f t="shared" si="2"/>
        <v>19795</v>
      </c>
      <c r="G22" s="27">
        <v>132</v>
      </c>
      <c r="H22" s="27">
        <v>125</v>
      </c>
      <c r="I22" s="27">
        <v>711</v>
      </c>
      <c r="J22" s="27">
        <v>625</v>
      </c>
      <c r="K22" s="27">
        <v>3209</v>
      </c>
      <c r="L22" s="27">
        <v>3030</v>
      </c>
      <c r="M22" s="27">
        <v>9986</v>
      </c>
      <c r="N22" s="27">
        <v>10950</v>
      </c>
      <c r="O22" s="27">
        <v>1800</v>
      </c>
      <c r="P22" s="27">
        <v>5065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41619</v>
      </c>
      <c r="E23" s="27">
        <f t="shared" si="1"/>
        <v>18353</v>
      </c>
      <c r="F23" s="27">
        <f t="shared" si="2"/>
        <v>23266</v>
      </c>
      <c r="G23" s="27">
        <v>178</v>
      </c>
      <c r="H23" s="27">
        <v>183</v>
      </c>
      <c r="I23" s="27">
        <v>977</v>
      </c>
      <c r="J23" s="27">
        <v>953</v>
      </c>
      <c r="K23" s="27">
        <v>3661</v>
      </c>
      <c r="L23" s="27">
        <v>3393</v>
      </c>
      <c r="M23" s="27">
        <v>11340</v>
      </c>
      <c r="N23" s="27">
        <v>13368</v>
      </c>
      <c r="O23" s="27">
        <v>2197</v>
      </c>
      <c r="P23" s="27">
        <v>5369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6568</v>
      </c>
      <c r="E24" s="27">
        <f t="shared" si="1"/>
        <v>3157</v>
      </c>
      <c r="F24" s="27">
        <f t="shared" si="2"/>
        <v>3411</v>
      </c>
      <c r="G24" s="27">
        <v>49</v>
      </c>
      <c r="H24" s="27">
        <v>42</v>
      </c>
      <c r="I24" s="27">
        <v>178</v>
      </c>
      <c r="J24" s="27">
        <v>183</v>
      </c>
      <c r="K24" s="27">
        <v>612</v>
      </c>
      <c r="L24" s="27">
        <v>594</v>
      </c>
      <c r="M24" s="27">
        <v>2211</v>
      </c>
      <c r="N24" s="27">
        <v>2342</v>
      </c>
      <c r="O24" s="27">
        <v>107</v>
      </c>
      <c r="P24" s="27">
        <v>250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8998</v>
      </c>
      <c r="E25" s="27">
        <f t="shared" si="1"/>
        <v>4212</v>
      </c>
      <c r="F25" s="27">
        <f t="shared" si="2"/>
        <v>4786</v>
      </c>
      <c r="G25" s="27">
        <v>27</v>
      </c>
      <c r="H25" s="27">
        <v>30</v>
      </c>
      <c r="I25" s="27">
        <v>193</v>
      </c>
      <c r="J25" s="27">
        <v>178</v>
      </c>
      <c r="K25" s="27">
        <v>724</v>
      </c>
      <c r="L25" s="27">
        <v>690</v>
      </c>
      <c r="M25" s="27">
        <v>2816</v>
      </c>
      <c r="N25" s="27">
        <v>2802</v>
      </c>
      <c r="O25" s="27">
        <v>452</v>
      </c>
      <c r="P25" s="27">
        <v>1086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43486</v>
      </c>
      <c r="E26" s="27">
        <f t="shared" si="1"/>
        <v>19560</v>
      </c>
      <c r="F26" s="27">
        <f t="shared" si="2"/>
        <v>23926</v>
      </c>
      <c r="G26" s="27">
        <v>152</v>
      </c>
      <c r="H26" s="27">
        <v>142</v>
      </c>
      <c r="I26" s="27">
        <v>908</v>
      </c>
      <c r="J26" s="27">
        <v>771</v>
      </c>
      <c r="K26" s="27">
        <v>3685</v>
      </c>
      <c r="L26" s="27">
        <v>3465</v>
      </c>
      <c r="M26" s="27">
        <v>12802</v>
      </c>
      <c r="N26" s="27">
        <v>14340</v>
      </c>
      <c r="O26" s="27">
        <v>2013</v>
      </c>
      <c r="P26" s="27">
        <v>5208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15639</v>
      </c>
      <c r="E27" s="27">
        <f t="shared" si="1"/>
        <v>6795</v>
      </c>
      <c r="F27" s="27">
        <f t="shared" si="2"/>
        <v>8844</v>
      </c>
      <c r="G27" s="27">
        <v>68</v>
      </c>
      <c r="H27" s="27">
        <v>60</v>
      </c>
      <c r="I27" s="27">
        <v>339</v>
      </c>
      <c r="J27" s="27">
        <v>294</v>
      </c>
      <c r="K27" s="27">
        <v>1476</v>
      </c>
      <c r="L27" s="27">
        <v>1380</v>
      </c>
      <c r="M27" s="27">
        <v>4287</v>
      </c>
      <c r="N27" s="27">
        <v>5249</v>
      </c>
      <c r="O27" s="27">
        <v>625</v>
      </c>
      <c r="P27" s="27">
        <v>1861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330</v>
      </c>
      <c r="E28" s="27">
        <f t="shared" si="1"/>
        <v>235</v>
      </c>
      <c r="F28" s="27">
        <f t="shared" si="2"/>
        <v>95</v>
      </c>
      <c r="G28" s="27">
        <v>0</v>
      </c>
      <c r="H28" s="27">
        <v>3</v>
      </c>
      <c r="I28" s="27">
        <v>3</v>
      </c>
      <c r="J28" s="27">
        <v>0</v>
      </c>
      <c r="K28" s="27">
        <v>10</v>
      </c>
      <c r="L28" s="27">
        <v>16</v>
      </c>
      <c r="M28" s="27">
        <v>219</v>
      </c>
      <c r="N28" s="27">
        <v>71</v>
      </c>
      <c r="O28" s="27">
        <v>3</v>
      </c>
      <c r="P28" s="27">
        <v>5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22806</v>
      </c>
      <c r="E29" s="27">
        <f t="shared" si="1"/>
        <v>9902</v>
      </c>
      <c r="F29" s="27">
        <f t="shared" si="2"/>
        <v>12904</v>
      </c>
      <c r="G29" s="27">
        <v>143</v>
      </c>
      <c r="H29" s="27">
        <v>160</v>
      </c>
      <c r="I29" s="27">
        <v>640</v>
      </c>
      <c r="J29" s="27">
        <v>612</v>
      </c>
      <c r="K29" s="27">
        <v>2482</v>
      </c>
      <c r="L29" s="27">
        <v>2420</v>
      </c>
      <c r="M29" s="27">
        <v>6011</v>
      </c>
      <c r="N29" s="27">
        <v>8161</v>
      </c>
      <c r="O29" s="27">
        <v>626</v>
      </c>
      <c r="P29" s="27">
        <v>1551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24474</v>
      </c>
      <c r="E30" s="27">
        <f t="shared" si="1"/>
        <v>11351</v>
      </c>
      <c r="F30" s="27">
        <f t="shared" si="2"/>
        <v>13123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10353</v>
      </c>
      <c r="N30" s="27">
        <v>11018</v>
      </c>
      <c r="O30" s="27">
        <v>998</v>
      </c>
      <c r="P30" s="27">
        <v>2105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22159</v>
      </c>
      <c r="E31" s="27">
        <f t="shared" si="1"/>
        <v>9801</v>
      </c>
      <c r="F31" s="27">
        <f t="shared" si="2"/>
        <v>12358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8690</v>
      </c>
      <c r="N31" s="27">
        <v>9458</v>
      </c>
      <c r="O31" s="27">
        <v>1111</v>
      </c>
      <c r="P31" s="27">
        <v>2900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4431</v>
      </c>
      <c r="E32" s="27">
        <f t="shared" si="1"/>
        <v>2242</v>
      </c>
      <c r="F32" s="27">
        <f t="shared" si="2"/>
        <v>2189</v>
      </c>
      <c r="G32" s="27">
        <v>131</v>
      </c>
      <c r="H32" s="27">
        <v>134</v>
      </c>
      <c r="I32" s="27">
        <v>602</v>
      </c>
      <c r="J32" s="27">
        <v>537</v>
      </c>
      <c r="K32" s="27">
        <v>1509</v>
      </c>
      <c r="L32" s="27">
        <v>1518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3401</v>
      </c>
      <c r="E33" s="27">
        <f t="shared" si="1"/>
        <v>1690</v>
      </c>
      <c r="F33" s="27">
        <f t="shared" si="2"/>
        <v>1711</v>
      </c>
      <c r="G33" s="27">
        <v>90</v>
      </c>
      <c r="H33" s="27">
        <v>93</v>
      </c>
      <c r="I33" s="27">
        <v>409</v>
      </c>
      <c r="J33" s="27">
        <v>368</v>
      </c>
      <c r="K33" s="27">
        <v>1191</v>
      </c>
      <c r="L33" s="27">
        <v>1250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3016</v>
      </c>
      <c r="E34" s="27">
        <f t="shared" si="1"/>
        <v>1562</v>
      </c>
      <c r="F34" s="27">
        <f t="shared" si="2"/>
        <v>1454</v>
      </c>
      <c r="G34" s="27">
        <v>81</v>
      </c>
      <c r="H34" s="27">
        <v>77</v>
      </c>
      <c r="I34" s="27">
        <v>344</v>
      </c>
      <c r="J34" s="27">
        <v>331</v>
      </c>
      <c r="K34" s="27">
        <v>1137</v>
      </c>
      <c r="L34" s="27">
        <v>1046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2868</v>
      </c>
      <c r="E35" s="27">
        <f t="shared" si="1"/>
        <v>1446</v>
      </c>
      <c r="F35" s="27">
        <f t="shared" si="2"/>
        <v>1422</v>
      </c>
      <c r="G35" s="27">
        <v>4</v>
      </c>
      <c r="H35" s="27">
        <v>5</v>
      </c>
      <c r="I35" s="27">
        <v>18</v>
      </c>
      <c r="J35" s="27">
        <v>13</v>
      </c>
      <c r="K35" s="27">
        <v>73</v>
      </c>
      <c r="L35" s="27">
        <v>71</v>
      </c>
      <c r="M35" s="27">
        <v>1175</v>
      </c>
      <c r="N35" s="27">
        <v>1142</v>
      </c>
      <c r="O35" s="27">
        <v>176</v>
      </c>
      <c r="P35" s="27">
        <v>191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2888</v>
      </c>
      <c r="E36" s="27">
        <f t="shared" si="1"/>
        <v>1230</v>
      </c>
      <c r="F36" s="27">
        <f t="shared" si="2"/>
        <v>1658</v>
      </c>
      <c r="G36" s="27">
        <v>1</v>
      </c>
      <c r="H36" s="27">
        <v>0</v>
      </c>
      <c r="I36" s="27">
        <v>22</v>
      </c>
      <c r="J36" s="27">
        <v>18</v>
      </c>
      <c r="K36" s="27">
        <v>308</v>
      </c>
      <c r="L36" s="27">
        <v>238</v>
      </c>
      <c r="M36" s="27">
        <v>759</v>
      </c>
      <c r="N36" s="27">
        <v>1027</v>
      </c>
      <c r="O36" s="27">
        <v>140</v>
      </c>
      <c r="P36" s="27">
        <v>375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29297</v>
      </c>
      <c r="E37" s="27">
        <f t="shared" si="1"/>
        <v>13191</v>
      </c>
      <c r="F37" s="27">
        <f t="shared" si="2"/>
        <v>16106</v>
      </c>
      <c r="G37" s="27">
        <v>197</v>
      </c>
      <c r="H37" s="27">
        <v>176</v>
      </c>
      <c r="I37" s="27">
        <v>983</v>
      </c>
      <c r="J37" s="27">
        <v>887</v>
      </c>
      <c r="K37" s="27">
        <v>3495</v>
      </c>
      <c r="L37" s="27">
        <v>3219</v>
      </c>
      <c r="M37" s="27">
        <v>7923</v>
      </c>
      <c r="N37" s="27">
        <v>10603</v>
      </c>
      <c r="O37" s="27">
        <v>593</v>
      </c>
      <c r="P37" s="27">
        <v>1221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1980</v>
      </c>
      <c r="E38" s="27">
        <f t="shared" si="1"/>
        <v>655</v>
      </c>
      <c r="F38" s="27">
        <f t="shared" si="2"/>
        <v>1325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514</v>
      </c>
      <c r="N38" s="27">
        <v>938</v>
      </c>
      <c r="O38" s="27">
        <v>141</v>
      </c>
      <c r="P38" s="27">
        <v>387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957</v>
      </c>
      <c r="E39" s="27">
        <f t="shared" si="1"/>
        <v>517</v>
      </c>
      <c r="F39" s="27">
        <f t="shared" si="2"/>
        <v>440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473</v>
      </c>
      <c r="N39" s="27">
        <v>410</v>
      </c>
      <c r="O39" s="27">
        <v>44</v>
      </c>
      <c r="P39" s="27">
        <v>30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879</v>
      </c>
      <c r="E40" s="27">
        <f t="shared" si="1"/>
        <v>439</v>
      </c>
      <c r="F40" s="27">
        <f t="shared" si="2"/>
        <v>440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411</v>
      </c>
      <c r="N40" s="27">
        <v>347</v>
      </c>
      <c r="O40" s="27">
        <v>28</v>
      </c>
      <c r="P40" s="27">
        <v>93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5786</v>
      </c>
      <c r="E41" s="27">
        <f t="shared" si="1"/>
        <v>3315</v>
      </c>
      <c r="F41" s="27">
        <f t="shared" si="2"/>
        <v>2471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2971</v>
      </c>
      <c r="N41" s="27">
        <v>1930</v>
      </c>
      <c r="O41" s="27">
        <v>344</v>
      </c>
      <c r="P41" s="27">
        <v>541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1396</v>
      </c>
      <c r="E42" s="27">
        <f t="shared" si="1"/>
        <v>653</v>
      </c>
      <c r="F42" s="27">
        <f t="shared" si="2"/>
        <v>743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589</v>
      </c>
      <c r="N42" s="27">
        <v>628</v>
      </c>
      <c r="O42" s="27">
        <v>64</v>
      </c>
      <c r="P42" s="27">
        <v>115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3853</v>
      </c>
      <c r="E43" s="27">
        <f t="shared" si="1"/>
        <v>3157</v>
      </c>
      <c r="F43" s="27">
        <f t="shared" si="2"/>
        <v>696</v>
      </c>
      <c r="G43" s="27">
        <v>8</v>
      </c>
      <c r="H43" s="27">
        <v>5</v>
      </c>
      <c r="I43" s="27">
        <v>39</v>
      </c>
      <c r="J43" s="27">
        <v>35</v>
      </c>
      <c r="K43" s="27">
        <v>54</v>
      </c>
      <c r="L43" s="27">
        <v>67</v>
      </c>
      <c r="M43" s="27">
        <v>3020</v>
      </c>
      <c r="N43" s="27">
        <v>551</v>
      </c>
      <c r="O43" s="27">
        <v>36</v>
      </c>
      <c r="P43" s="27">
        <v>38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282786</v>
      </c>
      <c r="E44" s="21">
        <f t="shared" ref="E44:E51" si="5">G44+I44+K44+M44+O44</f>
        <v>129371</v>
      </c>
      <c r="F44" s="21">
        <f t="shared" ref="F44:F51" si="6">H44+J44+L44+N44+P44</f>
        <v>153415</v>
      </c>
      <c r="G44" s="21">
        <f>SUM(G45:G51)</f>
        <v>1261</v>
      </c>
      <c r="H44" s="21">
        <f t="shared" ref="H44:P44" si="7">SUM(H45:H51)</f>
        <v>1235</v>
      </c>
      <c r="I44" s="21">
        <f t="shared" si="7"/>
        <v>6366</v>
      </c>
      <c r="J44" s="21">
        <f t="shared" si="7"/>
        <v>5805</v>
      </c>
      <c r="K44" s="21">
        <f t="shared" si="7"/>
        <v>23626</v>
      </c>
      <c r="L44" s="21">
        <f t="shared" si="7"/>
        <v>22397</v>
      </c>
      <c r="M44" s="21">
        <f t="shared" si="7"/>
        <v>86611</v>
      </c>
      <c r="N44" s="21">
        <f t="shared" si="7"/>
        <v>95572</v>
      </c>
      <c r="O44" s="21">
        <f t="shared" si="7"/>
        <v>11507</v>
      </c>
      <c r="P44" s="21">
        <f t="shared" si="7"/>
        <v>28406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37941</v>
      </c>
      <c r="E45" s="27">
        <f t="shared" si="5"/>
        <v>16669</v>
      </c>
      <c r="F45" s="27">
        <f t="shared" si="6"/>
        <v>21272</v>
      </c>
      <c r="G45" s="26">
        <f>'Прил. 11АЛЬФА 2020'!F33+'Прил. 11АЛЬФА 2020'!F34</f>
        <v>131</v>
      </c>
      <c r="H45" s="26">
        <f>'Прил. 11АЛЬФА 2020'!G33+'Прил. 11АЛЬФА 2020'!G34</f>
        <v>126</v>
      </c>
      <c r="I45" s="26">
        <f>'Прил. 11АЛЬФА 2020'!H33+'Прил. 11АЛЬФА 2020'!H34</f>
        <v>712</v>
      </c>
      <c r="J45" s="26">
        <f>'Прил. 11АЛЬФА 2020'!I33+'Прил. 11АЛЬФА 2020'!I34</f>
        <v>626</v>
      </c>
      <c r="K45" s="26">
        <f>'Прил. 11АЛЬФА 2020'!J33+'Прил. 11АЛЬФА 2020'!J34</f>
        <v>3242</v>
      </c>
      <c r="L45" s="26">
        <f>'Прил. 11АЛЬФА 2020'!K33+'Прил. 11АЛЬФА 2020'!K34</f>
        <v>3074</v>
      </c>
      <c r="M45" s="26">
        <f>'Прил. 11АЛЬФА 2020'!L33+'Прил. 11АЛЬФА 2020'!L34</f>
        <v>10644</v>
      </c>
      <c r="N45" s="26">
        <f>'Прил. 11АЛЬФА 2020'!M33+'Прил. 11АЛЬФА 2020'!M34</f>
        <v>11984</v>
      </c>
      <c r="O45" s="26">
        <f>'Прил. 11АЛЬФА 2020'!N33+'Прил. 11АЛЬФА 2020'!N34</f>
        <v>1940</v>
      </c>
      <c r="P45" s="26">
        <f>'Прил. 11АЛЬФА 2020'!O33+'Прил. 11АЛЬФА 2020'!O34</f>
        <v>5462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48533</v>
      </c>
      <c r="E46" s="27">
        <f t="shared" si="5"/>
        <v>22273</v>
      </c>
      <c r="F46" s="27">
        <f t="shared" si="6"/>
        <v>26260</v>
      </c>
      <c r="G46" s="26">
        <f>'Прил. 11АЛЬФА 2020'!F35+'Прил. 11АЛЬФА 2020'!F38</f>
        <v>181</v>
      </c>
      <c r="H46" s="26">
        <f>'Прил. 11АЛЬФА 2020'!G35+'Прил. 11АЛЬФА 2020'!G38</f>
        <v>184</v>
      </c>
      <c r="I46" s="26">
        <f>'Прил. 11АЛЬФА 2020'!H35+'Прил. 11АЛЬФА 2020'!H38</f>
        <v>1000</v>
      </c>
      <c r="J46" s="26">
        <f>'Прил. 11АЛЬФА 2020'!I35+'Прил. 11АЛЬФА 2020'!I38</f>
        <v>969</v>
      </c>
      <c r="K46" s="26">
        <f>'Прил. 11АЛЬФА 2020'!J35+'Прил. 11АЛЬФА 2020'!J38</f>
        <v>3720</v>
      </c>
      <c r="L46" s="26">
        <f>'Прил. 11АЛЬФА 2020'!K35+'Прил. 11АЛЬФА 2020'!K38</f>
        <v>3482</v>
      </c>
      <c r="M46" s="26">
        <f>'Прил. 11АЛЬФА 2020'!L35+'Прил. 11АЛЬФА 2020'!L38</f>
        <v>14818</v>
      </c>
      <c r="N46" s="26">
        <f>'Прил. 11АЛЬФА 2020'!M35+'Прил. 11АЛЬФА 2020'!M38</f>
        <v>15685</v>
      </c>
      <c r="O46" s="26">
        <f>'Прил. 11АЛЬФА 2020'!N35+'Прил. 11АЛЬФА 2020'!N38</f>
        <v>2554</v>
      </c>
      <c r="P46" s="26">
        <f>'Прил. 11АЛЬФА 2020'!O35+'Прил. 11АЛЬФА 2020'!O38</f>
        <v>5940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44164</v>
      </c>
      <c r="E47" s="27">
        <f t="shared" si="5"/>
        <v>19840</v>
      </c>
      <c r="F47" s="27">
        <f t="shared" si="6"/>
        <v>24324</v>
      </c>
      <c r="G47" s="26">
        <f>'Прил. 11АЛЬФА 2020'!F39+'Прил. 11АЛЬФА 2020'!F41</f>
        <v>152</v>
      </c>
      <c r="H47" s="26">
        <f>'Прил. 11АЛЬФА 2020'!G39+'Прил. 11АЛЬФА 2020'!G41</f>
        <v>144</v>
      </c>
      <c r="I47" s="26">
        <f>'Прил. 11АЛЬФА 2020'!H39+'Прил. 11АЛЬФА 2020'!H41</f>
        <v>917</v>
      </c>
      <c r="J47" s="26">
        <f>'Прил. 11АЛЬФА 2020'!I39+'Прил. 11АЛЬФА 2020'!I41</f>
        <v>782</v>
      </c>
      <c r="K47" s="26">
        <f>'Прил. 11АЛЬФА 2020'!J39+'Прил. 11АЛЬФА 2020'!J41</f>
        <v>3715</v>
      </c>
      <c r="L47" s="26">
        <f>'Прил. 11АЛЬФА 2020'!K39+'Прил. 11АЛЬФА 2020'!K41</f>
        <v>3499</v>
      </c>
      <c r="M47" s="26">
        <f>'Прил. 11АЛЬФА 2020'!L39+'Прил. 11АЛЬФА 2020'!L41</f>
        <v>13035</v>
      </c>
      <c r="N47" s="26">
        <f>'Прил. 11АЛЬФА 2020'!M39+'Прил. 11АЛЬФА 2020'!M41</f>
        <v>14662</v>
      </c>
      <c r="O47" s="26">
        <f>'Прил. 11АЛЬФА 2020'!N39+'Прил. 11АЛЬФА 2020'!N41</f>
        <v>2021</v>
      </c>
      <c r="P47" s="26">
        <f>'Прил. 11АЛЬФА 2020'!O39+'Прил. 11АЛЬФА 2020'!O41</f>
        <v>5237</v>
      </c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118859</v>
      </c>
      <c r="E48" s="27">
        <f t="shared" si="5"/>
        <v>55728</v>
      </c>
      <c r="F48" s="27">
        <f t="shared" si="6"/>
        <v>63131</v>
      </c>
      <c r="G48" s="58">
        <f>'Прил. 11АЛЬФА 2020'!F20+'Прил. 11АЛЬФА 2020'!F22+'Прил. 11АЛЬФА 2020'!F28+'Прил. 11АЛЬФА 2020'!F40+'Прил. 11АЛЬФА 2020'!F42+'Прил. 11АЛЬФА 2020'!F25+'Прил. 11АЛЬФА 2020'!F27</f>
        <v>594</v>
      </c>
      <c r="H48" s="58">
        <f>'Прил. 11АЛЬФА 2020'!G20+'Прил. 11АЛЬФА 2020'!G22+'Прил. 11АЛЬФА 2020'!G28+'Прил. 11АЛЬФА 2020'!G40+'Прил. 11АЛЬФА 2020'!G42+'Прил. 11АЛЬФА 2020'!G25+'Прил. 11АЛЬФА 2020'!G27</f>
        <v>602</v>
      </c>
      <c r="I48" s="58">
        <f>'Прил. 11АЛЬФА 2020'!H20+'Прил. 11АЛЬФА 2020'!H22+'Прил. 11АЛЬФА 2020'!H28+'Прил. 11АЛЬФА 2020'!H40+'Прил. 11АЛЬФА 2020'!H42+'Прил. 11АЛЬФА 2020'!H25+'Прил. 11АЛЬФА 2020'!H27</f>
        <v>2678</v>
      </c>
      <c r="J48" s="58">
        <f>'Прил. 11АЛЬФА 2020'!I20+'Прил. 11АЛЬФА 2020'!I22+'Прил. 11АЛЬФА 2020'!I28+'Прил. 11АЛЬФА 2020'!I40+'Прил. 11АЛЬФА 2020'!I42+'Прил. 11АЛЬФА 2020'!I25+'Прил. 11АЛЬФА 2020'!I27</f>
        <v>2481</v>
      </c>
      <c r="K48" s="58">
        <f>'Прил. 11АЛЬФА 2020'!J20+'Прил. 11АЛЬФА 2020'!J22+'Прил. 11АЛЬФА 2020'!J28+'Прил. 11АЛЬФА 2020'!J40+'Прил. 11АЛЬФА 2020'!J42+'Прил. 11АЛЬФА 2020'!J25+'Прил. 11АЛЬФА 2020'!J27</f>
        <v>9051</v>
      </c>
      <c r="L48" s="58">
        <f>'Прил. 11АЛЬФА 2020'!K20+'Прил. 11АЛЬФА 2020'!K22+'Прил. 11АЛЬФА 2020'!K28+'Прил. 11АЛЬФА 2020'!K40+'Прил. 11АЛЬФА 2020'!K42+'Прил. 11АЛЬФА 2020'!K25+'Прил. 11АЛЬФА 2020'!K27</f>
        <v>8739</v>
      </c>
      <c r="M48" s="58">
        <f>'Прил. 11АЛЬФА 2020'!L20+'Прил. 11АЛЬФА 2020'!L22+'Прил. 11АЛЬФА 2020'!L28+'Прил. 11АЛЬФА 2020'!L40+'Прил. 11АЛЬФА 2020'!L42+'Прил. 11АЛЬФА 2020'!L25+'Прил. 11АЛЬФА 2020'!L27</f>
        <v>39158</v>
      </c>
      <c r="N48" s="58">
        <f>'Прил. 11АЛЬФА 2020'!M20+'Прил. 11АЛЬФА 2020'!M22+'Прил. 11АЛЬФА 2020'!M28+'Прил. 11АЛЬФА 2020'!M40+'Прил. 11АЛЬФА 2020'!M42+'Прил. 11АЛЬФА 2020'!M25+'Прил. 11АЛЬФА 2020'!M27</f>
        <v>41160</v>
      </c>
      <c r="O48" s="58">
        <f>'Прил. 11АЛЬФА 2020'!N20+'Прил. 11АЛЬФА 2020'!N22+'Прил. 11АЛЬФА 2020'!N28+'Прил. 11АЛЬФА 2020'!N40+'Прил. 11АЛЬФА 2020'!N42+'Прил. 11АЛЬФА 2020'!N25+'Прил. 11АЛЬФА 2020'!N27</f>
        <v>4247</v>
      </c>
      <c r="P48" s="58">
        <f>'Прил. 11АЛЬФА 2020'!O20+'Прил. 11АЛЬФА 2020'!O22+'Прил. 11АЛЬФА 2020'!O28+'Прил. 11АЛЬФА 2020'!O40+'Прил. 11АЛЬФА 2020'!O42+'Прил. 11АЛЬФА 2020'!O25+'Прил. 11АЛЬФА 2020'!O27</f>
        <v>10149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2831</v>
      </c>
      <c r="E49" s="27">
        <f t="shared" si="5"/>
        <v>1218</v>
      </c>
      <c r="F49" s="27">
        <f t="shared" si="6"/>
        <v>1613</v>
      </c>
      <c r="G49" s="26">
        <f>'Прил. 11АЛЬФА 2020'!F36</f>
        <v>1</v>
      </c>
      <c r="H49" s="26">
        <f>'Прил. 11АЛЬФА 2020'!G36</f>
        <v>0</v>
      </c>
      <c r="I49" s="26">
        <f>'Прил. 11АЛЬФА 2020'!H36</f>
        <v>21</v>
      </c>
      <c r="J49" s="26">
        <f>'Прил. 11АЛЬФА 2020'!I36</f>
        <v>20</v>
      </c>
      <c r="K49" s="26">
        <f>'Прил. 11АЛЬФА 2020'!J36</f>
        <v>311</v>
      </c>
      <c r="L49" s="26">
        <f>'Прил. 11АЛЬФА 2020'!K36</f>
        <v>243</v>
      </c>
      <c r="M49" s="26">
        <f>'Прил. 11АЛЬФА 2020'!L36</f>
        <v>747</v>
      </c>
      <c r="N49" s="26">
        <f>'Прил. 11АЛЬФА 2020'!M36</f>
        <v>983</v>
      </c>
      <c r="O49" s="26">
        <f>'Прил. 11АЛЬФА 2020'!N36</f>
        <v>138</v>
      </c>
      <c r="P49" s="26">
        <f>'Прил. 11АЛЬФА 2020'!O36</f>
        <v>367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30458</v>
      </c>
      <c r="E50" s="27">
        <f t="shared" si="5"/>
        <v>13643</v>
      </c>
      <c r="F50" s="27">
        <f t="shared" si="6"/>
        <v>16815</v>
      </c>
      <c r="G50" s="26">
        <f>'Прил. 11АЛЬФА 2020'!F29+'Прил. 11АЛЬФА 2020'!F30+'Прил. 11АЛЬФА 2020'!F31+'Прил. 11АЛЬФА 2020'!F32+'Прил. 11АЛЬФА 2020'!F24</f>
        <v>202</v>
      </c>
      <c r="H50" s="26">
        <f>'Прил. 11АЛЬФА 2020'!G29+'Прил. 11АЛЬФА 2020'!G30+'Прил. 11АЛЬФА 2020'!G31+'Прил. 11АЛЬФА 2020'!G32+'Прил. 11АЛЬФА 2020'!G24</f>
        <v>179</v>
      </c>
      <c r="I50" s="26">
        <f>'Прил. 11АЛЬФА 2020'!H29+'Прил. 11АЛЬФА 2020'!H30+'Прил. 11АЛЬФА 2020'!H31+'Прил. 11АЛЬФА 2020'!H32+'Прил. 11АЛЬФА 2020'!H24</f>
        <v>1038</v>
      </c>
      <c r="J50" s="26">
        <f>'Прил. 11АЛЬФА 2020'!I29+'Прил. 11АЛЬФА 2020'!I30+'Прил. 11АЛЬФА 2020'!I31+'Прил. 11АЛЬФА 2020'!I32+'Прил. 11АЛЬФА 2020'!I24</f>
        <v>927</v>
      </c>
      <c r="K50" s="26">
        <f>'Прил. 11АЛЬФА 2020'!J29+'Прил. 11АЛЬФА 2020'!J30+'Прил. 11АЛЬФА 2020'!J31+'Прил. 11АЛЬФА 2020'!J32+'Прил. 11АЛЬФА 2020'!J24</f>
        <v>3587</v>
      </c>
      <c r="L50" s="26">
        <f>'Прил. 11АЛЬФА 2020'!K29+'Прил. 11АЛЬФА 2020'!K30+'Прил. 11АЛЬФА 2020'!K31+'Прил. 11АЛЬФА 2020'!K32+'Прил. 11АЛЬФА 2020'!K24</f>
        <v>3360</v>
      </c>
      <c r="M50" s="26">
        <f>'Прил. 11АЛЬФА 2020'!L29+'Прил. 11АЛЬФА 2020'!L30+'Прил. 11АЛЬФА 2020'!L31+'Прил. 11АЛЬФА 2020'!L32+'Прил. 11АЛЬФА 2020'!L24</f>
        <v>8209</v>
      </c>
      <c r="N50" s="26">
        <f>'Прил. 11АЛЬФА 2020'!M29+'Прил. 11АЛЬФА 2020'!M30+'Прил. 11АЛЬФА 2020'!M31+'Прил. 11АЛЬФА 2020'!M32+'Прил. 11АЛЬФА 2020'!M24</f>
        <v>11098</v>
      </c>
      <c r="O50" s="26">
        <f>'Прил. 11АЛЬФА 2020'!N29+'Прил. 11АЛЬФА 2020'!N30+'Прил. 11АЛЬФА 2020'!N31+'Прил. 11АЛЬФА 2020'!N32+'Прил. 11АЛЬФА 2020'!N24</f>
        <v>607</v>
      </c>
      <c r="P50" s="26">
        <f>'Прил. 11АЛЬФА 2020'!O29+'Прил. 11АЛЬФА 2020'!O30+'Прил. 11АЛЬФА 2020'!O31+'Прил. 11АЛЬФА 2020'!O32+'Прил. 11АЛЬФА 2020'!O24</f>
        <v>1251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85"/>
      <c r="F56" s="85"/>
      <c r="G56" s="78"/>
      <c r="H56" s="78"/>
      <c r="I56" s="78"/>
      <c r="J56" s="78"/>
      <c r="K56" s="78"/>
      <c r="L56" s="78"/>
      <c r="M56" s="78"/>
    </row>
    <row r="57" spans="1:20" s="35" customFormat="1" ht="13.5" customHeight="1">
      <c r="E57" s="76" t="s">
        <v>44</v>
      </c>
      <c r="F57" s="76"/>
      <c r="G57" s="77" t="s">
        <v>45</v>
      </c>
      <c r="H57" s="77"/>
      <c r="I57" s="77"/>
      <c r="J57" s="77"/>
      <c r="K57" s="77"/>
      <c r="L57" s="77"/>
      <c r="M57" s="77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78"/>
      <c r="B59" s="78"/>
      <c r="C59" s="78"/>
      <c r="D59" s="78"/>
      <c r="E59" s="85"/>
      <c r="F59" s="85"/>
      <c r="G59" s="78"/>
      <c r="H59" s="78"/>
      <c r="I59" s="78"/>
      <c r="J59" s="78"/>
      <c r="K59" s="78"/>
      <c r="L59" s="78"/>
      <c r="M59" s="78"/>
    </row>
    <row r="60" spans="1:20" s="36" customFormat="1" ht="12">
      <c r="A60" s="77" t="s">
        <v>47</v>
      </c>
      <c r="B60" s="77"/>
      <c r="C60" s="77"/>
      <c r="D60" s="77"/>
      <c r="E60" s="76" t="s">
        <v>44</v>
      </c>
      <c r="F60" s="76"/>
      <c r="G60" s="77" t="s">
        <v>45</v>
      </c>
      <c r="H60" s="77"/>
      <c r="I60" s="77"/>
      <c r="J60" s="77"/>
      <c r="K60" s="77"/>
      <c r="L60" s="77"/>
      <c r="M60" s="77"/>
    </row>
  </sheetData>
  <mergeCells count="27">
    <mergeCell ref="A15:A18"/>
    <mergeCell ref="D15:D18"/>
    <mergeCell ref="C15:C18"/>
    <mergeCell ref="G15:P15"/>
    <mergeCell ref="M16:N16"/>
    <mergeCell ref="E15:F17"/>
    <mergeCell ref="G16:L16"/>
    <mergeCell ref="O16:P16"/>
    <mergeCell ref="B15:B18"/>
    <mergeCell ref="G17:H17"/>
    <mergeCell ref="K17:L17"/>
    <mergeCell ref="I17:J17"/>
    <mergeCell ref="A8:P8"/>
    <mergeCell ref="A9:P9"/>
    <mergeCell ref="D12:N12"/>
    <mergeCell ref="D13:N13"/>
    <mergeCell ref="G10:J10"/>
    <mergeCell ref="A60:D60"/>
    <mergeCell ref="E60:F60"/>
    <mergeCell ref="G60:M60"/>
    <mergeCell ref="E57:F57"/>
    <mergeCell ref="E56:F56"/>
    <mergeCell ref="G56:M56"/>
    <mergeCell ref="G57:M57"/>
    <mergeCell ref="A59:D59"/>
    <mergeCell ref="E59:F59"/>
    <mergeCell ref="G59:M59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50" zoomScaleNormal="75" workbookViewId="0">
      <selection activeCell="I10" sqref="I10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s="9" customFormat="1" ht="20.25">
      <c r="H10" s="10" t="s">
        <v>77</v>
      </c>
      <c r="I10" s="57" t="s">
        <v>125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65" t="s">
        <v>70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5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67" t="s">
        <v>9</v>
      </c>
      <c r="B15" s="67" t="s">
        <v>10</v>
      </c>
      <c r="C15" s="90" t="s">
        <v>78</v>
      </c>
      <c r="D15" s="79" t="s">
        <v>12</v>
      </c>
      <c r="E15" s="80"/>
      <c r="F15" s="79" t="s">
        <v>13</v>
      </c>
      <c r="G15" s="98"/>
      <c r="H15" s="98"/>
      <c r="I15" s="98"/>
      <c r="J15" s="98"/>
      <c r="K15" s="98"/>
      <c r="L15" s="98"/>
      <c r="M15" s="98"/>
      <c r="N15" s="98"/>
      <c r="O15" s="80"/>
    </row>
    <row r="16" spans="1:15" s="14" customFormat="1" ht="37.5" customHeight="1">
      <c r="A16" s="68"/>
      <c r="B16" s="68"/>
      <c r="C16" s="91"/>
      <c r="D16" s="81"/>
      <c r="E16" s="82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68"/>
      <c r="B17" s="68"/>
      <c r="C17" s="91"/>
      <c r="D17" s="83"/>
      <c r="E17" s="84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69"/>
      <c r="B18" s="69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295034</v>
      </c>
      <c r="D20" s="53">
        <f>'Прил. 11 СОГАЗ 2020'!D20+'Прил. 11АЛЬФА 2020'!D20</f>
        <v>136121</v>
      </c>
      <c r="E20" s="53">
        <f>'Прил. 11 СОГАЗ 2020'!E20+'Прил. 11АЛЬФА 2020'!E20</f>
        <v>158913</v>
      </c>
      <c r="F20" s="53">
        <f>'Прил. 11 СОГАЗ 2020'!F20+'Прил. 11АЛЬФА 2020'!F20</f>
        <v>1209</v>
      </c>
      <c r="G20" s="53">
        <f>'Прил. 11 СОГАЗ 2020'!G20+'Прил. 11АЛЬФА 2020'!G20</f>
        <v>1265</v>
      </c>
      <c r="H20" s="53">
        <f>'Прил. 11 СОГАЗ 2020'!H20+'Прил. 11АЛЬФА 2020'!H20</f>
        <v>6521</v>
      </c>
      <c r="I20" s="53">
        <f>'Прил. 11 СОГАЗ 2020'!I20+'Прил. 11АЛЬФА 2020'!I20</f>
        <v>6152</v>
      </c>
      <c r="J20" s="53">
        <f>'Прил. 11 СОГАЗ 2020'!J20+'Прил. 11АЛЬФА 2020'!J20</f>
        <v>21217</v>
      </c>
      <c r="K20" s="53">
        <f>'Прил. 11 СОГАЗ 2020'!K20+'Прил. 11АЛЬФА 2020'!K20</f>
        <v>19768</v>
      </c>
      <c r="L20" s="53">
        <f>'Прил. 11 СОГАЗ 2020'!L20+'Прил. 11АЛЬФА 2020'!L20</f>
        <v>93855</v>
      </c>
      <c r="M20" s="53">
        <f>'Прил. 11 СОГАЗ 2020'!M20+'Прил. 11АЛЬФА 2020'!M20</f>
        <v>100565</v>
      </c>
      <c r="N20" s="53">
        <f>'Прил. 11 СОГАЗ 2020'!N20+'Прил. 11АЛЬФА 2020'!N20</f>
        <v>13319</v>
      </c>
      <c r="O20" s="53">
        <f>'Прил. 11 СОГАЗ 2020'!O20+'Прил. 11АЛЬФА 2020'!O20</f>
        <v>31163</v>
      </c>
    </row>
    <row r="21" spans="1:15" s="35" customFormat="1" ht="18.75">
      <c r="A21" s="50" t="s">
        <v>81</v>
      </c>
      <c r="B21" s="51" t="s">
        <v>82</v>
      </c>
      <c r="C21" s="52">
        <f t="shared" si="0"/>
        <v>8316</v>
      </c>
      <c r="D21" s="53">
        <f>'Прил. 11 СОГАЗ 2020'!D21+'Прил. 11АЛЬФА 2020'!D21</f>
        <v>3957</v>
      </c>
      <c r="E21" s="53">
        <f>'Прил. 11 СОГАЗ 2020'!E21+'Прил. 11АЛЬФА 2020'!E21</f>
        <v>4359</v>
      </c>
      <c r="F21" s="53">
        <f>'Прил. 11 СОГАЗ 2020'!F21+'Прил. 11АЛЬФА 2020'!F21</f>
        <v>32</v>
      </c>
      <c r="G21" s="53">
        <f>'Прил. 11 СОГАЗ 2020'!G21+'Прил. 11АЛЬФА 2020'!G21</f>
        <v>31</v>
      </c>
      <c r="H21" s="53">
        <f>'Прил. 11 СОГАЗ 2020'!H21+'Прил. 11АЛЬФА 2020'!H21</f>
        <v>214</v>
      </c>
      <c r="I21" s="53">
        <f>'Прил. 11 СОГАЗ 2020'!I21+'Прил. 11АЛЬФА 2020'!I21</f>
        <v>175</v>
      </c>
      <c r="J21" s="53">
        <f>'Прил. 11 СОГАЗ 2020'!J21+'Прил. 11АЛЬФА 2020'!J21</f>
        <v>684</v>
      </c>
      <c r="K21" s="53">
        <f>'Прил. 11 СОГАЗ 2020'!K21+'Прил. 11АЛЬФА 2020'!K21</f>
        <v>587</v>
      </c>
      <c r="L21" s="53">
        <f>'Прил. 11 СОГАЗ 2020'!L21+'Прил. 11АЛЬФА 2020'!L21</f>
        <v>2742</v>
      </c>
      <c r="M21" s="53">
        <f>'Прил. 11 СОГАЗ 2020'!M21+'Прил. 11АЛЬФА 2020'!M21</f>
        <v>2918</v>
      </c>
      <c r="N21" s="53">
        <f>'Прил. 11 СОГАЗ 2020'!N21+'Прил. 11АЛЬФА 2020'!N21</f>
        <v>285</v>
      </c>
      <c r="O21" s="53">
        <f>'Прил. 11 СОГАЗ 2020'!O21+'Прил. 11АЛЬФА 2020'!O21</f>
        <v>648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49512</v>
      </c>
      <c r="D22" s="53">
        <f>'Прил. 11 СОГАЗ 2020'!D22+'Прил. 11АЛЬФА 2020'!D22</f>
        <v>21282</v>
      </c>
      <c r="E22" s="53">
        <f>'Прил. 11 СОГАЗ 2020'!E22+'Прил. 11АЛЬФА 2020'!E22</f>
        <v>28230</v>
      </c>
      <c r="F22" s="53">
        <f>'Прил. 11 СОГАЗ 2020'!F22+'Прил. 11АЛЬФА 2020'!F22</f>
        <v>317</v>
      </c>
      <c r="G22" s="53">
        <f>'Прил. 11 СОГАЗ 2020'!G22+'Прил. 11АЛЬФА 2020'!G22</f>
        <v>330</v>
      </c>
      <c r="H22" s="53">
        <f>'Прил. 11 СОГАЗ 2020'!H22+'Прил. 11АЛЬФА 2020'!H22</f>
        <v>1606</v>
      </c>
      <c r="I22" s="53">
        <f>'Прил. 11 СОГАЗ 2020'!I22+'Прил. 11АЛЬФА 2020'!I22</f>
        <v>1607</v>
      </c>
      <c r="J22" s="53">
        <f>'Прил. 11 СОГАЗ 2020'!J22+'Прил. 11АЛЬФА 2020'!J22</f>
        <v>4968</v>
      </c>
      <c r="K22" s="53">
        <f>'Прил. 11 СОГАЗ 2020'!K22+'Прил. 11АЛЬФА 2020'!K22</f>
        <v>4841</v>
      </c>
      <c r="L22" s="53">
        <f>'Прил. 11 СОГАЗ 2020'!L22+'Прил. 11АЛЬФА 2020'!L22</f>
        <v>13077</v>
      </c>
      <c r="M22" s="53">
        <f>'Прил. 11 СОГАЗ 2020'!M22+'Прил. 11АЛЬФА 2020'!M22</f>
        <v>18575</v>
      </c>
      <c r="N22" s="53">
        <f>'Прил. 11 СОГАЗ 2020'!N22+'Прил. 11АЛЬФА 2020'!N22</f>
        <v>1314</v>
      </c>
      <c r="O22" s="53">
        <f>'Прил. 11 СОГАЗ 2020'!O22+'Прил. 11АЛЬФА 2020'!O22</f>
        <v>2877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 2020'!D23+'Прил. 11АЛЬФА 2020'!D23</f>
        <v>0</v>
      </c>
      <c r="E23" s="53">
        <f>'Прил. 11 СОГАЗ 2020'!E23+'Прил. 11АЛЬФА 2020'!E23</f>
        <v>0</v>
      </c>
      <c r="F23" s="53">
        <f>'Прил. 11 СОГАЗ 2020'!F23+'Прил. 11АЛЬФА 2020'!F23</f>
        <v>0</v>
      </c>
      <c r="G23" s="53">
        <f>'Прил. 11 СОГАЗ 2020'!G23+'Прил. 11АЛЬФА 2020'!G23</f>
        <v>0</v>
      </c>
      <c r="H23" s="53">
        <f>'Прил. 11 СОГАЗ 2020'!H23+'Прил. 11АЛЬФА 2020'!H23</f>
        <v>0</v>
      </c>
      <c r="I23" s="53">
        <f>'Прил. 11 СОГАЗ 2020'!I23+'Прил. 11АЛЬФА 2020'!I23</f>
        <v>0</v>
      </c>
      <c r="J23" s="53">
        <f>'Прил. 11 СОГАЗ 2020'!J23+'Прил. 11АЛЬФА 2020'!J23</f>
        <v>0</v>
      </c>
      <c r="K23" s="53">
        <f>'Прил. 11 СОГАЗ 2020'!K23+'Прил. 11АЛЬФА 2020'!K23</f>
        <v>0</v>
      </c>
      <c r="L23" s="53">
        <f>'Прил. 11 СОГАЗ 2020'!L23+'Прил. 11АЛЬФА 2020'!L23</f>
        <v>0</v>
      </c>
      <c r="M23" s="53">
        <f>'Прил. 11 СОГАЗ 2020'!M23+'Прил. 11АЛЬФА 2020'!M23</f>
        <v>0</v>
      </c>
      <c r="N23" s="53">
        <f>'Прил. 11 СОГАЗ 2020'!N23+'Прил. 11АЛЬФА 2020'!N23</f>
        <v>0</v>
      </c>
      <c r="O23" s="53">
        <f>'Прил. 11 СОГАЗ 2020'!O23+'Прил. 11АЛЬФА 2020'!O23</f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1343</v>
      </c>
      <c r="D24" s="53">
        <f>'Прил. 11 СОГАЗ 2020'!D24+'Прил. 11АЛЬФА 2020'!D24</f>
        <v>677</v>
      </c>
      <c r="E24" s="53">
        <f>'Прил. 11 СОГАЗ 2020'!E24+'Прил. 11АЛЬФА 2020'!E24</f>
        <v>666</v>
      </c>
      <c r="F24" s="53">
        <f>'Прил. 11 СОГАЗ 2020'!F24+'Прил. 11АЛЬФА 2020'!F24</f>
        <v>5</v>
      </c>
      <c r="G24" s="53">
        <f>'Прил. 11 СОГАЗ 2020'!G24+'Прил. 11АЛЬФА 2020'!G24</f>
        <v>1</v>
      </c>
      <c r="H24" s="53">
        <f>'Прил. 11 СОГАЗ 2020'!H24+'Прил. 11АЛЬФА 2020'!H24</f>
        <v>19</v>
      </c>
      <c r="I24" s="53">
        <f>'Прил. 11 СОГАЗ 2020'!I24+'Прил. 11АЛЬФА 2020'!I24</f>
        <v>18</v>
      </c>
      <c r="J24" s="53">
        <f>'Прил. 11 СОГАЗ 2020'!J24+'Прил. 11АЛЬФА 2020'!J24</f>
        <v>106</v>
      </c>
      <c r="K24" s="53">
        <f>'Прил. 11 СОГАЗ 2020'!K24+'Прил. 11АЛЬФА 2020'!K24</f>
        <v>118</v>
      </c>
      <c r="L24" s="53">
        <f>'Прил. 11 СОГАЗ 2020'!L24+'Прил. 11АЛЬФА 2020'!L24</f>
        <v>511</v>
      </c>
      <c r="M24" s="53">
        <f>'Прил. 11 СОГАЗ 2020'!M24+'Прил. 11АЛЬФА 2020'!M24</f>
        <v>479</v>
      </c>
      <c r="N24" s="53">
        <f>'Прил. 11 СОГАЗ 2020'!N24+'Прил. 11АЛЬФА 2020'!N24</f>
        <v>36</v>
      </c>
      <c r="O24" s="53">
        <f>'Прил. 11 СОГАЗ 2020'!O24+'Прил. 11АЛЬФА 2020'!O24</f>
        <v>50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40775</v>
      </c>
      <c r="D25" s="53">
        <f>'Прил. 11 СОГАЗ 2020'!D25+'Прил. 11АЛЬФА 2020'!D25</f>
        <v>19832</v>
      </c>
      <c r="E25" s="53">
        <f>'Прил. 11 СОГАЗ 2020'!E25+'Прил. 11АЛЬФА 2020'!E25</f>
        <v>20943</v>
      </c>
      <c r="F25" s="53">
        <f>'Прил. 11 СОГАЗ 2020'!F25+'Прил. 11АЛЬФА 2020'!F25</f>
        <v>178</v>
      </c>
      <c r="G25" s="53">
        <f>'Прил. 11 СОГАЗ 2020'!G25+'Прил. 11АЛЬФА 2020'!G25</f>
        <v>146</v>
      </c>
      <c r="H25" s="53">
        <f>'Прил. 11 СОГАЗ 2020'!H25+'Прил. 11АЛЬФА 2020'!H25</f>
        <v>780</v>
      </c>
      <c r="I25" s="53">
        <f>'Прил. 11 СОГАЗ 2020'!I25+'Прил. 11АЛЬФА 2020'!I25</f>
        <v>758</v>
      </c>
      <c r="J25" s="53">
        <f>'Прил. 11 СОГАЗ 2020'!J25+'Прил. 11АЛЬФА 2020'!J25</f>
        <v>2949</v>
      </c>
      <c r="K25" s="53">
        <f>'Прил. 11 СОГАЗ 2020'!K25+'Прил. 11АЛЬФА 2020'!K25</f>
        <v>2817</v>
      </c>
      <c r="L25" s="53">
        <f>'Прил. 11 СОГАЗ 2020'!L25+'Прил. 11АЛЬФА 2020'!L25</f>
        <v>14211</v>
      </c>
      <c r="M25" s="53">
        <f>'Прил. 11 СОГАЗ 2020'!M25+'Прил. 11АЛЬФА 2020'!M25</f>
        <v>13204</v>
      </c>
      <c r="N25" s="53">
        <f>'Прил. 11 СОГАЗ 2020'!N25+'Прил. 11АЛЬФА 2020'!N25</f>
        <v>1714</v>
      </c>
      <c r="O25" s="53">
        <f>'Прил. 11 СОГАЗ 2020'!O25+'Прил. 11АЛЬФА 2020'!O25</f>
        <v>4018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583</v>
      </c>
      <c r="D26" s="53">
        <f>'Прил. 11 СОГАЗ 2020'!D26+'Прил. 11АЛЬФА 2020'!D26</f>
        <v>290</v>
      </c>
      <c r="E26" s="53">
        <f>'Прил. 11 СОГАЗ 2020'!E26+'Прил. 11АЛЬФА 2020'!E26</f>
        <v>293</v>
      </c>
      <c r="F26" s="53">
        <f>'Прил. 11 СОГАЗ 2020'!F26+'Прил. 11АЛЬФА 2020'!F26</f>
        <v>0</v>
      </c>
      <c r="G26" s="53">
        <f>'Прил. 11 СОГАЗ 2020'!G26+'Прил. 11АЛЬФА 2020'!G26</f>
        <v>0</v>
      </c>
      <c r="H26" s="53">
        <f>'Прил. 11 СОГАЗ 2020'!H26+'Прил. 11АЛЬФА 2020'!H26</f>
        <v>8</v>
      </c>
      <c r="I26" s="53">
        <f>'Прил. 11 СОГАЗ 2020'!I26+'Прил. 11АЛЬФА 2020'!I26</f>
        <v>7</v>
      </c>
      <c r="J26" s="53">
        <f>'Прил. 11 СОГАЗ 2020'!J26+'Прил. 11АЛЬФА 2020'!J26</f>
        <v>36</v>
      </c>
      <c r="K26" s="53">
        <f>'Прил. 11 СОГАЗ 2020'!K26+'Прил. 11АЛЬФА 2020'!K26</f>
        <v>28</v>
      </c>
      <c r="L26" s="53">
        <f>'Прил. 11 СОГАЗ 2020'!L26+'Прил. 11АЛЬФА 2020'!L26</f>
        <v>224</v>
      </c>
      <c r="M26" s="53">
        <f>'Прил. 11 СОГАЗ 2020'!M26+'Прил. 11АЛЬФА 2020'!M26</f>
        <v>196</v>
      </c>
      <c r="N26" s="53">
        <f>'Прил. 11 СОГАЗ 2020'!N26+'Прил. 11АЛЬФА 2020'!N26</f>
        <v>22</v>
      </c>
      <c r="O26" s="53">
        <f>'Прил. 11 СОГАЗ 2020'!O26+'Прил. 11АЛЬФА 2020'!O26</f>
        <v>62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4392</v>
      </c>
      <c r="D27" s="53">
        <f>'Прил. 11 СОГАЗ 2020'!D27+'Прил. 11АЛЬФА 2020'!D27</f>
        <v>1917</v>
      </c>
      <c r="E27" s="53">
        <f>'Прил. 11 СОГАЗ 2020'!E27+'Прил. 11АЛЬФА 2020'!E27</f>
        <v>2475</v>
      </c>
      <c r="F27" s="53">
        <f>'Прил. 11 СОГАЗ 2020'!F27+'Прил. 11АЛЬФА 2020'!F27</f>
        <v>38</v>
      </c>
      <c r="G27" s="53">
        <f>'Прил. 11 СОГАЗ 2020'!G27+'Прил. 11АЛЬФА 2020'!G27</f>
        <v>39</v>
      </c>
      <c r="H27" s="53">
        <f>'Прил. 11 СОГАЗ 2020'!H27+'Прил. 11АЛЬФА 2020'!H27</f>
        <v>163</v>
      </c>
      <c r="I27" s="53">
        <f>'Прил. 11 СОГАЗ 2020'!I27+'Прил. 11АЛЬФА 2020'!I27</f>
        <v>162</v>
      </c>
      <c r="J27" s="53">
        <f>'Прил. 11 СОГАЗ 2020'!J27+'Прил. 11АЛЬФА 2020'!J27</f>
        <v>523</v>
      </c>
      <c r="K27" s="53">
        <f>'Прил. 11 СОГАЗ 2020'!K27+'Прил. 11АЛЬФА 2020'!K27</f>
        <v>514</v>
      </c>
      <c r="L27" s="53">
        <f>'Прил. 11 СОГАЗ 2020'!L27+'Прил. 11АЛЬФА 2020'!L27</f>
        <v>1141</v>
      </c>
      <c r="M27" s="53">
        <f>'Прил. 11 СОГАЗ 2020'!M27+'Прил. 11АЛЬФА 2020'!M27</f>
        <v>1633</v>
      </c>
      <c r="N27" s="53">
        <f>'Прил. 11 СОГАЗ 2020'!N27+'Прил. 11АЛЬФА 2020'!N27</f>
        <v>52</v>
      </c>
      <c r="O27" s="53">
        <f>'Прил. 11 СОГАЗ 2020'!O27+'Прил. 11АЛЬФА 2020'!O27</f>
        <v>127</v>
      </c>
    </row>
    <row r="28" spans="1:15" s="35" customFormat="1" ht="18.75">
      <c r="A28" s="50">
        <f t="shared" ref="A28:A36" si="1">A27+1</f>
        <v>6</v>
      </c>
      <c r="B28" s="51" t="s">
        <v>91</v>
      </c>
      <c r="C28" s="52">
        <f t="shared" si="0"/>
        <v>32579</v>
      </c>
      <c r="D28" s="53">
        <f>'Прил. 11 СОГАЗ 2020'!D28+'Прил. 11АЛЬФА 2020'!D28</f>
        <v>14920</v>
      </c>
      <c r="E28" s="53">
        <f>'Прил. 11 СОГАЗ 2020'!E28+'Прил. 11АЛЬФА 2020'!E28</f>
        <v>17659</v>
      </c>
      <c r="F28" s="53">
        <f>'Прил. 11 СОГАЗ 2020'!F28+'Прил. 11АЛЬФА 2020'!F28</f>
        <v>177</v>
      </c>
      <c r="G28" s="53">
        <f>'Прил. 11 СОГАЗ 2020'!G28+'Прил. 11АЛЬФА 2020'!G28</f>
        <v>205</v>
      </c>
      <c r="H28" s="53">
        <f>'Прил. 11 СОГАЗ 2020'!H28+'Прил. 11АЛЬФА 2020'!H28</f>
        <v>922</v>
      </c>
      <c r="I28" s="53">
        <f>'Прил. 11 СОГАЗ 2020'!I28+'Прил. 11АЛЬФА 2020'!I28</f>
        <v>928</v>
      </c>
      <c r="J28" s="53">
        <f>'Прил. 11 СОГАЗ 2020'!J28+'Прил. 11АЛЬФА 2020'!J28</f>
        <v>2999</v>
      </c>
      <c r="K28" s="53">
        <f>'Прил. 11 СОГАЗ 2020'!K28+'Прил. 11АЛЬФА 2020'!K28</f>
        <v>2806</v>
      </c>
      <c r="L28" s="53">
        <f>'Прил. 11 СОГАЗ 2020'!L28+'Прил. 11АЛЬФА 2020'!L28</f>
        <v>9914</v>
      </c>
      <c r="M28" s="53">
        <f>'Прил. 11 СОГАЗ 2020'!M28+'Прил. 11АЛЬФА 2020'!M28</f>
        <v>11228</v>
      </c>
      <c r="N28" s="53">
        <f>'Прил. 11 СОГАЗ 2020'!N28+'Прил. 11АЛЬФА 2020'!N28</f>
        <v>908</v>
      </c>
      <c r="O28" s="53">
        <f>'Прил. 11 СОГАЗ 2020'!O28+'Прил. 11АЛЬФА 2020'!O28</f>
        <v>2492</v>
      </c>
    </row>
    <row r="29" spans="1:15" s="35" customFormat="1" ht="18.75">
      <c r="A29" s="50">
        <f t="shared" si="1"/>
        <v>7</v>
      </c>
      <c r="B29" s="51" t="s">
        <v>92</v>
      </c>
      <c r="C29" s="52">
        <f t="shared" si="0"/>
        <v>14590</v>
      </c>
      <c r="D29" s="53">
        <f>'Прил. 11 СОГАЗ 2020'!D29+'Прил. 11АЛЬФА 2020'!D29</f>
        <v>6472</v>
      </c>
      <c r="E29" s="53">
        <f>'Прил. 11 СОГАЗ 2020'!E29+'Прил. 11АЛЬФА 2020'!E29</f>
        <v>8118</v>
      </c>
      <c r="F29" s="53">
        <f>'Прил. 11 СОГАЗ 2020'!F29+'Прил. 11АЛЬФА 2020'!F29</f>
        <v>91</v>
      </c>
      <c r="G29" s="53">
        <f>'Прил. 11 СОГАЗ 2020'!G29+'Прил. 11АЛЬФА 2020'!G29</f>
        <v>96</v>
      </c>
      <c r="H29" s="53">
        <f>'Прил. 11 СОГАЗ 2020'!H29+'Прил. 11АЛЬФА 2020'!H29</f>
        <v>469</v>
      </c>
      <c r="I29" s="53">
        <f>'Прил. 11 СОГАЗ 2020'!I29+'Прил. 11АЛЬФА 2020'!I29</f>
        <v>410</v>
      </c>
      <c r="J29" s="53">
        <f>'Прил. 11 СОГАЗ 2020'!J29+'Прил. 11АЛЬФА 2020'!J29</f>
        <v>1579</v>
      </c>
      <c r="K29" s="53">
        <f>'Прил. 11 СОГАЗ 2020'!K29+'Прил. 11АЛЬФА 2020'!K29</f>
        <v>1423</v>
      </c>
      <c r="L29" s="53">
        <f>'Прил. 11 СОГАЗ 2020'!L29+'Прил. 11АЛЬФА 2020'!L29</f>
        <v>3978</v>
      </c>
      <c r="M29" s="53">
        <f>'Прил. 11 СОГАЗ 2020'!M29+'Прил. 11АЛЬФА 2020'!M29</f>
        <v>5373</v>
      </c>
      <c r="N29" s="53">
        <f>'Прил. 11 СОГАЗ 2020'!N29+'Прил. 11АЛЬФА 2020'!N29</f>
        <v>355</v>
      </c>
      <c r="O29" s="53">
        <f>'Прил. 11 СОГАЗ 2020'!O29+'Прил. 11АЛЬФА 2020'!O29</f>
        <v>816</v>
      </c>
    </row>
    <row r="30" spans="1:15" s="35" customFormat="1" ht="18.75">
      <c r="A30" s="50">
        <f t="shared" si="1"/>
        <v>8</v>
      </c>
      <c r="B30" s="51" t="s">
        <v>93</v>
      </c>
      <c r="C30" s="52">
        <f t="shared" si="0"/>
        <v>8665</v>
      </c>
      <c r="D30" s="53">
        <f>'Прил. 11 СОГАЗ 2020'!D30+'Прил. 11АЛЬФА 2020'!D30</f>
        <v>3569</v>
      </c>
      <c r="E30" s="53">
        <f>'Прил. 11 СОГАЗ 2020'!E30+'Прил. 11АЛЬФА 2020'!E30</f>
        <v>5096</v>
      </c>
      <c r="F30" s="53">
        <f>'Прил. 11 СОГАЗ 2020'!F30+'Прил. 11АЛЬФА 2020'!F30</f>
        <v>91</v>
      </c>
      <c r="G30" s="53">
        <f>'Прил. 11 СОГАЗ 2020'!G30+'Прил. 11АЛЬФА 2020'!G30</f>
        <v>81</v>
      </c>
      <c r="H30" s="53">
        <f>'Прил. 11 СОГАЗ 2020'!H30+'Прил. 11АЛЬФА 2020'!H30</f>
        <v>463</v>
      </c>
      <c r="I30" s="53">
        <f>'Прил. 11 СОГАЗ 2020'!I30+'Прил. 11АЛЬФА 2020'!I30</f>
        <v>437</v>
      </c>
      <c r="J30" s="53">
        <f>'Прил. 11 СОГАЗ 2020'!J30+'Прил. 11АЛЬФА 2020'!J30</f>
        <v>1121</v>
      </c>
      <c r="K30" s="53">
        <f>'Прил. 11 СОГАЗ 2020'!K30+'Прил. 11АЛЬФА 2020'!K30</f>
        <v>1077</v>
      </c>
      <c r="L30" s="53">
        <f>'Прил. 11 СОГАЗ 2020'!L30+'Прил. 11АЛЬФА 2020'!L30</f>
        <v>1810</v>
      </c>
      <c r="M30" s="53">
        <f>'Прил. 11 СОГАЗ 2020'!M30+'Прил. 11АЛЬФА 2020'!M30</f>
        <v>3362</v>
      </c>
      <c r="N30" s="53">
        <f>'Прил. 11 СОГАЗ 2020'!N30+'Прил. 11АЛЬФА 2020'!N30</f>
        <v>84</v>
      </c>
      <c r="O30" s="53">
        <f>'Прил. 11 СОГАЗ 2020'!O30+'Прил. 11АЛЬФА 2020'!O30</f>
        <v>139</v>
      </c>
    </row>
    <row r="31" spans="1:15" s="35" customFormat="1" ht="18.75">
      <c r="A31" s="50">
        <f t="shared" si="1"/>
        <v>9</v>
      </c>
      <c r="B31" s="51" t="s">
        <v>94</v>
      </c>
      <c r="C31" s="52">
        <f t="shared" si="0"/>
        <v>12865</v>
      </c>
      <c r="D31" s="53">
        <f>'Прил. 11 СОГАЗ 2020'!D31+'Прил. 11АЛЬФА 2020'!D31</f>
        <v>5927</v>
      </c>
      <c r="E31" s="53">
        <f>'Прил. 11 СОГАЗ 2020'!E31+'Прил. 11АЛЬФА 2020'!E31</f>
        <v>6938</v>
      </c>
      <c r="F31" s="53">
        <f>'Прил. 11 СОГАЗ 2020'!F31+'Прил. 11АЛЬФА 2020'!F31</f>
        <v>75</v>
      </c>
      <c r="G31" s="53">
        <f>'Прил. 11 СОГАЗ 2020'!G31+'Прил. 11АЛЬФА 2020'!G31</f>
        <v>58</v>
      </c>
      <c r="H31" s="53">
        <f>'Прил. 11 СОГАЗ 2020'!H31+'Прил. 11АЛЬФА 2020'!H31</f>
        <v>379</v>
      </c>
      <c r="I31" s="53">
        <f>'Прил. 11 СОГАЗ 2020'!I31+'Прил. 11АЛЬФА 2020'!I31</f>
        <v>359</v>
      </c>
      <c r="J31" s="53">
        <f>'Прил. 11 СОГАЗ 2020'!J31+'Прил. 11АЛЬФА 2020'!J31</f>
        <v>1327</v>
      </c>
      <c r="K31" s="53">
        <f>'Прил. 11 СОГАЗ 2020'!K31+'Прил. 11АЛЬФА 2020'!K31</f>
        <v>1276</v>
      </c>
      <c r="L31" s="53">
        <f>'Прил. 11 СОГАЗ 2020'!L31+'Прил. 11АЛЬФА 2020'!L31</f>
        <v>3858</v>
      </c>
      <c r="M31" s="53">
        <f>'Прил. 11 СОГАЗ 2020'!M31+'Прил. 11АЛЬФА 2020'!M31</f>
        <v>4661</v>
      </c>
      <c r="N31" s="53">
        <f>'Прил. 11 СОГАЗ 2020'!N31+'Прил. 11АЛЬФА 2020'!N31</f>
        <v>288</v>
      </c>
      <c r="O31" s="53">
        <f>'Прил. 11 СОГАЗ 2020'!O31+'Прил. 11АЛЬФА 2020'!O31</f>
        <v>584</v>
      </c>
    </row>
    <row r="32" spans="1:15" s="35" customFormat="1" ht="18.75">
      <c r="A32" s="50">
        <f t="shared" si="1"/>
        <v>10</v>
      </c>
      <c r="B32" s="51" t="s">
        <v>95</v>
      </c>
      <c r="C32" s="52">
        <f t="shared" si="0"/>
        <v>7320</v>
      </c>
      <c r="D32" s="53">
        <f>'Прил. 11 СОГАЗ 2020'!D32+'Прил. 11АЛЬФА 2020'!D32</f>
        <v>3215</v>
      </c>
      <c r="E32" s="53">
        <f>'Прил. 11 СОГАЗ 2020'!E32+'Прил. 11АЛЬФА 2020'!E32</f>
        <v>4105</v>
      </c>
      <c r="F32" s="53">
        <f>'Прил. 11 СОГАЗ 2020'!F32+'Прил. 11АЛЬФА 2020'!F32</f>
        <v>43</v>
      </c>
      <c r="G32" s="53">
        <f>'Прил. 11 СОГАЗ 2020'!G32+'Прил. 11АЛЬФА 2020'!G32</f>
        <v>46</v>
      </c>
      <c r="H32" s="53">
        <f>'Прил. 11 СОГАЗ 2020'!H32+'Прил. 11АЛЬФА 2020'!H32</f>
        <v>281</v>
      </c>
      <c r="I32" s="53">
        <f>'Прил. 11 СОГАЗ 2020'!I32+'Прил. 11АЛЬФА 2020'!I32</f>
        <v>231</v>
      </c>
      <c r="J32" s="53">
        <f>'Прил. 11 СОГАЗ 2020'!J32+'Прил. 11АЛЬФА 2020'!J32</f>
        <v>797</v>
      </c>
      <c r="K32" s="53">
        <f>'Прил. 11 СОГАЗ 2020'!K32+'Прил. 11АЛЬФА 2020'!K32</f>
        <v>765</v>
      </c>
      <c r="L32" s="53">
        <f>'Прил. 11 СОГАЗ 2020'!L32+'Прил. 11АЛЬФА 2020'!L32</f>
        <v>1983</v>
      </c>
      <c r="M32" s="53">
        <f>'Прил. 11 СОГАЗ 2020'!M32+'Прил. 11АЛЬФА 2020'!M32</f>
        <v>2884</v>
      </c>
      <c r="N32" s="53">
        <f>'Прил. 11 СОГАЗ 2020'!N32+'Прил. 11АЛЬФА 2020'!N32</f>
        <v>111</v>
      </c>
      <c r="O32" s="53">
        <f>'Прил. 11 СОГАЗ 2020'!O32+'Прил. 11АЛЬФА 2020'!O32</f>
        <v>179</v>
      </c>
    </row>
    <row r="33" spans="1:15" s="35" customFormat="1" ht="18.75">
      <c r="A33" s="50">
        <f t="shared" si="1"/>
        <v>11</v>
      </c>
      <c r="B33" s="51" t="s">
        <v>96</v>
      </c>
      <c r="C33" s="52">
        <f t="shared" si="0"/>
        <v>55217</v>
      </c>
      <c r="D33" s="53">
        <f>'Прил. 11 СОГАЗ 2020'!D33+'Прил. 11АЛЬФА 2020'!D33</f>
        <v>25228</v>
      </c>
      <c r="E33" s="53">
        <f>'Прил. 11 СОГАЗ 2020'!E33+'Прил. 11АЛЬФА 2020'!E33</f>
        <v>29989</v>
      </c>
      <c r="F33" s="53">
        <f>'Прил. 11 СОГАЗ 2020'!F33+'Прил. 11АЛЬФА 2020'!F33</f>
        <v>233</v>
      </c>
      <c r="G33" s="53">
        <f>'Прил. 11 СОГАЗ 2020'!G33+'Прил. 11АЛЬФА 2020'!G33</f>
        <v>200</v>
      </c>
      <c r="H33" s="53">
        <f>'Прил. 11 СОГАЗ 2020'!H33+'Прил. 11АЛЬФА 2020'!H33</f>
        <v>1157</v>
      </c>
      <c r="I33" s="53">
        <f>'Прил. 11 СОГАЗ 2020'!I33+'Прил. 11АЛЬФА 2020'!I33</f>
        <v>1037</v>
      </c>
      <c r="J33" s="53">
        <f>'Прил. 11 СОГАЗ 2020'!J33+'Прил. 11АЛЬФА 2020'!J33</f>
        <v>4063</v>
      </c>
      <c r="K33" s="53">
        <f>'Прил. 11 СОГАЗ 2020'!K33+'Прил. 11АЛЬФА 2020'!K33</f>
        <v>3881</v>
      </c>
      <c r="L33" s="53">
        <f>'Прил. 11 СОГАЗ 2020'!L33+'Прил. 11АЛЬФА 2020'!L33</f>
        <v>17162</v>
      </c>
      <c r="M33" s="53">
        <f>'Прил. 11 СОГАЗ 2020'!M33+'Прил. 11АЛЬФА 2020'!M33</f>
        <v>18570</v>
      </c>
      <c r="N33" s="53">
        <f>'Прил. 11 СОГАЗ 2020'!N33+'Прил. 11АЛЬФА 2020'!N33</f>
        <v>2613</v>
      </c>
      <c r="O33" s="53">
        <f>'Прил. 11 СОГАЗ 2020'!O33+'Прил. 11АЛЬФА 2020'!O33</f>
        <v>6301</v>
      </c>
    </row>
    <row r="34" spans="1:15" s="35" customFormat="1" ht="18.75">
      <c r="A34" s="50">
        <f t="shared" si="1"/>
        <v>12</v>
      </c>
      <c r="B34" s="51" t="s">
        <v>97</v>
      </c>
      <c r="C34" s="52">
        <f t="shared" si="0"/>
        <v>31278</v>
      </c>
      <c r="D34" s="53">
        <f>'Прил. 11 СОГАЗ 2020'!D34+'Прил. 11АЛЬФА 2020'!D34</f>
        <v>14637</v>
      </c>
      <c r="E34" s="53">
        <f>'Прил. 11 СОГАЗ 2020'!E34+'Прил. 11АЛЬФА 2020'!E34</f>
        <v>16641</v>
      </c>
      <c r="F34" s="53">
        <f>'Прил. 11 СОГАЗ 2020'!F34+'Прил. 11АЛЬФА 2020'!F34</f>
        <v>130</v>
      </c>
      <c r="G34" s="53">
        <f>'Прил. 11 СОГАЗ 2020'!G34+'Прил. 11АЛЬФА 2020'!G34</f>
        <v>115</v>
      </c>
      <c r="H34" s="53">
        <f>'Прил. 11 СОГАЗ 2020'!H34+'Прил. 11АЛЬФА 2020'!H34</f>
        <v>635</v>
      </c>
      <c r="I34" s="53">
        <f>'Прил. 11 СОГАЗ 2020'!I34+'Прил. 11АЛЬФА 2020'!I34</f>
        <v>619</v>
      </c>
      <c r="J34" s="53">
        <f>'Прил. 11 СОГАЗ 2020'!J34+'Прил. 11АЛЬФА 2020'!J34</f>
        <v>2400</v>
      </c>
      <c r="K34" s="53">
        <f>'Прил. 11 СОГАЗ 2020'!K34+'Прил. 11АЛЬФА 2020'!K34</f>
        <v>2265</v>
      </c>
      <c r="L34" s="53">
        <f>'Прил. 11 СОГАЗ 2020'!L34+'Прил. 11АЛЬФА 2020'!L34</f>
        <v>10155</v>
      </c>
      <c r="M34" s="53">
        <f>'Прил. 11 СОГАЗ 2020'!M34+'Прил. 11АЛЬФА 2020'!M34</f>
        <v>10309</v>
      </c>
      <c r="N34" s="53">
        <f>'Прил. 11 СОГАЗ 2020'!N34+'Прил. 11АЛЬФА 2020'!N34</f>
        <v>1317</v>
      </c>
      <c r="O34" s="53">
        <f>'Прил. 11 СОГАЗ 2020'!O34+'Прил. 11АЛЬФА 2020'!O34</f>
        <v>3333</v>
      </c>
    </row>
    <row r="35" spans="1:15" s="35" customFormat="1" ht="18.75">
      <c r="A35" s="50">
        <f t="shared" si="1"/>
        <v>13</v>
      </c>
      <c r="B35" s="51" t="s">
        <v>98</v>
      </c>
      <c r="C35" s="52">
        <f t="shared" si="0"/>
        <v>45941</v>
      </c>
      <c r="D35" s="53">
        <f>'Прил. 11 СОГАЗ 2020'!D35+'Прил. 11АЛЬФА 2020'!D35</f>
        <v>21182</v>
      </c>
      <c r="E35" s="53">
        <f>'Прил. 11 СОГАЗ 2020'!E35+'Прил. 11АЛЬФА 2020'!E35</f>
        <v>24759</v>
      </c>
      <c r="F35" s="53">
        <f>'Прил. 11 СОГАЗ 2020'!F35+'Прил. 11АЛЬФА 2020'!F35</f>
        <v>175</v>
      </c>
      <c r="G35" s="53">
        <f>'Прил. 11 СОГАЗ 2020'!G35+'Прил. 11АЛЬФА 2020'!G35</f>
        <v>177</v>
      </c>
      <c r="H35" s="53">
        <f>'Прил. 11 СОГАЗ 2020'!H35+'Прил. 11АЛЬФА 2020'!H35</f>
        <v>926</v>
      </c>
      <c r="I35" s="53">
        <f>'Прил. 11 СОГАЗ 2020'!I35+'Прил. 11АЛЬФА 2020'!I35</f>
        <v>901</v>
      </c>
      <c r="J35" s="53">
        <f>'Прил. 11 СОГАЗ 2020'!J35+'Прил. 11АЛЬФА 2020'!J35</f>
        <v>3509</v>
      </c>
      <c r="K35" s="53">
        <f>'Прил. 11 СОГАЗ 2020'!K35+'Прил. 11АЛЬФА 2020'!K35</f>
        <v>3236</v>
      </c>
      <c r="L35" s="53">
        <f>'Прил. 11 СОГАЗ 2020'!L35+'Прил. 11АЛЬФА 2020'!L35</f>
        <v>14270</v>
      </c>
      <c r="M35" s="53">
        <f>'Прил. 11 СОГАЗ 2020'!M35+'Прил. 11АЛЬФА 2020'!M35</f>
        <v>15079</v>
      </c>
      <c r="N35" s="53">
        <f>'Прил. 11 СОГАЗ 2020'!N35+'Прил. 11АЛЬФА 2020'!N35</f>
        <v>2302</v>
      </c>
      <c r="O35" s="53">
        <f>'Прил. 11 СОГАЗ 2020'!O35+'Прил. 11АЛЬФА 2020'!O35</f>
        <v>5366</v>
      </c>
    </row>
    <row r="36" spans="1:15" s="35" customFormat="1" ht="18.75">
      <c r="A36" s="50">
        <f t="shared" si="1"/>
        <v>14</v>
      </c>
      <c r="B36" s="51" t="s">
        <v>99</v>
      </c>
      <c r="C36" s="52">
        <f t="shared" si="0"/>
        <v>16986</v>
      </c>
      <c r="D36" s="53">
        <f>'Прил. 11 СОГАЗ 2020'!D36+'Прил. 11АЛЬФА 2020'!D36</f>
        <v>7968</v>
      </c>
      <c r="E36" s="53">
        <f>'Прил. 11 СОГАЗ 2020'!E36+'Прил. 11АЛЬФА 2020'!E36</f>
        <v>9018</v>
      </c>
      <c r="F36" s="53">
        <f>'Прил. 11 СОГАЗ 2020'!F36+'Прил. 11АЛЬФА 2020'!F36</f>
        <v>54</v>
      </c>
      <c r="G36" s="53">
        <f>'Прил. 11 СОГАЗ 2020'!G36+'Прил. 11АЛЬФА 2020'!G36</f>
        <v>56</v>
      </c>
      <c r="H36" s="53">
        <f>'Прил. 11 СОГАЗ 2020'!H36+'Прил. 11АЛЬФА 2020'!H36</f>
        <v>411</v>
      </c>
      <c r="I36" s="53">
        <f>'Прил. 11 СОГАЗ 2020'!I36+'Прил. 11АЛЬФА 2020'!I36</f>
        <v>344</v>
      </c>
      <c r="J36" s="53">
        <f>'Прил. 11 СОГАЗ 2020'!J36+'Прил. 11АЛЬФА 2020'!J36</f>
        <v>1394</v>
      </c>
      <c r="K36" s="53">
        <f>'Прил. 11 СОГАЗ 2020'!K36+'Прил. 11АЛЬФА 2020'!K36</f>
        <v>1288</v>
      </c>
      <c r="L36" s="53">
        <f>'Прил. 11 СОГАЗ 2020'!L36+'Прил. 11АЛЬФА 2020'!L36</f>
        <v>5345</v>
      </c>
      <c r="M36" s="53">
        <f>'Прил. 11 СОГАЗ 2020'!M36+'Прил. 11АЛЬФА 2020'!M36</f>
        <v>5615</v>
      </c>
      <c r="N36" s="53">
        <f>'Прил. 11 СОГАЗ 2020'!N36+'Прил. 11АЛЬФА 2020'!N36</f>
        <v>764</v>
      </c>
      <c r="O36" s="53">
        <f>'Прил. 11 СОГАЗ 2020'!O36+'Прил. 11АЛЬФА 2020'!O36</f>
        <v>1715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2149</v>
      </c>
      <c r="D37" s="53">
        <f>'Прил. 11 СОГАЗ 2020'!D37+'Прил. 11АЛЬФА 2020'!D37</f>
        <v>1008</v>
      </c>
      <c r="E37" s="53">
        <f>'Прил. 11 СОГАЗ 2020'!E37+'Прил. 11АЛЬФА 2020'!E37</f>
        <v>1141</v>
      </c>
      <c r="F37" s="53">
        <f>'Прил. 11 СОГАЗ 2020'!F37+'Прил. 11АЛЬФА 2020'!F37</f>
        <v>6</v>
      </c>
      <c r="G37" s="53">
        <f>'Прил. 11 СОГАЗ 2020'!G37+'Прил. 11АЛЬФА 2020'!G37</f>
        <v>10</v>
      </c>
      <c r="H37" s="53">
        <f>'Прил. 11 СОГАЗ 2020'!H37+'Прил. 11АЛЬФА 2020'!H37</f>
        <v>47</v>
      </c>
      <c r="I37" s="53">
        <f>'Прил. 11 СОГАЗ 2020'!I37+'Прил. 11АЛЬФА 2020'!I37</f>
        <v>41</v>
      </c>
      <c r="J37" s="53">
        <f>'Прил. 11 СОГАЗ 2020'!J37+'Прил. 11АЛЬФА 2020'!J37</f>
        <v>194</v>
      </c>
      <c r="K37" s="53">
        <f>'Прил. 11 СОГАЗ 2020'!K37+'Прил. 11АЛЬФА 2020'!K37</f>
        <v>182</v>
      </c>
      <c r="L37" s="53">
        <f>'Прил. 11 СОГАЗ 2020'!L37+'Прил. 11АЛЬФА 2020'!L37</f>
        <v>676</v>
      </c>
      <c r="M37" s="53">
        <f>'Прил. 11 СОГАЗ 2020'!M37+'Прил. 11АЛЬФА 2020'!M37</f>
        <v>695</v>
      </c>
      <c r="N37" s="53">
        <f>'Прил. 11 СОГАЗ 2020'!N37+'Прил. 11АЛЬФА 2020'!N37</f>
        <v>85</v>
      </c>
      <c r="O37" s="53">
        <f>'Прил. 11 СОГАЗ 2020'!O37+'Прил. 11АЛЬФА 2020'!O37</f>
        <v>213</v>
      </c>
    </row>
    <row r="38" spans="1:15" s="35" customFormat="1" ht="18.75">
      <c r="A38" s="50">
        <v>15</v>
      </c>
      <c r="B38" s="51" t="s">
        <v>102</v>
      </c>
      <c r="C38" s="52">
        <f t="shared" si="0"/>
        <v>5456</v>
      </c>
      <c r="D38" s="53">
        <f>'Прил. 11 СОГАЗ 2020'!D38+'Прил. 11АЛЬФА 2020'!D38</f>
        <v>2577</v>
      </c>
      <c r="E38" s="53">
        <f>'Прил. 11 СОГАЗ 2020'!E38+'Прил. 11АЛЬФА 2020'!E38</f>
        <v>2879</v>
      </c>
      <c r="F38" s="53">
        <f>'Прил. 11 СОГАЗ 2020'!F38+'Прил. 11АЛЬФА 2020'!F38</f>
        <v>9</v>
      </c>
      <c r="G38" s="53">
        <f>'Прил. 11 СОГАЗ 2020'!G38+'Прил. 11АЛЬФА 2020'!G38</f>
        <v>9</v>
      </c>
      <c r="H38" s="53">
        <f>'Прил. 11 СОГАЗ 2020'!H38+'Прил. 11АЛЬФА 2020'!H38</f>
        <v>89</v>
      </c>
      <c r="I38" s="53">
        <f>'Прил. 11 СОГАЗ 2020'!I38+'Прил. 11АЛЬФА 2020'!I38</f>
        <v>76</v>
      </c>
      <c r="J38" s="53">
        <f>'Прил. 11 СОГАЗ 2020'!J38+'Прил. 11АЛЬФА 2020'!J38</f>
        <v>339</v>
      </c>
      <c r="K38" s="53">
        <f>'Прил. 11 СОГАЗ 2020'!K38+'Прил. 11АЛЬФА 2020'!K38</f>
        <v>370</v>
      </c>
      <c r="L38" s="53">
        <f>'Прил. 11 СОГАЗ 2020'!L38+'Прил. 11АЛЬФА 2020'!L38</f>
        <v>1771</v>
      </c>
      <c r="M38" s="53">
        <f>'Прил. 11 СОГАЗ 2020'!M38+'Прил. 11АЛЬФА 2020'!M38</f>
        <v>1677</v>
      </c>
      <c r="N38" s="53">
        <f>'Прил. 11 СОГАЗ 2020'!N38+'Прил. 11АЛЬФА 2020'!N38</f>
        <v>369</v>
      </c>
      <c r="O38" s="53">
        <f>'Прил. 11 СОГАЗ 2020'!O38+'Прил. 11АЛЬФА 2020'!O38</f>
        <v>747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44737</v>
      </c>
      <c r="D39" s="53">
        <f>'Прил. 11 СОГАЗ 2020'!D39+'Прил. 11АЛЬФА 2020'!D39</f>
        <v>20340</v>
      </c>
      <c r="E39" s="53">
        <f>'Прил. 11 СОГАЗ 2020'!E39+'Прил. 11АЛЬФА 2020'!E39</f>
        <v>24397</v>
      </c>
      <c r="F39" s="53">
        <f>'Прил. 11 СОГАЗ 2020'!F39+'Прил. 11АЛЬФА 2020'!F39</f>
        <v>191</v>
      </c>
      <c r="G39" s="53">
        <f>'Прил. 11 СОГАЗ 2020'!G39+'Прил. 11АЛЬФА 2020'!G39</f>
        <v>166</v>
      </c>
      <c r="H39" s="53">
        <f>'Прил. 11 СОГАЗ 2020'!H39+'Прил. 11АЛЬФА 2020'!H39</f>
        <v>941</v>
      </c>
      <c r="I39" s="53">
        <f>'Прил. 11 СОГАЗ 2020'!I39+'Прил. 11АЛЬФА 2020'!I39</f>
        <v>864</v>
      </c>
      <c r="J39" s="53">
        <f>'Прил. 11 СОГАЗ 2020'!J39+'Прил. 11АЛЬФА 2020'!J39</f>
        <v>3550</v>
      </c>
      <c r="K39" s="53">
        <f>'Прил. 11 СОГАЗ 2020'!K39+'Прил. 11АЛЬФА 2020'!K39</f>
        <v>3305</v>
      </c>
      <c r="L39" s="53">
        <f>'Прил. 11 СОГАЗ 2020'!L39+'Прил. 11АЛЬФА 2020'!L39</f>
        <v>13787</v>
      </c>
      <c r="M39" s="53">
        <f>'Прил. 11 СОГАЗ 2020'!M39+'Прил. 11АЛЬФА 2020'!M39</f>
        <v>15243</v>
      </c>
      <c r="N39" s="53">
        <f>'Прил. 11 СОГАЗ 2020'!N39+'Прил. 11АЛЬФА 2020'!N39</f>
        <v>1871</v>
      </c>
      <c r="O39" s="53">
        <f>'Прил. 11 СОГАЗ 2020'!O39+'Прил. 11АЛЬФА 2020'!O39</f>
        <v>4819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27798</v>
      </c>
      <c r="D40" s="53">
        <f>'Прил. 11 СОГАЗ 2020'!D40+'Прил. 11АЛЬФА 2020'!D40</f>
        <v>12563</v>
      </c>
      <c r="E40" s="53">
        <f>'Прил. 11 СОГАЗ 2020'!E40+'Прил. 11АЛЬФА 2020'!E40</f>
        <v>15235</v>
      </c>
      <c r="F40" s="53">
        <f>'Прил. 11 СОГАЗ 2020'!F40+'Прил. 11АЛЬФА 2020'!F40</f>
        <v>142</v>
      </c>
      <c r="G40" s="53">
        <f>'Прил. 11 СОГАЗ 2020'!G40+'Прил. 11АЛЬФА 2020'!G40</f>
        <v>130</v>
      </c>
      <c r="H40" s="53">
        <f>'Прил. 11 СОГАЗ 2020'!H40+'Прил. 11АЛЬФА 2020'!H40</f>
        <v>648</v>
      </c>
      <c r="I40" s="53">
        <f>'Прил. 11 СОГАЗ 2020'!I40+'Прил. 11АЛЬФА 2020'!I40</f>
        <v>576</v>
      </c>
      <c r="J40" s="53">
        <f>'Прил. 11 СОГАЗ 2020'!J40+'Прил. 11АЛЬФА 2020'!J40</f>
        <v>2401</v>
      </c>
      <c r="K40" s="53">
        <f>'Прил. 11 СОГАЗ 2020'!K40+'Прил. 11АЛЬФА 2020'!K40</f>
        <v>2351</v>
      </c>
      <c r="L40" s="53">
        <f>'Прил. 11 СОГАЗ 2020'!L40+'Прил. 11АЛЬФА 2020'!L40</f>
        <v>8369</v>
      </c>
      <c r="M40" s="53">
        <f>'Прил. 11 СОГАЗ 2020'!M40+'Прил. 11АЛЬФА 2020'!M40</f>
        <v>9578</v>
      </c>
      <c r="N40" s="53">
        <f>'Прил. 11 СОГАЗ 2020'!N40+'Прил. 11АЛЬФА 2020'!N40</f>
        <v>1003</v>
      </c>
      <c r="O40" s="53">
        <f>'Прил. 11 СОГАЗ 2020'!O40+'Прил. 11АЛЬФА 2020'!O40</f>
        <v>2600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19246</v>
      </c>
      <c r="D41" s="53">
        <f>'Прил. 11 СОГАЗ 2020'!D41+'Прил. 11АЛЬФА 2020'!D41</f>
        <v>9020</v>
      </c>
      <c r="E41" s="53">
        <f>'Прил. 11 СОГАЗ 2020'!E41+'Прил. 11АЛЬФА 2020'!E41</f>
        <v>10226</v>
      </c>
      <c r="F41" s="53">
        <f>'Прил. 11 СОГАЗ 2020'!F41+'Прил. 11АЛЬФА 2020'!F41</f>
        <v>76</v>
      </c>
      <c r="G41" s="53">
        <f>'Прил. 11 СОГАЗ 2020'!G41+'Прил. 11АЛЬФА 2020'!G41</f>
        <v>63</v>
      </c>
      <c r="H41" s="53">
        <f>'Прил. 11 СОГАЗ 2020'!H41+'Прил. 11АЛЬФА 2020'!H41</f>
        <v>401</v>
      </c>
      <c r="I41" s="53">
        <f>'Прил. 11 СОГАЗ 2020'!I41+'Прил. 11АЛЬФА 2020'!I41</f>
        <v>367</v>
      </c>
      <c r="J41" s="53">
        <f>'Прил. 11 СОГАЗ 2020'!J41+'Прил. 11АЛЬФА 2020'!J41</f>
        <v>1438</v>
      </c>
      <c r="K41" s="53">
        <f>'Прил. 11 СОГАЗ 2020'!K41+'Прил. 11АЛЬФА 2020'!K41</f>
        <v>1380</v>
      </c>
      <c r="L41" s="53">
        <f>'Прил. 11 СОГАЗ 2020'!L41+'Прил. 11АЛЬФА 2020'!L41</f>
        <v>6182</v>
      </c>
      <c r="M41" s="53">
        <f>'Прил. 11 СОГАЗ 2020'!M41+'Прил. 11АЛЬФА 2020'!M41</f>
        <v>6301</v>
      </c>
      <c r="N41" s="53">
        <f>'Прил. 11 СОГАЗ 2020'!N41+'Прил. 11АЛЬФА 2020'!N41</f>
        <v>923</v>
      </c>
      <c r="O41" s="53">
        <f>'Прил. 11 СОГАЗ 2020'!O41+'Прил. 11АЛЬФА 2020'!O41</f>
        <v>2115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10632</v>
      </c>
      <c r="D42" s="53">
        <f>'Прил. 11 СОГАЗ 2020'!D42+'Прил. 11АЛЬФА 2020'!D42</f>
        <v>5303</v>
      </c>
      <c r="E42" s="53">
        <f>'Прил. 11 СОГАЗ 2020'!E42+'Прил. 11АЛЬФА 2020'!E42</f>
        <v>5329</v>
      </c>
      <c r="F42" s="53">
        <f>'Прил. 11 СОГАЗ 2020'!F42+'Прил. 11АЛЬФА 2020'!F42</f>
        <v>27</v>
      </c>
      <c r="G42" s="53">
        <f>'Прил. 11 СОГАЗ 2020'!G42+'Прил. 11АЛЬФА 2020'!G42</f>
        <v>30</v>
      </c>
      <c r="H42" s="53">
        <f>'Прил. 11 СОГАЗ 2020'!H42+'Прил. 11АЛЬФА 2020'!H42</f>
        <v>204</v>
      </c>
      <c r="I42" s="53">
        <f>'Прил. 11 СОГАЗ 2020'!I42+'Прил. 11АЛЬФА 2020'!I42</f>
        <v>187</v>
      </c>
      <c r="J42" s="53">
        <f>'Прил. 11 СОГАЗ 2020'!J42+'Прил. 11АЛЬФА 2020'!J42</f>
        <v>786</v>
      </c>
      <c r="K42" s="53">
        <f>'Прил. 11 СОГАЗ 2020'!K42+'Прил. 11АЛЬФА 2020'!K42</f>
        <v>743</v>
      </c>
      <c r="L42" s="53">
        <f>'Прил. 11 СОГАЗ 2020'!L42+'Прил. 11АЛЬФА 2020'!L42</f>
        <v>3791</v>
      </c>
      <c r="M42" s="53">
        <f>'Прил. 11 СОГАЗ 2020'!M42+'Прил. 11АЛЬФА 2020'!M42</f>
        <v>3204</v>
      </c>
      <c r="N42" s="53">
        <f>'Прил. 11 СОГАЗ 2020'!N42+'Прил. 11АЛЬФА 2020'!N42</f>
        <v>495</v>
      </c>
      <c r="O42" s="53">
        <f>'Прил. 11 СОГАЗ 2020'!O42+'Прил. 11АЛЬФА 2020'!O42</f>
        <v>1165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2">SUM(C20:C42)-C21-C23-C26-C37</f>
        <v>724366</v>
      </c>
      <c r="D43" s="52">
        <f t="shared" si="2"/>
        <v>332750</v>
      </c>
      <c r="E43" s="52">
        <f t="shared" si="2"/>
        <v>391616</v>
      </c>
      <c r="F43" s="52">
        <f t="shared" si="2"/>
        <v>3261</v>
      </c>
      <c r="G43" s="52">
        <f t="shared" si="2"/>
        <v>3213</v>
      </c>
      <c r="H43" s="52">
        <f t="shared" si="2"/>
        <v>17015</v>
      </c>
      <c r="I43" s="52">
        <f t="shared" si="2"/>
        <v>16033</v>
      </c>
      <c r="J43" s="52">
        <f t="shared" si="2"/>
        <v>57466</v>
      </c>
      <c r="K43" s="52">
        <f t="shared" si="2"/>
        <v>54224</v>
      </c>
      <c r="L43" s="52">
        <f t="shared" si="2"/>
        <v>225170</v>
      </c>
      <c r="M43" s="52">
        <f t="shared" si="2"/>
        <v>247540</v>
      </c>
      <c r="N43" s="52">
        <f t="shared" si="2"/>
        <v>29838</v>
      </c>
      <c r="O43" s="52">
        <f t="shared" si="2"/>
        <v>70606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78" t="s">
        <v>108</v>
      </c>
      <c r="F45" s="78"/>
      <c r="G45" s="78"/>
      <c r="H45" s="78"/>
      <c r="I45" s="78"/>
    </row>
    <row r="46" spans="1:15" s="35" customFormat="1" ht="13.5" customHeight="1">
      <c r="D46" s="36" t="s">
        <v>44</v>
      </c>
      <c r="E46" s="77" t="s">
        <v>45</v>
      </c>
      <c r="F46" s="77"/>
      <c r="G46" s="77"/>
      <c r="H46" s="77"/>
      <c r="I46" s="77"/>
    </row>
    <row r="47" spans="1:15" s="35" customFormat="1" ht="22.5" customHeight="1">
      <c r="A47" s="12" t="s">
        <v>46</v>
      </c>
    </row>
    <row r="48" spans="1:15" s="35" customFormat="1" ht="21" customHeight="1">
      <c r="A48" s="78" t="s">
        <v>43</v>
      </c>
      <c r="B48" s="78"/>
      <c r="C48" s="78"/>
      <c r="E48" s="78" t="s">
        <v>108</v>
      </c>
      <c r="F48" s="78"/>
      <c r="G48" s="78"/>
      <c r="H48" s="78"/>
      <c r="I48" s="78"/>
    </row>
    <row r="49" spans="1:9" s="36" customFormat="1" ht="12">
      <c r="A49" s="77" t="s">
        <v>47</v>
      </c>
      <c r="B49" s="77"/>
      <c r="C49" s="77"/>
      <c r="D49" s="36" t="s">
        <v>44</v>
      </c>
      <c r="E49" s="77" t="s">
        <v>45</v>
      </c>
      <c r="F49" s="77"/>
      <c r="G49" s="77"/>
      <c r="H49" s="77"/>
      <c r="I49" s="77"/>
    </row>
  </sheetData>
  <mergeCells count="21">
    <mergeCell ref="A49:C49"/>
    <mergeCell ref="E49:I49"/>
    <mergeCell ref="E46:I46"/>
    <mergeCell ref="A48:C48"/>
    <mergeCell ref="E48:I48"/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61" zoomScaleNormal="61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s="9" customFormat="1" ht="20.25">
      <c r="H10" s="10" t="s">
        <v>77</v>
      </c>
      <c r="I10" s="57" t="s">
        <v>125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65" t="s">
        <v>71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5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67" t="s">
        <v>9</v>
      </c>
      <c r="B15" s="67" t="s">
        <v>10</v>
      </c>
      <c r="C15" s="90" t="s">
        <v>78</v>
      </c>
      <c r="D15" s="79" t="s">
        <v>12</v>
      </c>
      <c r="E15" s="80"/>
      <c r="F15" s="79" t="s">
        <v>13</v>
      </c>
      <c r="G15" s="98"/>
      <c r="H15" s="98"/>
      <c r="I15" s="98"/>
      <c r="J15" s="98"/>
      <c r="K15" s="98"/>
      <c r="L15" s="98"/>
      <c r="M15" s="98"/>
      <c r="N15" s="98"/>
      <c r="O15" s="80"/>
    </row>
    <row r="16" spans="1:15" s="14" customFormat="1" ht="37.5" customHeight="1">
      <c r="A16" s="68"/>
      <c r="B16" s="68"/>
      <c r="C16" s="91"/>
      <c r="D16" s="81"/>
      <c r="E16" s="82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68"/>
      <c r="B17" s="68"/>
      <c r="C17" s="91"/>
      <c r="D17" s="83"/>
      <c r="E17" s="84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69"/>
      <c r="B18" s="69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233327</v>
      </c>
      <c r="D20" s="53">
        <f t="shared" ref="D20:D42" si="1">F20+H20+J20+L20+N20</f>
        <v>106588</v>
      </c>
      <c r="E20" s="53">
        <f t="shared" ref="E20:E42" si="2">G20+I20+K20+M20+O20</f>
        <v>126739</v>
      </c>
      <c r="F20" s="53">
        <v>905</v>
      </c>
      <c r="G20" s="53">
        <v>957</v>
      </c>
      <c r="H20" s="53">
        <v>5231</v>
      </c>
      <c r="I20" s="53">
        <v>4985</v>
      </c>
      <c r="J20" s="53">
        <v>17667</v>
      </c>
      <c r="K20" s="53">
        <v>16307</v>
      </c>
      <c r="L20" s="53">
        <v>71869</v>
      </c>
      <c r="M20" s="53">
        <v>78661</v>
      </c>
      <c r="N20" s="53">
        <v>10916</v>
      </c>
      <c r="O20" s="53">
        <v>25829</v>
      </c>
    </row>
    <row r="21" spans="1:15" s="35" customFormat="1" ht="18.75">
      <c r="A21" s="50" t="s">
        <v>81</v>
      </c>
      <c r="B21" s="51" t="s">
        <v>82</v>
      </c>
      <c r="C21" s="52">
        <f t="shared" si="0"/>
        <v>4683</v>
      </c>
      <c r="D21" s="53">
        <f t="shared" si="1"/>
        <v>2196</v>
      </c>
      <c r="E21" s="53">
        <f t="shared" si="2"/>
        <v>2487</v>
      </c>
      <c r="F21" s="53">
        <v>24</v>
      </c>
      <c r="G21" s="53">
        <v>20</v>
      </c>
      <c r="H21" s="53">
        <v>140</v>
      </c>
      <c r="I21" s="53">
        <v>118</v>
      </c>
      <c r="J21" s="53">
        <v>346</v>
      </c>
      <c r="K21" s="53">
        <v>288</v>
      </c>
      <c r="L21" s="53">
        <v>1522</v>
      </c>
      <c r="M21" s="53">
        <v>1712</v>
      </c>
      <c r="N21" s="53">
        <v>164</v>
      </c>
      <c r="O21" s="53">
        <v>349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25885</v>
      </c>
      <c r="D22" s="53">
        <f t="shared" si="1"/>
        <v>10970</v>
      </c>
      <c r="E22" s="53">
        <f t="shared" si="2"/>
        <v>14915</v>
      </c>
      <c r="F22" s="53">
        <v>175</v>
      </c>
      <c r="G22" s="53">
        <v>171</v>
      </c>
      <c r="H22" s="53">
        <v>950</v>
      </c>
      <c r="I22" s="53">
        <v>968</v>
      </c>
      <c r="J22" s="53">
        <v>2390</v>
      </c>
      <c r="K22" s="53">
        <v>2354</v>
      </c>
      <c r="L22" s="53">
        <v>6778</v>
      </c>
      <c r="M22" s="53">
        <v>10126</v>
      </c>
      <c r="N22" s="53">
        <v>677</v>
      </c>
      <c r="O22" s="53">
        <v>1296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67</v>
      </c>
      <c r="D24" s="53">
        <f t="shared" si="1"/>
        <v>38</v>
      </c>
      <c r="E24" s="53">
        <f t="shared" si="2"/>
        <v>29</v>
      </c>
      <c r="F24" s="53">
        <v>0</v>
      </c>
      <c r="G24" s="53">
        <v>0</v>
      </c>
      <c r="H24" s="53">
        <v>2</v>
      </c>
      <c r="I24" s="53">
        <v>1</v>
      </c>
      <c r="J24" s="53">
        <v>1</v>
      </c>
      <c r="K24" s="53">
        <v>4</v>
      </c>
      <c r="L24" s="53">
        <v>34</v>
      </c>
      <c r="M24" s="53">
        <v>22</v>
      </c>
      <c r="N24" s="53">
        <v>1</v>
      </c>
      <c r="O24" s="53">
        <v>2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37682</v>
      </c>
      <c r="D25" s="53">
        <f t="shared" si="1"/>
        <v>17876</v>
      </c>
      <c r="E25" s="53">
        <f t="shared" si="2"/>
        <v>19806</v>
      </c>
      <c r="F25" s="53">
        <v>170</v>
      </c>
      <c r="G25" s="53">
        <v>144</v>
      </c>
      <c r="H25" s="53">
        <v>766</v>
      </c>
      <c r="I25" s="53">
        <v>740</v>
      </c>
      <c r="J25" s="53">
        <v>2835</v>
      </c>
      <c r="K25" s="53">
        <v>2709</v>
      </c>
      <c r="L25" s="53">
        <v>12467</v>
      </c>
      <c r="M25" s="53">
        <v>12335</v>
      </c>
      <c r="N25" s="53">
        <v>1638</v>
      </c>
      <c r="O25" s="53">
        <v>3878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566</v>
      </c>
      <c r="D26" s="53">
        <f t="shared" si="1"/>
        <v>280</v>
      </c>
      <c r="E26" s="53">
        <f t="shared" si="2"/>
        <v>286</v>
      </c>
      <c r="F26" s="53">
        <v>0</v>
      </c>
      <c r="G26" s="53">
        <v>0</v>
      </c>
      <c r="H26" s="53">
        <v>8</v>
      </c>
      <c r="I26" s="53">
        <v>7</v>
      </c>
      <c r="J26" s="53">
        <v>35</v>
      </c>
      <c r="K26" s="53">
        <v>28</v>
      </c>
      <c r="L26" s="53">
        <v>215</v>
      </c>
      <c r="M26" s="53">
        <v>189</v>
      </c>
      <c r="N26" s="53">
        <v>22</v>
      </c>
      <c r="O26" s="53">
        <v>62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554</v>
      </c>
      <c r="D27" s="53">
        <f t="shared" si="1"/>
        <v>238</v>
      </c>
      <c r="E27" s="53">
        <f t="shared" si="2"/>
        <v>316</v>
      </c>
      <c r="F27" s="53">
        <v>0</v>
      </c>
      <c r="G27" s="53">
        <v>1</v>
      </c>
      <c r="H27" s="53">
        <v>7</v>
      </c>
      <c r="I27" s="53">
        <v>6</v>
      </c>
      <c r="J27" s="53">
        <v>53</v>
      </c>
      <c r="K27" s="53">
        <v>50</v>
      </c>
      <c r="L27" s="53">
        <v>162</v>
      </c>
      <c r="M27" s="53">
        <v>235</v>
      </c>
      <c r="N27" s="53">
        <v>16</v>
      </c>
      <c r="O27" s="53">
        <v>24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32231</v>
      </c>
      <c r="D28" s="53">
        <f t="shared" si="1"/>
        <v>14667</v>
      </c>
      <c r="E28" s="53">
        <f t="shared" si="2"/>
        <v>17564</v>
      </c>
      <c r="F28" s="53">
        <v>177</v>
      </c>
      <c r="G28" s="53">
        <v>204</v>
      </c>
      <c r="H28" s="53">
        <v>920</v>
      </c>
      <c r="I28" s="53">
        <v>927</v>
      </c>
      <c r="J28" s="53">
        <v>2992</v>
      </c>
      <c r="K28" s="53">
        <v>2789</v>
      </c>
      <c r="L28" s="53">
        <v>9676</v>
      </c>
      <c r="M28" s="53">
        <v>11158</v>
      </c>
      <c r="N28" s="53">
        <v>902</v>
      </c>
      <c r="O28" s="53">
        <v>2486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5287</v>
      </c>
      <c r="D29" s="53">
        <f t="shared" si="1"/>
        <v>2278</v>
      </c>
      <c r="E29" s="53">
        <f t="shared" si="2"/>
        <v>3009</v>
      </c>
      <c r="F29" s="53">
        <v>37</v>
      </c>
      <c r="G29" s="53">
        <v>48</v>
      </c>
      <c r="H29" s="53">
        <v>228</v>
      </c>
      <c r="I29" s="53">
        <v>193</v>
      </c>
      <c r="J29" s="53">
        <v>481</v>
      </c>
      <c r="K29" s="53">
        <v>481</v>
      </c>
      <c r="L29" s="53">
        <v>1437</v>
      </c>
      <c r="M29" s="53">
        <v>2047</v>
      </c>
      <c r="N29" s="53">
        <v>95</v>
      </c>
      <c r="O29" s="53">
        <v>240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4275</v>
      </c>
      <c r="D30" s="53">
        <f t="shared" si="1"/>
        <v>1710</v>
      </c>
      <c r="E30" s="53">
        <f t="shared" si="2"/>
        <v>2565</v>
      </c>
      <c r="F30" s="53">
        <v>65</v>
      </c>
      <c r="G30" s="53">
        <v>53</v>
      </c>
      <c r="H30" s="53">
        <v>283</v>
      </c>
      <c r="I30" s="53">
        <v>282</v>
      </c>
      <c r="J30" s="53">
        <v>450</v>
      </c>
      <c r="K30" s="53">
        <v>409</v>
      </c>
      <c r="L30" s="53">
        <v>876</v>
      </c>
      <c r="M30" s="53">
        <v>1760</v>
      </c>
      <c r="N30" s="53">
        <v>36</v>
      </c>
      <c r="O30" s="53">
        <v>61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3608</v>
      </c>
      <c r="D31" s="53">
        <f t="shared" si="1"/>
        <v>1702</v>
      </c>
      <c r="E31" s="53">
        <f t="shared" si="2"/>
        <v>1906</v>
      </c>
      <c r="F31" s="53">
        <v>1</v>
      </c>
      <c r="G31" s="53">
        <v>2</v>
      </c>
      <c r="H31" s="53">
        <v>55</v>
      </c>
      <c r="I31" s="53">
        <v>46</v>
      </c>
      <c r="J31" s="53">
        <v>318</v>
      </c>
      <c r="K31" s="53">
        <v>312</v>
      </c>
      <c r="L31" s="53">
        <v>1214</v>
      </c>
      <c r="M31" s="53">
        <v>1363</v>
      </c>
      <c r="N31" s="53">
        <v>114</v>
      </c>
      <c r="O31" s="53">
        <v>183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1088</v>
      </c>
      <c r="D32" s="53">
        <f t="shared" si="1"/>
        <v>489</v>
      </c>
      <c r="E32" s="53">
        <f t="shared" si="2"/>
        <v>599</v>
      </c>
      <c r="F32" s="53">
        <v>0</v>
      </c>
      <c r="G32" s="53">
        <v>0</v>
      </c>
      <c r="H32" s="53">
        <v>5</v>
      </c>
      <c r="I32" s="53">
        <v>6</v>
      </c>
      <c r="J32" s="53">
        <v>93</v>
      </c>
      <c r="K32" s="53">
        <v>93</v>
      </c>
      <c r="L32" s="53">
        <v>370</v>
      </c>
      <c r="M32" s="53">
        <v>469</v>
      </c>
      <c r="N32" s="53">
        <v>21</v>
      </c>
      <c r="O32" s="53">
        <v>31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28304</v>
      </c>
      <c r="D33" s="53">
        <f t="shared" si="1"/>
        <v>13330</v>
      </c>
      <c r="E33" s="53">
        <f t="shared" si="2"/>
        <v>14974</v>
      </c>
      <c r="F33" s="53">
        <v>139</v>
      </c>
      <c r="G33" s="53">
        <v>114</v>
      </c>
      <c r="H33" s="53">
        <v>656</v>
      </c>
      <c r="I33" s="53">
        <v>614</v>
      </c>
      <c r="J33" s="53">
        <v>1741</v>
      </c>
      <c r="K33" s="53">
        <v>1681</v>
      </c>
      <c r="L33" s="53">
        <v>9572</v>
      </c>
      <c r="M33" s="53">
        <v>10057</v>
      </c>
      <c r="N33" s="53">
        <v>1222</v>
      </c>
      <c r="O33" s="53">
        <v>2508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20250</v>
      </c>
      <c r="D34" s="53">
        <f t="shared" si="1"/>
        <v>9866</v>
      </c>
      <c r="E34" s="53">
        <f t="shared" si="2"/>
        <v>10384</v>
      </c>
      <c r="F34" s="53">
        <v>93</v>
      </c>
      <c r="G34" s="53">
        <v>75</v>
      </c>
      <c r="H34" s="53">
        <v>424</v>
      </c>
      <c r="I34" s="53">
        <v>416</v>
      </c>
      <c r="J34" s="53">
        <v>1480</v>
      </c>
      <c r="K34" s="53">
        <v>1391</v>
      </c>
      <c r="L34" s="53">
        <v>7101</v>
      </c>
      <c r="M34" s="53">
        <v>6838</v>
      </c>
      <c r="N34" s="53">
        <v>768</v>
      </c>
      <c r="O34" s="53">
        <v>1664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2716</v>
      </c>
      <c r="D35" s="53">
        <f t="shared" si="1"/>
        <v>1396</v>
      </c>
      <c r="E35" s="53">
        <f t="shared" si="2"/>
        <v>1320</v>
      </c>
      <c r="F35" s="53">
        <v>2</v>
      </c>
      <c r="G35" s="53">
        <v>2</v>
      </c>
      <c r="H35" s="53">
        <v>14</v>
      </c>
      <c r="I35" s="53">
        <v>7</v>
      </c>
      <c r="J35" s="53">
        <v>122</v>
      </c>
      <c r="K35" s="53">
        <v>117</v>
      </c>
      <c r="L35" s="53">
        <v>1146</v>
      </c>
      <c r="M35" s="53">
        <v>1026</v>
      </c>
      <c r="N35" s="53">
        <v>112</v>
      </c>
      <c r="O35" s="53">
        <v>168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14155</v>
      </c>
      <c r="D36" s="53">
        <f t="shared" si="1"/>
        <v>6750</v>
      </c>
      <c r="E36" s="53">
        <f t="shared" si="2"/>
        <v>7405</v>
      </c>
      <c r="F36" s="53">
        <v>53</v>
      </c>
      <c r="G36" s="53">
        <v>56</v>
      </c>
      <c r="H36" s="53">
        <v>390</v>
      </c>
      <c r="I36" s="53">
        <v>324</v>
      </c>
      <c r="J36" s="53">
        <v>1083</v>
      </c>
      <c r="K36" s="53">
        <v>1045</v>
      </c>
      <c r="L36" s="53">
        <v>4598</v>
      </c>
      <c r="M36" s="53">
        <v>4632</v>
      </c>
      <c r="N36" s="53">
        <v>626</v>
      </c>
      <c r="O36" s="53">
        <v>1348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1630</v>
      </c>
      <c r="D37" s="53">
        <f t="shared" si="1"/>
        <v>756</v>
      </c>
      <c r="E37" s="53">
        <f t="shared" si="2"/>
        <v>874</v>
      </c>
      <c r="F37" s="53">
        <v>6</v>
      </c>
      <c r="G37" s="53">
        <v>10</v>
      </c>
      <c r="H37" s="53">
        <v>42</v>
      </c>
      <c r="I37" s="53">
        <v>38</v>
      </c>
      <c r="J37" s="53">
        <v>128</v>
      </c>
      <c r="K37" s="53">
        <v>133</v>
      </c>
      <c r="L37" s="53">
        <v>518</v>
      </c>
      <c r="M37" s="53">
        <v>541</v>
      </c>
      <c r="N37" s="53">
        <v>62</v>
      </c>
      <c r="O37" s="53">
        <v>152</v>
      </c>
    </row>
    <row r="38" spans="1:15" s="35" customFormat="1" ht="18.75">
      <c r="A38" s="50">
        <v>15</v>
      </c>
      <c r="B38" s="51" t="s">
        <v>102</v>
      </c>
      <c r="C38" s="52">
        <f t="shared" si="0"/>
        <v>148</v>
      </c>
      <c r="D38" s="53">
        <f t="shared" si="1"/>
        <v>90</v>
      </c>
      <c r="E38" s="53">
        <f t="shared" si="2"/>
        <v>58</v>
      </c>
      <c r="F38" s="53">
        <v>1</v>
      </c>
      <c r="G38" s="53">
        <v>0</v>
      </c>
      <c r="H38" s="53">
        <v>1</v>
      </c>
      <c r="I38" s="53">
        <v>1</v>
      </c>
      <c r="J38" s="53">
        <v>6</v>
      </c>
      <c r="K38" s="53">
        <v>7</v>
      </c>
      <c r="L38" s="53">
        <v>77</v>
      </c>
      <c r="M38" s="53">
        <v>45</v>
      </c>
      <c r="N38" s="53">
        <v>5</v>
      </c>
      <c r="O38" s="53">
        <v>5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19352</v>
      </c>
      <c r="D39" s="53">
        <f t="shared" si="1"/>
        <v>9250</v>
      </c>
      <c r="E39" s="53">
        <f t="shared" si="2"/>
        <v>10102</v>
      </c>
      <c r="F39" s="53">
        <v>115</v>
      </c>
      <c r="G39" s="53">
        <v>85</v>
      </c>
      <c r="H39" s="53">
        <v>423</v>
      </c>
      <c r="I39" s="53">
        <v>448</v>
      </c>
      <c r="J39" s="53">
        <v>1254</v>
      </c>
      <c r="K39" s="53">
        <v>1169</v>
      </c>
      <c r="L39" s="53">
        <v>6699</v>
      </c>
      <c r="M39" s="53">
        <v>6722</v>
      </c>
      <c r="N39" s="53">
        <v>759</v>
      </c>
      <c r="O39" s="53">
        <v>1678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11309</v>
      </c>
      <c r="D40" s="53">
        <f t="shared" si="1"/>
        <v>5361</v>
      </c>
      <c r="E40" s="53">
        <f t="shared" si="2"/>
        <v>5948</v>
      </c>
      <c r="F40" s="53">
        <v>67</v>
      </c>
      <c r="G40" s="53">
        <v>66</v>
      </c>
      <c r="H40" s="53">
        <v>290</v>
      </c>
      <c r="I40" s="53">
        <v>259</v>
      </c>
      <c r="J40" s="53">
        <v>825</v>
      </c>
      <c r="K40" s="53">
        <v>862</v>
      </c>
      <c r="L40" s="53">
        <v>3809</v>
      </c>
      <c r="M40" s="53">
        <v>4042</v>
      </c>
      <c r="N40" s="53">
        <v>370</v>
      </c>
      <c r="O40" s="53">
        <v>719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467</v>
      </c>
      <c r="D41" s="53">
        <f t="shared" si="1"/>
        <v>270</v>
      </c>
      <c r="E41" s="53">
        <f t="shared" si="2"/>
        <v>197</v>
      </c>
      <c r="F41" s="53">
        <v>0</v>
      </c>
      <c r="G41" s="53">
        <v>0</v>
      </c>
      <c r="H41" s="53">
        <v>2</v>
      </c>
      <c r="I41" s="53">
        <v>1</v>
      </c>
      <c r="J41" s="53">
        <v>19</v>
      </c>
      <c r="K41" s="53">
        <v>17</v>
      </c>
      <c r="L41" s="53">
        <v>235</v>
      </c>
      <c r="M41" s="53">
        <v>160</v>
      </c>
      <c r="N41" s="53">
        <v>14</v>
      </c>
      <c r="O41" s="53">
        <v>19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875</v>
      </c>
      <c r="D42" s="53">
        <f t="shared" si="1"/>
        <v>510</v>
      </c>
      <c r="E42" s="53">
        <f t="shared" si="2"/>
        <v>365</v>
      </c>
      <c r="F42" s="53">
        <v>0</v>
      </c>
      <c r="G42" s="53">
        <v>0</v>
      </c>
      <c r="H42" s="53">
        <v>2</v>
      </c>
      <c r="I42" s="53">
        <v>4</v>
      </c>
      <c r="J42" s="53">
        <v>30</v>
      </c>
      <c r="K42" s="53">
        <v>30</v>
      </c>
      <c r="L42" s="53">
        <v>439</v>
      </c>
      <c r="M42" s="53">
        <v>270</v>
      </c>
      <c r="N42" s="53">
        <v>39</v>
      </c>
      <c r="O42" s="53">
        <v>61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4">SUM(C20:C42)-C21-C23-C26-C37</f>
        <v>441580</v>
      </c>
      <c r="D43" s="52">
        <f t="shared" si="4"/>
        <v>203379</v>
      </c>
      <c r="E43" s="52">
        <f t="shared" si="4"/>
        <v>238201</v>
      </c>
      <c r="F43" s="52">
        <f t="shared" si="4"/>
        <v>2000</v>
      </c>
      <c r="G43" s="52">
        <f t="shared" si="4"/>
        <v>1978</v>
      </c>
      <c r="H43" s="52">
        <f t="shared" si="4"/>
        <v>10649</v>
      </c>
      <c r="I43" s="52">
        <f t="shared" si="4"/>
        <v>10228</v>
      </c>
      <c r="J43" s="52">
        <f t="shared" si="4"/>
        <v>33840</v>
      </c>
      <c r="K43" s="52">
        <f t="shared" si="4"/>
        <v>31827</v>
      </c>
      <c r="L43" s="52">
        <f t="shared" si="4"/>
        <v>138559</v>
      </c>
      <c r="M43" s="52">
        <f t="shared" si="4"/>
        <v>151968</v>
      </c>
      <c r="N43" s="52">
        <f t="shared" si="4"/>
        <v>18331</v>
      </c>
      <c r="O43" s="52">
        <f t="shared" si="4"/>
        <v>42200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78" t="s">
        <v>108</v>
      </c>
      <c r="F45" s="78"/>
      <c r="G45" s="78"/>
      <c r="H45" s="78"/>
      <c r="I45" s="78"/>
    </row>
    <row r="46" spans="1:15" s="35" customFormat="1" ht="13.5" customHeight="1">
      <c r="D46" s="36" t="s">
        <v>44</v>
      </c>
      <c r="E46" s="77" t="s">
        <v>45</v>
      </c>
      <c r="F46" s="77"/>
      <c r="G46" s="77"/>
      <c r="H46" s="77"/>
      <c r="I46" s="77"/>
    </row>
    <row r="47" spans="1:15" s="35" customFormat="1" ht="22.5" customHeight="1">
      <c r="A47" s="12" t="s">
        <v>46</v>
      </c>
    </row>
    <row r="48" spans="1:15" s="35" customFormat="1" ht="21" customHeight="1">
      <c r="A48" s="78" t="s">
        <v>43</v>
      </c>
      <c r="B48" s="78"/>
      <c r="C48" s="78"/>
      <c r="E48" s="78" t="s">
        <v>108</v>
      </c>
      <c r="F48" s="78"/>
      <c r="G48" s="78"/>
      <c r="H48" s="78"/>
      <c r="I48" s="78"/>
    </row>
    <row r="49" spans="1:9" s="36" customFormat="1" ht="12">
      <c r="A49" s="77" t="s">
        <v>47</v>
      </c>
      <c r="B49" s="77"/>
      <c r="C49" s="77"/>
      <c r="D49" s="36" t="s">
        <v>44</v>
      </c>
      <c r="E49" s="77" t="s">
        <v>45</v>
      </c>
      <c r="F49" s="77"/>
      <c r="G49" s="77"/>
      <c r="H49" s="77"/>
      <c r="I49" s="77"/>
    </row>
  </sheetData>
  <mergeCells count="21">
    <mergeCell ref="E45:I45"/>
    <mergeCell ref="A49:C49"/>
    <mergeCell ref="E49:I49"/>
    <mergeCell ref="E46:I46"/>
    <mergeCell ref="A48:C48"/>
    <mergeCell ref="E48:I48"/>
    <mergeCell ref="A8:O8"/>
    <mergeCell ref="A9:O9"/>
    <mergeCell ref="A15:A18"/>
    <mergeCell ref="B15:B18"/>
    <mergeCell ref="C15:C18"/>
    <mergeCell ref="C12:M12"/>
    <mergeCell ref="C13:M13"/>
    <mergeCell ref="L16:M16"/>
    <mergeCell ref="N16:O16"/>
    <mergeCell ref="H17:I17"/>
    <mergeCell ref="D15:E17"/>
    <mergeCell ref="F16:K16"/>
    <mergeCell ref="F17:G17"/>
    <mergeCell ref="F15:O15"/>
    <mergeCell ref="J17:K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50" zoomScaleNormal="75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s="9" customFormat="1" ht="20.25">
      <c r="H10" s="10" t="s">
        <v>77</v>
      </c>
      <c r="I10" s="57" t="s">
        <v>125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65" t="s">
        <v>72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5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67" t="s">
        <v>9</v>
      </c>
      <c r="B15" s="67" t="s">
        <v>10</v>
      </c>
      <c r="C15" s="90" t="s">
        <v>78</v>
      </c>
      <c r="D15" s="79" t="s">
        <v>12</v>
      </c>
      <c r="E15" s="80"/>
      <c r="F15" s="79" t="s">
        <v>13</v>
      </c>
      <c r="G15" s="98"/>
      <c r="H15" s="98"/>
      <c r="I15" s="98"/>
      <c r="J15" s="98"/>
      <c r="K15" s="98"/>
      <c r="L15" s="98"/>
      <c r="M15" s="98"/>
      <c r="N15" s="98"/>
      <c r="O15" s="80"/>
    </row>
    <row r="16" spans="1:15" s="14" customFormat="1" ht="37.5" customHeight="1">
      <c r="A16" s="68"/>
      <c r="B16" s="68"/>
      <c r="C16" s="91"/>
      <c r="D16" s="81"/>
      <c r="E16" s="82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68"/>
      <c r="B17" s="68"/>
      <c r="C17" s="91"/>
      <c r="D17" s="83"/>
      <c r="E17" s="84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69"/>
      <c r="B18" s="69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61707</v>
      </c>
      <c r="D20" s="53">
        <f t="shared" ref="D20:D42" si="1">F20+H20+J20+L20+N20</f>
        <v>29533</v>
      </c>
      <c r="E20" s="53">
        <f t="shared" ref="E20:E42" si="2">G20+I20+K20+M20+O20</f>
        <v>32174</v>
      </c>
      <c r="F20" s="53">
        <v>304</v>
      </c>
      <c r="G20" s="53">
        <v>308</v>
      </c>
      <c r="H20" s="53">
        <v>1290</v>
      </c>
      <c r="I20" s="53">
        <v>1167</v>
      </c>
      <c r="J20" s="53">
        <v>3550</v>
      </c>
      <c r="K20" s="53">
        <v>3461</v>
      </c>
      <c r="L20" s="53">
        <v>21986</v>
      </c>
      <c r="M20" s="53">
        <v>21904</v>
      </c>
      <c r="N20" s="53">
        <v>2403</v>
      </c>
      <c r="O20" s="53">
        <v>5334</v>
      </c>
    </row>
    <row r="21" spans="1:15" s="35" customFormat="1" ht="18.75">
      <c r="A21" s="50" t="s">
        <v>81</v>
      </c>
      <c r="B21" s="51" t="s">
        <v>82</v>
      </c>
      <c r="C21" s="52">
        <f t="shared" si="0"/>
        <v>3633</v>
      </c>
      <c r="D21" s="53">
        <f t="shared" si="1"/>
        <v>1761</v>
      </c>
      <c r="E21" s="53">
        <f t="shared" si="2"/>
        <v>1872</v>
      </c>
      <c r="F21" s="53">
        <v>8</v>
      </c>
      <c r="G21" s="53">
        <v>11</v>
      </c>
      <c r="H21" s="53">
        <v>74</v>
      </c>
      <c r="I21" s="53">
        <v>57</v>
      </c>
      <c r="J21" s="53">
        <v>338</v>
      </c>
      <c r="K21" s="53">
        <v>299</v>
      </c>
      <c r="L21" s="53">
        <v>1220</v>
      </c>
      <c r="M21" s="53">
        <v>1206</v>
      </c>
      <c r="N21" s="53">
        <v>121</v>
      </c>
      <c r="O21" s="53">
        <v>299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23627</v>
      </c>
      <c r="D22" s="53">
        <f t="shared" si="1"/>
        <v>10312</v>
      </c>
      <c r="E22" s="53">
        <f t="shared" si="2"/>
        <v>13315</v>
      </c>
      <c r="F22" s="53">
        <v>142</v>
      </c>
      <c r="G22" s="53">
        <v>159</v>
      </c>
      <c r="H22" s="53">
        <v>656</v>
      </c>
      <c r="I22" s="53">
        <v>639</v>
      </c>
      <c r="J22" s="53">
        <v>2578</v>
      </c>
      <c r="K22" s="53">
        <v>2487</v>
      </c>
      <c r="L22" s="53">
        <v>6299</v>
      </c>
      <c r="M22" s="53">
        <v>8449</v>
      </c>
      <c r="N22" s="53">
        <v>637</v>
      </c>
      <c r="O22" s="53">
        <v>1581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1276</v>
      </c>
      <c r="D24" s="53">
        <f t="shared" si="1"/>
        <v>639</v>
      </c>
      <c r="E24" s="53">
        <f t="shared" si="2"/>
        <v>637</v>
      </c>
      <c r="F24" s="53">
        <v>5</v>
      </c>
      <c r="G24" s="53">
        <v>1</v>
      </c>
      <c r="H24" s="53">
        <v>17</v>
      </c>
      <c r="I24" s="53">
        <v>17</v>
      </c>
      <c r="J24" s="53">
        <v>105</v>
      </c>
      <c r="K24" s="53">
        <v>114</v>
      </c>
      <c r="L24" s="53">
        <v>477</v>
      </c>
      <c r="M24" s="53">
        <v>457</v>
      </c>
      <c r="N24" s="53">
        <v>35</v>
      </c>
      <c r="O24" s="53">
        <v>48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3093</v>
      </c>
      <c r="D25" s="53">
        <f t="shared" si="1"/>
        <v>1956</v>
      </c>
      <c r="E25" s="53">
        <f t="shared" si="2"/>
        <v>1137</v>
      </c>
      <c r="F25" s="53">
        <v>8</v>
      </c>
      <c r="G25" s="53">
        <v>2</v>
      </c>
      <c r="H25" s="53">
        <v>14</v>
      </c>
      <c r="I25" s="53">
        <v>18</v>
      </c>
      <c r="J25" s="53">
        <v>114</v>
      </c>
      <c r="K25" s="53">
        <v>108</v>
      </c>
      <c r="L25" s="53">
        <v>1744</v>
      </c>
      <c r="M25" s="53">
        <v>869</v>
      </c>
      <c r="N25" s="53">
        <v>76</v>
      </c>
      <c r="O25" s="53">
        <v>140</v>
      </c>
    </row>
    <row r="26" spans="1:15" s="35" customFormat="1" ht="18.75">
      <c r="A26" s="50" t="s">
        <v>88</v>
      </c>
      <c r="B26" s="51" t="s">
        <v>89</v>
      </c>
      <c r="C26" s="52">
        <f t="shared" si="0"/>
        <v>17</v>
      </c>
      <c r="D26" s="53">
        <f t="shared" si="1"/>
        <v>10</v>
      </c>
      <c r="E26" s="53">
        <f t="shared" si="2"/>
        <v>7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9</v>
      </c>
      <c r="M26" s="53">
        <v>7</v>
      </c>
      <c r="N26" s="53">
        <v>0</v>
      </c>
      <c r="O26" s="53">
        <v>0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3838</v>
      </c>
      <c r="D27" s="53">
        <f t="shared" si="1"/>
        <v>1679</v>
      </c>
      <c r="E27" s="53">
        <f t="shared" si="2"/>
        <v>2159</v>
      </c>
      <c r="F27" s="53">
        <v>38</v>
      </c>
      <c r="G27" s="53">
        <v>38</v>
      </c>
      <c r="H27" s="53">
        <v>156</v>
      </c>
      <c r="I27" s="53">
        <v>156</v>
      </c>
      <c r="J27" s="53">
        <v>470</v>
      </c>
      <c r="K27" s="53">
        <v>464</v>
      </c>
      <c r="L27" s="53">
        <v>979</v>
      </c>
      <c r="M27" s="53">
        <v>1398</v>
      </c>
      <c r="N27" s="53">
        <v>36</v>
      </c>
      <c r="O27" s="53">
        <v>103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348</v>
      </c>
      <c r="D28" s="53">
        <f t="shared" si="1"/>
        <v>253</v>
      </c>
      <c r="E28" s="53">
        <f t="shared" si="2"/>
        <v>95</v>
      </c>
      <c r="F28" s="53">
        <v>0</v>
      </c>
      <c r="G28" s="53">
        <v>1</v>
      </c>
      <c r="H28" s="53">
        <v>2</v>
      </c>
      <c r="I28" s="53">
        <v>1</v>
      </c>
      <c r="J28" s="53">
        <v>7</v>
      </c>
      <c r="K28" s="53">
        <v>17</v>
      </c>
      <c r="L28" s="53">
        <v>238</v>
      </c>
      <c r="M28" s="53">
        <v>70</v>
      </c>
      <c r="N28" s="53">
        <v>6</v>
      </c>
      <c r="O28" s="53">
        <v>6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9303</v>
      </c>
      <c r="D29" s="53">
        <f t="shared" si="1"/>
        <v>4194</v>
      </c>
      <c r="E29" s="53">
        <f t="shared" si="2"/>
        <v>5109</v>
      </c>
      <c r="F29" s="53">
        <v>54</v>
      </c>
      <c r="G29" s="53">
        <v>48</v>
      </c>
      <c r="H29" s="53">
        <v>241</v>
      </c>
      <c r="I29" s="53">
        <v>217</v>
      </c>
      <c r="J29" s="53">
        <v>1098</v>
      </c>
      <c r="K29" s="53">
        <v>942</v>
      </c>
      <c r="L29" s="53">
        <v>2541</v>
      </c>
      <c r="M29" s="53">
        <v>3326</v>
      </c>
      <c r="N29" s="53">
        <v>260</v>
      </c>
      <c r="O29" s="53">
        <v>576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4390</v>
      </c>
      <c r="D30" s="53">
        <f t="shared" si="1"/>
        <v>1859</v>
      </c>
      <c r="E30" s="53">
        <f t="shared" si="2"/>
        <v>2531</v>
      </c>
      <c r="F30" s="53">
        <v>26</v>
      </c>
      <c r="G30" s="53">
        <v>28</v>
      </c>
      <c r="H30" s="53">
        <v>180</v>
      </c>
      <c r="I30" s="53">
        <v>155</v>
      </c>
      <c r="J30" s="53">
        <v>671</v>
      </c>
      <c r="K30" s="53">
        <v>668</v>
      </c>
      <c r="L30" s="53">
        <v>934</v>
      </c>
      <c r="M30" s="53">
        <v>1602</v>
      </c>
      <c r="N30" s="53">
        <v>48</v>
      </c>
      <c r="O30" s="53">
        <v>78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9257</v>
      </c>
      <c r="D31" s="53">
        <f t="shared" si="1"/>
        <v>4225</v>
      </c>
      <c r="E31" s="53">
        <f t="shared" si="2"/>
        <v>5032</v>
      </c>
      <c r="F31" s="53">
        <v>74</v>
      </c>
      <c r="G31" s="53">
        <v>56</v>
      </c>
      <c r="H31" s="53">
        <v>324</v>
      </c>
      <c r="I31" s="53">
        <v>313</v>
      </c>
      <c r="J31" s="53">
        <v>1009</v>
      </c>
      <c r="K31" s="53">
        <v>964</v>
      </c>
      <c r="L31" s="53">
        <v>2644</v>
      </c>
      <c r="M31" s="53">
        <v>3298</v>
      </c>
      <c r="N31" s="53">
        <v>174</v>
      </c>
      <c r="O31" s="53">
        <v>401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6232</v>
      </c>
      <c r="D32" s="53">
        <f t="shared" si="1"/>
        <v>2726</v>
      </c>
      <c r="E32" s="53">
        <f t="shared" si="2"/>
        <v>3506</v>
      </c>
      <c r="F32" s="53">
        <v>43</v>
      </c>
      <c r="G32" s="53">
        <v>46</v>
      </c>
      <c r="H32" s="53">
        <v>276</v>
      </c>
      <c r="I32" s="53">
        <v>225</v>
      </c>
      <c r="J32" s="53">
        <v>704</v>
      </c>
      <c r="K32" s="53">
        <v>672</v>
      </c>
      <c r="L32" s="53">
        <v>1613</v>
      </c>
      <c r="M32" s="53">
        <v>2415</v>
      </c>
      <c r="N32" s="53">
        <v>90</v>
      </c>
      <c r="O32" s="53">
        <v>148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26913</v>
      </c>
      <c r="D33" s="53">
        <f t="shared" si="1"/>
        <v>11898</v>
      </c>
      <c r="E33" s="53">
        <f t="shared" si="2"/>
        <v>15015</v>
      </c>
      <c r="F33" s="53">
        <v>94</v>
      </c>
      <c r="G33" s="53">
        <v>86</v>
      </c>
      <c r="H33" s="53">
        <v>501</v>
      </c>
      <c r="I33" s="53">
        <v>423</v>
      </c>
      <c r="J33" s="53">
        <v>2322</v>
      </c>
      <c r="K33" s="53">
        <v>2200</v>
      </c>
      <c r="L33" s="53">
        <v>7590</v>
      </c>
      <c r="M33" s="53">
        <v>8513</v>
      </c>
      <c r="N33" s="53">
        <v>1391</v>
      </c>
      <c r="O33" s="53">
        <v>3793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11028</v>
      </c>
      <c r="D34" s="53">
        <f t="shared" si="1"/>
        <v>4771</v>
      </c>
      <c r="E34" s="53">
        <f t="shared" si="2"/>
        <v>6257</v>
      </c>
      <c r="F34" s="53">
        <v>37</v>
      </c>
      <c r="G34" s="53">
        <v>40</v>
      </c>
      <c r="H34" s="53">
        <v>211</v>
      </c>
      <c r="I34" s="53">
        <v>203</v>
      </c>
      <c r="J34" s="53">
        <v>920</v>
      </c>
      <c r="K34" s="53">
        <v>874</v>
      </c>
      <c r="L34" s="53">
        <v>3054</v>
      </c>
      <c r="M34" s="53">
        <v>3471</v>
      </c>
      <c r="N34" s="53">
        <v>549</v>
      </c>
      <c r="O34" s="53">
        <v>1669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43225</v>
      </c>
      <c r="D35" s="53">
        <f t="shared" si="1"/>
        <v>19786</v>
      </c>
      <c r="E35" s="53">
        <f t="shared" si="2"/>
        <v>23439</v>
      </c>
      <c r="F35" s="53">
        <v>173</v>
      </c>
      <c r="G35" s="53">
        <v>175</v>
      </c>
      <c r="H35" s="53">
        <v>912</v>
      </c>
      <c r="I35" s="53">
        <v>894</v>
      </c>
      <c r="J35" s="53">
        <v>3387</v>
      </c>
      <c r="K35" s="53">
        <v>3119</v>
      </c>
      <c r="L35" s="53">
        <v>13124</v>
      </c>
      <c r="M35" s="53">
        <v>14053</v>
      </c>
      <c r="N35" s="53">
        <v>2190</v>
      </c>
      <c r="O35" s="53">
        <v>5198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2831</v>
      </c>
      <c r="D36" s="53">
        <f t="shared" si="1"/>
        <v>1218</v>
      </c>
      <c r="E36" s="53">
        <f t="shared" si="2"/>
        <v>1613</v>
      </c>
      <c r="F36" s="53">
        <v>1</v>
      </c>
      <c r="G36" s="53">
        <v>0</v>
      </c>
      <c r="H36" s="53">
        <v>21</v>
      </c>
      <c r="I36" s="53">
        <v>20</v>
      </c>
      <c r="J36" s="53">
        <v>311</v>
      </c>
      <c r="K36" s="53">
        <v>243</v>
      </c>
      <c r="L36" s="53">
        <v>747</v>
      </c>
      <c r="M36" s="53">
        <v>983</v>
      </c>
      <c r="N36" s="53">
        <v>138</v>
      </c>
      <c r="O36" s="53">
        <v>367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519</v>
      </c>
      <c r="D37" s="53">
        <f t="shared" si="1"/>
        <v>252</v>
      </c>
      <c r="E37" s="53">
        <f t="shared" si="2"/>
        <v>267</v>
      </c>
      <c r="F37" s="53">
        <v>0</v>
      </c>
      <c r="G37" s="53">
        <v>0</v>
      </c>
      <c r="H37" s="53">
        <v>5</v>
      </c>
      <c r="I37" s="53">
        <v>3</v>
      </c>
      <c r="J37" s="53">
        <v>66</v>
      </c>
      <c r="K37" s="53">
        <v>49</v>
      </c>
      <c r="L37" s="53">
        <v>158</v>
      </c>
      <c r="M37" s="53">
        <v>154</v>
      </c>
      <c r="N37" s="53">
        <v>23</v>
      </c>
      <c r="O37" s="53">
        <v>61</v>
      </c>
    </row>
    <row r="38" spans="1:15" s="35" customFormat="1" ht="18.75">
      <c r="A38" s="50">
        <v>15</v>
      </c>
      <c r="B38" s="51" t="s">
        <v>102</v>
      </c>
      <c r="C38" s="52">
        <f t="shared" si="0"/>
        <v>5308</v>
      </c>
      <c r="D38" s="53">
        <f t="shared" si="1"/>
        <v>2487</v>
      </c>
      <c r="E38" s="53">
        <f t="shared" si="2"/>
        <v>2821</v>
      </c>
      <c r="F38" s="53">
        <v>8</v>
      </c>
      <c r="G38" s="53">
        <v>9</v>
      </c>
      <c r="H38" s="53">
        <v>88</v>
      </c>
      <c r="I38" s="53">
        <v>75</v>
      </c>
      <c r="J38" s="53">
        <v>333</v>
      </c>
      <c r="K38" s="53">
        <v>363</v>
      </c>
      <c r="L38" s="53">
        <v>1694</v>
      </c>
      <c r="M38" s="53">
        <v>1632</v>
      </c>
      <c r="N38" s="53">
        <v>364</v>
      </c>
      <c r="O38" s="53">
        <v>742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25385</v>
      </c>
      <c r="D39" s="53">
        <f t="shared" si="1"/>
        <v>11090</v>
      </c>
      <c r="E39" s="53">
        <f t="shared" si="2"/>
        <v>14295</v>
      </c>
      <c r="F39" s="53">
        <v>76</v>
      </c>
      <c r="G39" s="53">
        <v>81</v>
      </c>
      <c r="H39" s="53">
        <v>518</v>
      </c>
      <c r="I39" s="53">
        <v>416</v>
      </c>
      <c r="J39" s="53">
        <v>2296</v>
      </c>
      <c r="K39" s="53">
        <v>2136</v>
      </c>
      <c r="L39" s="53">
        <v>7088</v>
      </c>
      <c r="M39" s="53">
        <v>8521</v>
      </c>
      <c r="N39" s="53">
        <v>1112</v>
      </c>
      <c r="O39" s="53">
        <v>3141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16489</v>
      </c>
      <c r="D40" s="53">
        <f t="shared" si="1"/>
        <v>7202</v>
      </c>
      <c r="E40" s="53">
        <f t="shared" si="2"/>
        <v>9287</v>
      </c>
      <c r="F40" s="53">
        <v>75</v>
      </c>
      <c r="G40" s="53">
        <v>64</v>
      </c>
      <c r="H40" s="53">
        <v>358</v>
      </c>
      <c r="I40" s="53">
        <v>317</v>
      </c>
      <c r="J40" s="53">
        <v>1576</v>
      </c>
      <c r="K40" s="53">
        <v>1489</v>
      </c>
      <c r="L40" s="53">
        <v>4560</v>
      </c>
      <c r="M40" s="53">
        <v>5536</v>
      </c>
      <c r="N40" s="53">
        <v>633</v>
      </c>
      <c r="O40" s="53">
        <v>1881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18779</v>
      </c>
      <c r="D41" s="53">
        <f t="shared" si="1"/>
        <v>8750</v>
      </c>
      <c r="E41" s="53">
        <f t="shared" si="2"/>
        <v>10029</v>
      </c>
      <c r="F41" s="53">
        <v>76</v>
      </c>
      <c r="G41" s="53">
        <v>63</v>
      </c>
      <c r="H41" s="53">
        <v>399</v>
      </c>
      <c r="I41" s="53">
        <v>366</v>
      </c>
      <c r="J41" s="53">
        <v>1419</v>
      </c>
      <c r="K41" s="53">
        <v>1363</v>
      </c>
      <c r="L41" s="53">
        <v>5947</v>
      </c>
      <c r="M41" s="53">
        <v>6141</v>
      </c>
      <c r="N41" s="53">
        <v>909</v>
      </c>
      <c r="O41" s="53">
        <v>2096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9757</v>
      </c>
      <c r="D42" s="53">
        <f t="shared" si="1"/>
        <v>4793</v>
      </c>
      <c r="E42" s="53">
        <f t="shared" si="2"/>
        <v>4964</v>
      </c>
      <c r="F42" s="53">
        <v>27</v>
      </c>
      <c r="G42" s="53">
        <v>30</v>
      </c>
      <c r="H42" s="53">
        <v>202</v>
      </c>
      <c r="I42" s="53">
        <v>183</v>
      </c>
      <c r="J42" s="53">
        <v>756</v>
      </c>
      <c r="K42" s="53">
        <v>713</v>
      </c>
      <c r="L42" s="53">
        <v>3352</v>
      </c>
      <c r="M42" s="53">
        <v>2934</v>
      </c>
      <c r="N42" s="53">
        <v>456</v>
      </c>
      <c r="O42" s="53">
        <v>1104</v>
      </c>
    </row>
    <row r="43" spans="1:15" s="12" customFormat="1" ht="18.75">
      <c r="A43" s="55">
        <f>A42+1</f>
        <v>20</v>
      </c>
      <c r="B43" s="56" t="s">
        <v>107</v>
      </c>
      <c r="C43" s="52">
        <f>SUM(C20:C42)-C21-C23-C26-C37</f>
        <v>282786</v>
      </c>
      <c r="D43" s="52">
        <f>SUM(D20:D42)-D21-D23-D26-D37</f>
        <v>129371</v>
      </c>
      <c r="E43" s="52">
        <f>SUM(E20:E42)-E21-E23-E26-E37</f>
        <v>153415</v>
      </c>
      <c r="F43" s="52">
        <f t="shared" ref="F43:O43" si="4">SUM(F20:F42)-F21-F23-F26-F37</f>
        <v>1261</v>
      </c>
      <c r="G43" s="52">
        <f t="shared" si="4"/>
        <v>1235</v>
      </c>
      <c r="H43" s="52">
        <f t="shared" si="4"/>
        <v>6366</v>
      </c>
      <c r="I43" s="52">
        <f t="shared" si="4"/>
        <v>5805</v>
      </c>
      <c r="J43" s="52">
        <f t="shared" si="4"/>
        <v>23626</v>
      </c>
      <c r="K43" s="52">
        <f t="shared" si="4"/>
        <v>22397</v>
      </c>
      <c r="L43" s="52">
        <f t="shared" si="4"/>
        <v>86611</v>
      </c>
      <c r="M43" s="52">
        <f t="shared" si="4"/>
        <v>95572</v>
      </c>
      <c r="N43" s="52">
        <f t="shared" si="4"/>
        <v>11507</v>
      </c>
      <c r="O43" s="52">
        <f t="shared" si="4"/>
        <v>28406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78" t="s">
        <v>108</v>
      </c>
      <c r="F45" s="78"/>
      <c r="G45" s="78"/>
      <c r="H45" s="78"/>
      <c r="I45" s="78"/>
    </row>
    <row r="46" spans="1:15" s="35" customFormat="1" ht="13.5" customHeight="1">
      <c r="D46" s="36" t="s">
        <v>44</v>
      </c>
      <c r="E46" s="77" t="s">
        <v>45</v>
      </c>
      <c r="F46" s="77"/>
      <c r="G46" s="77"/>
      <c r="H46" s="77"/>
      <c r="I46" s="77"/>
    </row>
    <row r="47" spans="1:15" s="35" customFormat="1" ht="22.5" customHeight="1">
      <c r="A47" s="12" t="s">
        <v>46</v>
      </c>
    </row>
    <row r="48" spans="1:15" s="35" customFormat="1" ht="21" customHeight="1">
      <c r="A48" s="78" t="s">
        <v>43</v>
      </c>
      <c r="B48" s="78"/>
      <c r="C48" s="78"/>
      <c r="E48" s="78" t="s">
        <v>108</v>
      </c>
      <c r="F48" s="78"/>
      <c r="G48" s="78"/>
      <c r="H48" s="78"/>
      <c r="I48" s="78"/>
    </row>
    <row r="49" spans="1:9" s="36" customFormat="1" ht="12">
      <c r="A49" s="77" t="s">
        <v>47</v>
      </c>
      <c r="B49" s="77"/>
      <c r="C49" s="77"/>
      <c r="D49" s="36" t="s">
        <v>44</v>
      </c>
      <c r="E49" s="77" t="s">
        <v>45</v>
      </c>
      <c r="F49" s="77"/>
      <c r="G49" s="77"/>
      <c r="H49" s="77"/>
      <c r="I49" s="77"/>
    </row>
  </sheetData>
  <mergeCells count="21">
    <mergeCell ref="A49:C49"/>
    <mergeCell ref="E49:I49"/>
    <mergeCell ref="E46:I46"/>
    <mergeCell ref="A48:C48"/>
    <mergeCell ref="E48:I48"/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 2020</vt:lpstr>
      <vt:lpstr>Прил. 11АЛЬФА 2020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2020-04-09T09:25:32Z</dcterms:modified>
</cp:coreProperties>
</file>