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9410" windowHeight="11010" tabRatio="837" firstSheet="4" activeTab="8"/>
  </bookViews>
  <sheets>
    <sheet name="Прил.1" sheetId="1" r:id="rId1"/>
    <sheet name="Прил.2" sheetId="2" r:id="rId2"/>
    <sheet name="Прил.3.1" sheetId="3" r:id="rId3"/>
    <sheet name="Прил.3.2" sheetId="4" r:id="rId4"/>
    <sheet name="Прил.3.3" sheetId="5" r:id="rId5"/>
    <sheet name="Прил.4.1" sheetId="6" r:id="rId6"/>
    <sheet name="Прил.4.2" sheetId="7" r:id="rId7"/>
    <sheet name="Прил.4.3" sheetId="8" r:id="rId8"/>
    <sheet name="Прил.4.4" sheetId="9" r:id="rId9"/>
    <sheet name="Прил.4.5 РазделI" sheetId="10" r:id="rId10"/>
    <sheet name="Прил.4.5 РазделII" sheetId="11" r:id="rId11"/>
    <sheet name="Прил.4.5 РазделIII" sheetId="12" r:id="rId12"/>
    <sheet name="Прил.4.5 РазделIV" sheetId="13" r:id="rId13"/>
    <sheet name="Прил.4.6" sheetId="14" r:id="rId14"/>
    <sheet name="Прил.4.7" sheetId="15" r:id="rId15"/>
    <sheet name="Прил.4.8" sheetId="16" r:id="rId16"/>
    <sheet name="Прил.4.9" sheetId="17" r:id="rId17"/>
    <sheet name="Прил.6.1" sheetId="19" r:id="rId18"/>
    <sheet name="Прил.6.2" sheetId="20" r:id="rId19"/>
    <sheet name="Прил.6.3" sheetId="18" r:id="rId20"/>
    <sheet name="Прил.6.4" sheetId="27" r:id="rId21"/>
    <sheet name="Прил.6.5" sheetId="28" r:id="rId22"/>
    <sheet name="Прил.6.6" sheetId="24" r:id="rId23"/>
    <sheet name="Прил.6.7" sheetId="25" r:id="rId24"/>
    <sheet name="Прил.6.8" sheetId="26" r:id="rId25"/>
    <sheet name="Прил.6.9" sheetId="21" r:id="rId26"/>
    <sheet name="Прил.6.10" sheetId="23" r:id="rId27"/>
    <sheet name="Прил.6.11" sheetId="22" r:id="rId28"/>
    <sheet name="Прил.7" sheetId="29" r:id="rId29"/>
  </sheets>
  <definedNames>
    <definedName name="_xlnm._FilterDatabase" localSheetId="9" hidden="1">'Прил.4.5 РазделI'!$A$10:$HH$283</definedName>
    <definedName name="_xlnm._FilterDatabase" localSheetId="10" hidden="1">'Прил.4.5 РазделII'!$A$10:$IQ$238</definedName>
    <definedName name="_xlnm._FilterDatabase" localSheetId="11" hidden="1">'Прил.4.5 РазделIII'!$A$13:$IP$160</definedName>
    <definedName name="_xlnm._FilterDatabase" localSheetId="12" hidden="1">'Прил.4.5 РазделIV'!$A$11:$IQ$102</definedName>
    <definedName name="_xlnm._FilterDatabase" localSheetId="14" hidden="1">Прил.4.7!$A$16:$IQ$41</definedName>
    <definedName name="_xlnm._FilterDatabase" localSheetId="26" hidden="1">Прил.6.10!$A$12:$L$271</definedName>
    <definedName name="_xlnm._FilterDatabase" localSheetId="27" hidden="1">Прил.6.11!$A$12:$L$215</definedName>
    <definedName name="_xlnm._FilterDatabase" localSheetId="20" hidden="1">Прил.6.4!$B$10:$P$47</definedName>
    <definedName name="Z_04287295_BD6E_4576_9031_B8D41DDC306C_.wvu.FilterData" localSheetId="10" hidden="1">'Прил.4.5 РазделII'!$A$10:$IQ$238</definedName>
    <definedName name="Z_04287295_BD6E_4576_9031_B8D41DDC306C_.wvu.FilterData" localSheetId="11" hidden="1">'Прил.4.5 РазделIII'!$A$13:$IQ$160</definedName>
    <definedName name="Z_12906EB5_4CB4_411C_BD9D_B367DACE7855_.wvu.FilterData" localSheetId="20" hidden="1">Прил.6.4!$B$10:$P$47</definedName>
    <definedName name="Z_754BA2B9_92C8_4608_8D67_96BC5C16664E_.wvu.FilterData" localSheetId="9" hidden="1">'Прил.4.5 РазделI'!$A$10:$HI$278</definedName>
    <definedName name="Z_754BA2B9_92C8_4608_8D67_96BC5C16664E_.wvu.FilterData" localSheetId="10" hidden="1">'Прил.4.5 РазделII'!$A$10:$IR$202</definedName>
    <definedName name="Z_754BA2B9_92C8_4608_8D67_96BC5C16664E_.wvu.FilterData" localSheetId="11" hidden="1">'Прил.4.5 РазделIII'!$A$13:$IQ$160</definedName>
    <definedName name="Z_754BA2B9_92C8_4608_8D67_96BC5C16664E_.wvu.FilterData" localSheetId="12" hidden="1">'Прил.4.5 РазделIV'!$A$11:$IQ$102</definedName>
    <definedName name="Z_754BA2B9_92C8_4608_8D67_96BC5C16664E_.wvu.FilterData" localSheetId="14" hidden="1">Прил.4.7!$A$16:$IQ$41</definedName>
    <definedName name="Z_754BA2B9_92C8_4608_8D67_96BC5C16664E_.wvu.FilterData" localSheetId="26" hidden="1">Прил.6.10!$A$12:$L$271</definedName>
    <definedName name="Z_754BA2B9_92C8_4608_8D67_96BC5C16664E_.wvu.FilterData" localSheetId="27" hidden="1">Прил.6.11!$A$12:$L$215</definedName>
    <definedName name="Z_754BA2B9_92C8_4608_8D67_96BC5C16664E_.wvu.FilterData" localSheetId="20" hidden="1">Прил.6.4!$B$10:$P$47</definedName>
    <definedName name="Z_754BA2B9_92C8_4608_8D67_96BC5C16664E_.wvu.PrintArea" localSheetId="0" hidden="1">Прил.1!$A$1:$D$75</definedName>
    <definedName name="Z_754BA2B9_92C8_4608_8D67_96BC5C16664E_.wvu.PrintArea" localSheetId="15" hidden="1">Прил.4.8!$A$1:$E$31</definedName>
    <definedName name="Z_754BA2B9_92C8_4608_8D67_96BC5C16664E_.wvu.PrintArea" localSheetId="26" hidden="1">Прил.6.10!$A$1:$L$271</definedName>
    <definedName name="Z_754BA2B9_92C8_4608_8D67_96BC5C16664E_.wvu.PrintArea" localSheetId="27" hidden="1">Прил.6.11!$A$1:$L$271</definedName>
    <definedName name="Z_754BA2B9_92C8_4608_8D67_96BC5C16664E_.wvu.PrintArea" localSheetId="22" hidden="1">Прил.6.6!$A$1:$N$56</definedName>
    <definedName name="Z_754BA2B9_92C8_4608_8D67_96BC5C16664E_.wvu.PrintArea" localSheetId="23" hidden="1">Прил.6.7!$A$1:$P$24</definedName>
    <definedName name="Z_754BA2B9_92C8_4608_8D67_96BC5C16664E_.wvu.PrintTitles" localSheetId="0" hidden="1">Прил.1!$4:$9</definedName>
    <definedName name="Z_754BA2B9_92C8_4608_8D67_96BC5C16664E_.wvu.PrintTitles" localSheetId="1" hidden="1">Прил.2!$4:$14</definedName>
    <definedName name="Z_754BA2B9_92C8_4608_8D67_96BC5C16664E_.wvu.PrintTitles" localSheetId="5" hidden="1">Прил.4.1!$4:$9</definedName>
    <definedName name="Z_754BA2B9_92C8_4608_8D67_96BC5C16664E_.wvu.PrintTitles" localSheetId="6" hidden="1">Прил.4.2!$4:$8</definedName>
    <definedName name="Z_754BA2B9_92C8_4608_8D67_96BC5C16664E_.wvu.PrintTitles" localSheetId="8" hidden="1">Прил.4.4!$3:$10</definedName>
    <definedName name="Z_754BA2B9_92C8_4608_8D67_96BC5C16664E_.wvu.PrintTitles" localSheetId="9" hidden="1">'Прил.4.5 РазделI'!$4:$10</definedName>
    <definedName name="Z_754BA2B9_92C8_4608_8D67_96BC5C16664E_.wvu.PrintTitles" localSheetId="10" hidden="1">'Прил.4.5 РазделII'!$4:$10</definedName>
    <definedName name="Z_754BA2B9_92C8_4608_8D67_96BC5C16664E_.wvu.PrintTitles" localSheetId="11" hidden="1">'Прил.4.5 РазделIII'!$4:$13</definedName>
    <definedName name="Z_754BA2B9_92C8_4608_8D67_96BC5C16664E_.wvu.PrintTitles" localSheetId="12" hidden="1">'Прил.4.5 РазделIV'!$4:$11</definedName>
    <definedName name="Z_754BA2B9_92C8_4608_8D67_96BC5C16664E_.wvu.PrintTitles" localSheetId="13" hidden="1">Прил.4.6!$4:$15</definedName>
    <definedName name="Z_754BA2B9_92C8_4608_8D67_96BC5C16664E_.wvu.PrintTitles" localSheetId="14" hidden="1">Прил.4.7!$4:$10</definedName>
    <definedName name="Z_754BA2B9_92C8_4608_8D67_96BC5C16664E_.wvu.PrintTitles" localSheetId="17" hidden="1">Прил.6.1!$4:$12</definedName>
    <definedName name="Z_754BA2B9_92C8_4608_8D67_96BC5C16664E_.wvu.PrintTitles" localSheetId="26" hidden="1">Прил.6.10!$4:$12</definedName>
    <definedName name="Z_754BA2B9_92C8_4608_8D67_96BC5C16664E_.wvu.PrintTitles" localSheetId="27" hidden="1">Прил.6.11!$4:$12</definedName>
    <definedName name="Z_754BA2B9_92C8_4608_8D67_96BC5C16664E_.wvu.PrintTitles" localSheetId="18" hidden="1">Прил.6.2!$4:$9</definedName>
    <definedName name="Z_754BA2B9_92C8_4608_8D67_96BC5C16664E_.wvu.PrintTitles" localSheetId="19" hidden="1">Прил.6.3!$1:$8</definedName>
    <definedName name="Z_754BA2B9_92C8_4608_8D67_96BC5C16664E_.wvu.PrintTitles" localSheetId="20" hidden="1">Прил.6.4!$1:$10</definedName>
    <definedName name="Z_754BA2B9_92C8_4608_8D67_96BC5C16664E_.wvu.PrintTitles" localSheetId="21" hidden="1">Прил.6.5!$4:$11</definedName>
    <definedName name="Z_754BA2B9_92C8_4608_8D67_96BC5C16664E_.wvu.PrintTitles" localSheetId="22" hidden="1">Прил.6.6!$4:$13</definedName>
    <definedName name="Z_754BA2B9_92C8_4608_8D67_96BC5C16664E_.wvu.PrintTitles" localSheetId="23" hidden="1">Прил.6.7!$4:$13</definedName>
    <definedName name="Z_754BA2B9_92C8_4608_8D67_96BC5C16664E_.wvu.PrintTitles" localSheetId="24" hidden="1">Прил.6.8!$1:$8</definedName>
    <definedName name="Z_754BA2B9_92C8_4608_8D67_96BC5C16664E_.wvu.PrintTitles" localSheetId="28" hidden="1">Прил.7!$4:$10</definedName>
    <definedName name="Z_754BA2B9_92C8_4608_8D67_96BC5C16664E_.wvu.Rows" localSheetId="26" hidden="1">Прил.6.10!$16:$17,Прил.6.10!$30:$32,Прил.6.10!$40:$40,Прил.6.10!$48:$48,Прил.6.10!$51:$60,Прил.6.10!$62:$64,Прил.6.10!$66:$69,Прил.6.10!$72:$73,Прил.6.10!$77:$80,Прил.6.10!$88:$89,Прил.6.10!$96:$100,Прил.6.10!$102:$108,Прил.6.10!$111:$112,Прил.6.10!$114:$118,Прил.6.10!$127:$135,Прил.6.10!$137:$141,Прил.6.10!$156:$156,Прил.6.10!$160:$160,Прил.6.10!$163:$163,Прил.6.10!$172:$174,Прил.6.10!$190:$190,Прил.6.10!$194:$194,Прил.6.10!$196:$198,Прил.6.10!$200:$200,Прил.6.10!$204:$204,Прил.6.10!$206:$206,Прил.6.10!$210:$211,Прил.6.10!$217:$217,Прил.6.10!$227:$231,Прил.6.10!$240:$240,Прил.6.10!$242:$248,Прил.6.10!$251:$254,Прил.6.10!$257:$259,Прил.6.10!$264:$264,Прил.6.10!$267:$268,Прил.6.10!$270:$270</definedName>
    <definedName name="Z_754BA2B9_92C8_4608_8D67_96BC5C16664E_.wvu.Rows" localSheetId="27" hidden="1">Прил.6.11!$111:$112</definedName>
    <definedName name="Z_9067D43C_8CF0_48E5_8C1B_7DFA94892381_.wvu.FilterData" localSheetId="9" hidden="1">'Прил.4.5 РазделI'!$A$10:$HH$283</definedName>
    <definedName name="Z_9067D43C_8CF0_48E5_8C1B_7DFA94892381_.wvu.FilterData" localSheetId="10" hidden="1">'Прил.4.5 РазделII'!$A$10:$IQ$238</definedName>
    <definedName name="Z_9067D43C_8CF0_48E5_8C1B_7DFA94892381_.wvu.FilterData" localSheetId="11" hidden="1">'Прил.4.5 РазделIII'!$A$13:$IP$160</definedName>
    <definedName name="Z_9067D43C_8CF0_48E5_8C1B_7DFA94892381_.wvu.FilterData" localSheetId="12" hidden="1">'Прил.4.5 РазделIV'!$A$11:$IQ$102</definedName>
    <definedName name="Z_9067D43C_8CF0_48E5_8C1B_7DFA94892381_.wvu.FilterData" localSheetId="14" hidden="1">Прил.4.7!$A$16:$IQ$41</definedName>
    <definedName name="Z_9067D43C_8CF0_48E5_8C1B_7DFA94892381_.wvu.FilterData" localSheetId="26" hidden="1">Прил.6.10!$A$12:$L$271</definedName>
    <definedName name="Z_9067D43C_8CF0_48E5_8C1B_7DFA94892381_.wvu.FilterData" localSheetId="27" hidden="1">Прил.6.11!$A$12:$L$215</definedName>
    <definedName name="Z_9067D43C_8CF0_48E5_8C1B_7DFA94892381_.wvu.FilterData" localSheetId="20" hidden="1">Прил.6.4!$B$10:$P$47</definedName>
    <definedName name="Z_9067D43C_8CF0_48E5_8C1B_7DFA94892381_.wvu.PrintArea" localSheetId="0" hidden="1">Прил.1!$A$1:$D$75</definedName>
    <definedName name="Z_9067D43C_8CF0_48E5_8C1B_7DFA94892381_.wvu.PrintArea" localSheetId="15" hidden="1">Прил.4.8!$A$1:$E$31</definedName>
    <definedName name="Z_9067D43C_8CF0_48E5_8C1B_7DFA94892381_.wvu.PrintArea" localSheetId="26" hidden="1">Прил.6.10!$A$1:$L$271</definedName>
    <definedName name="Z_9067D43C_8CF0_48E5_8C1B_7DFA94892381_.wvu.PrintArea" localSheetId="27" hidden="1">Прил.6.11!$A$1:$L$271</definedName>
    <definedName name="Z_9067D43C_8CF0_48E5_8C1B_7DFA94892381_.wvu.PrintArea" localSheetId="22" hidden="1">Прил.6.6!$A$1:$N$56</definedName>
    <definedName name="Z_9067D43C_8CF0_48E5_8C1B_7DFA94892381_.wvu.PrintArea" localSheetId="23" hidden="1">Прил.6.7!$A$1:$P$24</definedName>
    <definedName name="Z_9067D43C_8CF0_48E5_8C1B_7DFA94892381_.wvu.PrintTitles" localSheetId="0" hidden="1">Прил.1!$4:$9</definedName>
    <definedName name="Z_9067D43C_8CF0_48E5_8C1B_7DFA94892381_.wvu.PrintTitles" localSheetId="1" hidden="1">Прил.2!$4:$14</definedName>
    <definedName name="Z_9067D43C_8CF0_48E5_8C1B_7DFA94892381_.wvu.PrintTitles" localSheetId="5" hidden="1">Прил.4.1!$4:$9</definedName>
    <definedName name="Z_9067D43C_8CF0_48E5_8C1B_7DFA94892381_.wvu.PrintTitles" localSheetId="6" hidden="1">Прил.4.2!$4:$8</definedName>
    <definedName name="Z_9067D43C_8CF0_48E5_8C1B_7DFA94892381_.wvu.PrintTitles" localSheetId="8" hidden="1">Прил.4.4!$3:$10</definedName>
    <definedName name="Z_9067D43C_8CF0_48E5_8C1B_7DFA94892381_.wvu.PrintTitles" localSheetId="9" hidden="1">'Прил.4.5 РазделI'!$4:$10</definedName>
    <definedName name="Z_9067D43C_8CF0_48E5_8C1B_7DFA94892381_.wvu.PrintTitles" localSheetId="10" hidden="1">'Прил.4.5 РазделII'!$4:$10</definedName>
    <definedName name="Z_9067D43C_8CF0_48E5_8C1B_7DFA94892381_.wvu.PrintTitles" localSheetId="11" hidden="1">'Прил.4.5 РазделIII'!$4:$13</definedName>
    <definedName name="Z_9067D43C_8CF0_48E5_8C1B_7DFA94892381_.wvu.PrintTitles" localSheetId="12" hidden="1">'Прил.4.5 РазделIV'!$4:$11</definedName>
    <definedName name="Z_9067D43C_8CF0_48E5_8C1B_7DFA94892381_.wvu.PrintTitles" localSheetId="13" hidden="1">Прил.4.6!$4:$15</definedName>
    <definedName name="Z_9067D43C_8CF0_48E5_8C1B_7DFA94892381_.wvu.PrintTitles" localSheetId="14" hidden="1">Прил.4.7!$4:$10</definedName>
    <definedName name="Z_9067D43C_8CF0_48E5_8C1B_7DFA94892381_.wvu.PrintTitles" localSheetId="17" hidden="1">Прил.6.1!$4:$12</definedName>
    <definedName name="Z_9067D43C_8CF0_48E5_8C1B_7DFA94892381_.wvu.PrintTitles" localSheetId="26" hidden="1">Прил.6.10!$4:$12</definedName>
    <definedName name="Z_9067D43C_8CF0_48E5_8C1B_7DFA94892381_.wvu.PrintTitles" localSheetId="27" hidden="1">Прил.6.11!$4:$12</definedName>
    <definedName name="Z_9067D43C_8CF0_48E5_8C1B_7DFA94892381_.wvu.PrintTitles" localSheetId="18" hidden="1">Прил.6.2!$4:$9</definedName>
    <definedName name="Z_9067D43C_8CF0_48E5_8C1B_7DFA94892381_.wvu.PrintTitles" localSheetId="19" hidden="1">Прил.6.3!$1:$8</definedName>
    <definedName name="Z_9067D43C_8CF0_48E5_8C1B_7DFA94892381_.wvu.PrintTitles" localSheetId="20" hidden="1">Прил.6.4!$1:$10</definedName>
    <definedName name="Z_9067D43C_8CF0_48E5_8C1B_7DFA94892381_.wvu.PrintTitles" localSheetId="21" hidden="1">Прил.6.5!$4:$11</definedName>
    <definedName name="Z_9067D43C_8CF0_48E5_8C1B_7DFA94892381_.wvu.PrintTitles" localSheetId="22" hidden="1">Прил.6.6!$4:$13</definedName>
    <definedName name="Z_9067D43C_8CF0_48E5_8C1B_7DFA94892381_.wvu.PrintTitles" localSheetId="23" hidden="1">Прил.6.7!$4:$13</definedName>
    <definedName name="Z_9067D43C_8CF0_48E5_8C1B_7DFA94892381_.wvu.PrintTitles" localSheetId="24" hidden="1">Прил.6.8!$1:$8</definedName>
    <definedName name="Z_9067D43C_8CF0_48E5_8C1B_7DFA94892381_.wvu.PrintTitles" localSheetId="28" hidden="1">Прил.7!$4:$10</definedName>
    <definedName name="Z_9067D43C_8CF0_48E5_8C1B_7DFA94892381_.wvu.Rows" localSheetId="26" hidden="1">Прил.6.10!$16:$17,Прил.6.10!$30:$32,Прил.6.10!$40:$40,Прил.6.10!$48:$48,Прил.6.10!$51:$60,Прил.6.10!$62:$64,Прил.6.10!$66:$69,Прил.6.10!$72:$73,Прил.6.10!$77:$80,Прил.6.10!$88:$89,Прил.6.10!$96:$100,Прил.6.10!$102:$108,Прил.6.10!$111:$112,Прил.6.10!$114:$118,Прил.6.10!$127:$135,Прил.6.10!$137:$141,Прил.6.10!$156:$156,Прил.6.10!$160:$160,Прил.6.10!$163:$163,Прил.6.10!$172:$174,Прил.6.10!$190:$190,Прил.6.10!$194:$194,Прил.6.10!$196:$198,Прил.6.10!$200:$200,Прил.6.10!$204:$204,Прил.6.10!$206:$206,Прил.6.10!$210:$211,Прил.6.10!$217:$217,Прил.6.10!$227:$231,Прил.6.10!$240:$240,Прил.6.10!$242:$248,Прил.6.10!$251:$254,Прил.6.10!$257:$259,Прил.6.10!$264:$264,Прил.6.10!$267:$268,Прил.6.10!$270:$270</definedName>
    <definedName name="Z_9067D43C_8CF0_48E5_8C1B_7DFA94892381_.wvu.Rows" localSheetId="27" hidden="1">Прил.6.11!$111:$112</definedName>
    <definedName name="Z_D412A697_6196_4CD3_B8DF_C1AA2A0F2DD2_.wvu.FilterData" localSheetId="9" hidden="1">'Прил.4.5 РазделI'!$A$10:$HH$283</definedName>
    <definedName name="Z_DE2761FC_B87B_442B_8CE1_F507E8AF476B_.wvu.FilterData" localSheetId="9" hidden="1">'Прил.4.5 РазделI'!$A$10:$HI$278</definedName>
    <definedName name="Z_DE2761FC_B87B_442B_8CE1_F507E8AF476B_.wvu.FilterData" localSheetId="10" hidden="1">'Прил.4.5 РазделII'!$A$10:$IR$202</definedName>
    <definedName name="Z_DEEA3186_5E7C_4B49_A323_6511047D2DAC_.wvu.FilterData" localSheetId="9" hidden="1">'Прил.4.5 РазделI'!$A$10:$HH$283</definedName>
    <definedName name="Z_DEEA3186_5E7C_4B49_A323_6511047D2DAC_.wvu.FilterData" localSheetId="10" hidden="1">'Прил.4.5 РазделII'!$A$10:$IQ$238</definedName>
    <definedName name="Z_DEEA3186_5E7C_4B49_A323_6511047D2DAC_.wvu.FilterData" localSheetId="11" hidden="1">'Прил.4.5 РазделIII'!$A$13:$IP$160</definedName>
    <definedName name="Z_DEEA3186_5E7C_4B49_A323_6511047D2DAC_.wvu.FilterData" localSheetId="12" hidden="1">'Прил.4.5 РазделIV'!$A$11:$IQ$102</definedName>
    <definedName name="Z_DEEA3186_5E7C_4B49_A323_6511047D2DAC_.wvu.FilterData" localSheetId="14" hidden="1">Прил.4.7!$A$16:$IQ$41</definedName>
    <definedName name="Z_DEEA3186_5E7C_4B49_A323_6511047D2DAC_.wvu.FilterData" localSheetId="26" hidden="1">Прил.6.10!$A$12:$L$271</definedName>
    <definedName name="Z_DEEA3186_5E7C_4B49_A323_6511047D2DAC_.wvu.FilterData" localSheetId="27" hidden="1">Прил.6.11!$A$12:$L$271</definedName>
    <definedName name="Z_DEEA3186_5E7C_4B49_A323_6511047D2DAC_.wvu.FilterData" localSheetId="20" hidden="1">Прил.6.4!$B$10:$P$47</definedName>
    <definedName name="Z_DEEA3186_5E7C_4B49_A323_6511047D2DAC_.wvu.PrintArea" localSheetId="0" hidden="1">Прил.1!$A$1:$D$75</definedName>
    <definedName name="Z_DEEA3186_5E7C_4B49_A323_6511047D2DAC_.wvu.PrintArea" localSheetId="15" hidden="1">Прил.4.8!$A$1:$E$31</definedName>
    <definedName name="Z_DEEA3186_5E7C_4B49_A323_6511047D2DAC_.wvu.PrintArea" localSheetId="26" hidden="1">Прил.6.10!$A$1:$L$271</definedName>
    <definedName name="Z_DEEA3186_5E7C_4B49_A323_6511047D2DAC_.wvu.PrintArea" localSheetId="27" hidden="1">Прил.6.11!$A$1:$L$271</definedName>
    <definedName name="Z_DEEA3186_5E7C_4B49_A323_6511047D2DAC_.wvu.PrintArea" localSheetId="22" hidden="1">Прил.6.6!$A$1:$N$56</definedName>
    <definedName name="Z_DEEA3186_5E7C_4B49_A323_6511047D2DAC_.wvu.PrintArea" localSheetId="23" hidden="1">Прил.6.7!$A$1:$P$24</definedName>
    <definedName name="Z_DEEA3186_5E7C_4B49_A323_6511047D2DAC_.wvu.PrintTitles" localSheetId="0" hidden="1">Прил.1!$4:$9</definedName>
    <definedName name="Z_DEEA3186_5E7C_4B49_A323_6511047D2DAC_.wvu.PrintTitles" localSheetId="1" hidden="1">Прил.2!$4:$14</definedName>
    <definedName name="Z_DEEA3186_5E7C_4B49_A323_6511047D2DAC_.wvu.PrintTitles" localSheetId="5" hidden="1">Прил.4.1!$4:$9</definedName>
    <definedName name="Z_DEEA3186_5E7C_4B49_A323_6511047D2DAC_.wvu.PrintTitles" localSheetId="6" hidden="1">Прил.4.2!$4:$8</definedName>
    <definedName name="Z_DEEA3186_5E7C_4B49_A323_6511047D2DAC_.wvu.PrintTitles" localSheetId="8" hidden="1">Прил.4.4!$3:$10</definedName>
    <definedName name="Z_DEEA3186_5E7C_4B49_A323_6511047D2DAC_.wvu.PrintTitles" localSheetId="9" hidden="1">'Прил.4.5 РазделI'!$4:$10</definedName>
    <definedName name="Z_DEEA3186_5E7C_4B49_A323_6511047D2DAC_.wvu.PrintTitles" localSheetId="10" hidden="1">'Прил.4.5 РазделII'!$4:$10</definedName>
    <definedName name="Z_DEEA3186_5E7C_4B49_A323_6511047D2DAC_.wvu.PrintTitles" localSheetId="11" hidden="1">'Прил.4.5 РазделIII'!$4:$13</definedName>
    <definedName name="Z_DEEA3186_5E7C_4B49_A323_6511047D2DAC_.wvu.PrintTitles" localSheetId="12" hidden="1">'Прил.4.5 РазделIV'!$4:$11</definedName>
    <definedName name="Z_DEEA3186_5E7C_4B49_A323_6511047D2DAC_.wvu.PrintTitles" localSheetId="13" hidden="1">Прил.4.6!$4:$15</definedName>
    <definedName name="Z_DEEA3186_5E7C_4B49_A323_6511047D2DAC_.wvu.PrintTitles" localSheetId="14" hidden="1">Прил.4.7!$4:$10</definedName>
    <definedName name="Z_DEEA3186_5E7C_4B49_A323_6511047D2DAC_.wvu.PrintTitles" localSheetId="17" hidden="1">Прил.6.1!$4:$12</definedName>
    <definedName name="Z_DEEA3186_5E7C_4B49_A323_6511047D2DAC_.wvu.PrintTitles" localSheetId="26" hidden="1">Прил.6.10!$4:$12</definedName>
    <definedName name="Z_DEEA3186_5E7C_4B49_A323_6511047D2DAC_.wvu.PrintTitles" localSheetId="27" hidden="1">Прил.6.11!$4:$12</definedName>
    <definedName name="Z_DEEA3186_5E7C_4B49_A323_6511047D2DAC_.wvu.PrintTitles" localSheetId="18" hidden="1">Прил.6.2!$4:$9</definedName>
    <definedName name="Z_DEEA3186_5E7C_4B49_A323_6511047D2DAC_.wvu.PrintTitles" localSheetId="19" hidden="1">Прил.6.3!$1:$8</definedName>
    <definedName name="Z_DEEA3186_5E7C_4B49_A323_6511047D2DAC_.wvu.PrintTitles" localSheetId="20" hidden="1">Прил.6.4!$1:$10</definedName>
    <definedName name="Z_DEEA3186_5E7C_4B49_A323_6511047D2DAC_.wvu.PrintTitles" localSheetId="21" hidden="1">Прил.6.5!$4:$11</definedName>
    <definedName name="Z_DEEA3186_5E7C_4B49_A323_6511047D2DAC_.wvu.PrintTitles" localSheetId="22" hidden="1">Прил.6.6!$4:$13</definedName>
    <definedName name="Z_DEEA3186_5E7C_4B49_A323_6511047D2DAC_.wvu.PrintTitles" localSheetId="23" hidden="1">Прил.6.7!$4:$13</definedName>
    <definedName name="Z_DEEA3186_5E7C_4B49_A323_6511047D2DAC_.wvu.PrintTitles" localSheetId="24" hidden="1">Прил.6.8!$1:$8</definedName>
    <definedName name="Z_DEEA3186_5E7C_4B49_A323_6511047D2DAC_.wvu.PrintTitles" localSheetId="28" hidden="1">Прил.7!$4:$10</definedName>
    <definedName name="Z_E6862595_AEA9_4563_8AED_64A09353D7BA_.wvu.FilterData" localSheetId="9" hidden="1">'Прил.4.5 РазделI'!$A$10:$HH$283</definedName>
    <definedName name="Z_E6862595_AEA9_4563_8AED_64A09353D7BA_.wvu.FilterData" localSheetId="10" hidden="1">'Прил.4.5 РазделII'!$A$10:$IQ$238</definedName>
    <definedName name="Z_E6862595_AEA9_4563_8AED_64A09353D7BA_.wvu.FilterData" localSheetId="11" hidden="1">'Прил.4.5 РазделIII'!$A$13:$IQ$160</definedName>
    <definedName name="Z_E6862595_AEA9_4563_8AED_64A09353D7BA_.wvu.FilterData" localSheetId="12" hidden="1">'Прил.4.5 РазделIV'!$A$11:$IQ$102</definedName>
    <definedName name="Z_E6862595_AEA9_4563_8AED_64A09353D7BA_.wvu.FilterData" localSheetId="14" hidden="1">Прил.4.7!$A$16:$IQ$41</definedName>
    <definedName name="Z_E6862595_AEA9_4563_8AED_64A09353D7BA_.wvu.FilterData" localSheetId="26" hidden="1">Прил.6.10!$A$12:$L$271</definedName>
    <definedName name="Z_E6862595_AEA9_4563_8AED_64A09353D7BA_.wvu.FilterData" localSheetId="27" hidden="1">Прил.6.11!$A$12:$L$215</definedName>
    <definedName name="Z_E6862595_AEA9_4563_8AED_64A09353D7BA_.wvu.FilterData" localSheetId="20" hidden="1">Прил.6.4!$B$10:$P$47</definedName>
    <definedName name="Z_E6862595_AEA9_4563_8AED_64A09353D7BA_.wvu.PrintArea" localSheetId="0" hidden="1">Прил.1!$A$1:$D$75</definedName>
    <definedName name="Z_E6862595_AEA9_4563_8AED_64A09353D7BA_.wvu.PrintArea" localSheetId="15" hidden="1">Прил.4.8!$A$1:$E$31</definedName>
    <definedName name="Z_E6862595_AEA9_4563_8AED_64A09353D7BA_.wvu.PrintArea" localSheetId="26" hidden="1">Прил.6.10!$A$1:$L$271</definedName>
    <definedName name="Z_E6862595_AEA9_4563_8AED_64A09353D7BA_.wvu.PrintArea" localSheetId="27" hidden="1">Прил.6.11!$A$1:$L$271</definedName>
    <definedName name="Z_E6862595_AEA9_4563_8AED_64A09353D7BA_.wvu.PrintArea" localSheetId="22" hidden="1">Прил.6.6!$A$1:$N$56</definedName>
    <definedName name="Z_E6862595_AEA9_4563_8AED_64A09353D7BA_.wvu.PrintArea" localSheetId="23" hidden="1">Прил.6.7!$A$1:$P$24</definedName>
    <definedName name="Z_E6862595_AEA9_4563_8AED_64A09353D7BA_.wvu.PrintTitles" localSheetId="0" hidden="1">Прил.1!$4:$9</definedName>
    <definedName name="Z_E6862595_AEA9_4563_8AED_64A09353D7BA_.wvu.PrintTitles" localSheetId="1" hidden="1">Прил.2!$4:$14</definedName>
    <definedName name="Z_E6862595_AEA9_4563_8AED_64A09353D7BA_.wvu.PrintTitles" localSheetId="5" hidden="1">Прил.4.1!$4:$9</definedName>
    <definedName name="Z_E6862595_AEA9_4563_8AED_64A09353D7BA_.wvu.PrintTitles" localSheetId="6" hidden="1">Прил.4.2!$4:$8</definedName>
    <definedName name="Z_E6862595_AEA9_4563_8AED_64A09353D7BA_.wvu.PrintTitles" localSheetId="8" hidden="1">Прил.4.4!$3:$10</definedName>
    <definedName name="Z_E6862595_AEA9_4563_8AED_64A09353D7BA_.wvu.PrintTitles" localSheetId="9" hidden="1">'Прил.4.5 РазделI'!$4:$10</definedName>
    <definedName name="Z_E6862595_AEA9_4563_8AED_64A09353D7BA_.wvu.PrintTitles" localSheetId="10" hidden="1">'Прил.4.5 РазделII'!$4:$10</definedName>
    <definedName name="Z_E6862595_AEA9_4563_8AED_64A09353D7BA_.wvu.PrintTitles" localSheetId="11" hidden="1">'Прил.4.5 РазделIII'!$4:$13</definedName>
    <definedName name="Z_E6862595_AEA9_4563_8AED_64A09353D7BA_.wvu.PrintTitles" localSheetId="12" hidden="1">'Прил.4.5 РазделIV'!$4:$11</definedName>
    <definedName name="Z_E6862595_AEA9_4563_8AED_64A09353D7BA_.wvu.PrintTitles" localSheetId="13" hidden="1">Прил.4.6!$4:$15</definedName>
    <definedName name="Z_E6862595_AEA9_4563_8AED_64A09353D7BA_.wvu.PrintTitles" localSheetId="14" hidden="1">Прил.4.7!$4:$10</definedName>
    <definedName name="Z_E6862595_AEA9_4563_8AED_64A09353D7BA_.wvu.PrintTitles" localSheetId="17" hidden="1">Прил.6.1!$4:$12</definedName>
    <definedName name="Z_E6862595_AEA9_4563_8AED_64A09353D7BA_.wvu.PrintTitles" localSheetId="26" hidden="1">Прил.6.10!$4:$12</definedName>
    <definedName name="Z_E6862595_AEA9_4563_8AED_64A09353D7BA_.wvu.PrintTitles" localSheetId="27" hidden="1">Прил.6.11!$4:$12</definedName>
    <definedName name="Z_E6862595_AEA9_4563_8AED_64A09353D7BA_.wvu.PrintTitles" localSheetId="18" hidden="1">Прил.6.2!$4:$9</definedName>
    <definedName name="Z_E6862595_AEA9_4563_8AED_64A09353D7BA_.wvu.PrintTitles" localSheetId="19" hidden="1">Прил.6.3!$1:$8</definedName>
    <definedName name="Z_E6862595_AEA9_4563_8AED_64A09353D7BA_.wvu.PrintTitles" localSheetId="20" hidden="1">Прил.6.4!$1:$10</definedName>
    <definedName name="Z_E6862595_AEA9_4563_8AED_64A09353D7BA_.wvu.PrintTitles" localSheetId="21" hidden="1">Прил.6.5!$4:$11</definedName>
    <definedName name="Z_E6862595_AEA9_4563_8AED_64A09353D7BA_.wvu.PrintTitles" localSheetId="22" hidden="1">Прил.6.6!$4:$13</definedName>
    <definedName name="Z_E6862595_AEA9_4563_8AED_64A09353D7BA_.wvu.PrintTitles" localSheetId="23" hidden="1">Прил.6.7!$4:$13</definedName>
    <definedName name="Z_E6862595_AEA9_4563_8AED_64A09353D7BA_.wvu.PrintTitles" localSheetId="24" hidden="1">Прил.6.8!$1:$8</definedName>
    <definedName name="Z_E6862595_AEA9_4563_8AED_64A09353D7BA_.wvu.PrintTitles" localSheetId="28" hidden="1">Прил.7!$4:$10</definedName>
    <definedName name="Z_E6862595_AEA9_4563_8AED_64A09353D7BA_.wvu.Rows" localSheetId="26" hidden="1">Прил.6.10!$16:$17,Прил.6.10!$30:$32,Прил.6.10!$40:$40,Прил.6.10!$48:$48,Прил.6.10!$51:$60,Прил.6.10!$62:$64,Прил.6.10!$66:$69,Прил.6.10!$72:$73,Прил.6.10!$77:$80,Прил.6.10!$88:$89,Прил.6.10!$96:$100,Прил.6.10!$102:$108,Прил.6.10!$111:$112,Прил.6.10!$114:$118,Прил.6.10!$127:$135,Прил.6.10!$137:$141,Прил.6.10!$156:$156,Прил.6.10!$160:$160,Прил.6.10!$163:$163,Прил.6.10!$172:$174,Прил.6.10!$190:$190,Прил.6.10!$194:$194,Прил.6.10!$196:$198,Прил.6.10!$200:$200,Прил.6.10!$204:$204,Прил.6.10!$206:$206,Прил.6.10!$210:$211,Прил.6.10!$217:$217,Прил.6.10!$227:$231,Прил.6.10!$240:$240,Прил.6.10!$242:$248,Прил.6.10!$251:$254,Прил.6.10!$257:$259,Прил.6.10!$264:$264,Прил.6.10!$267:$268,Прил.6.10!$270:$270</definedName>
    <definedName name="Z_E6862595_AEA9_4563_8AED_64A09353D7BA_.wvu.Rows" localSheetId="27" hidden="1">Прил.6.11!$111:$112</definedName>
    <definedName name="_xlnm.Print_Titles" localSheetId="0">Прил.1!$4:$9</definedName>
    <definedName name="_xlnm.Print_Titles" localSheetId="1">Прил.2!$4:$14</definedName>
    <definedName name="_xlnm.Print_Titles" localSheetId="5">Прил.4.1!$4:$9</definedName>
    <definedName name="_xlnm.Print_Titles" localSheetId="6">Прил.4.2!$4:$8</definedName>
    <definedName name="_xlnm.Print_Titles" localSheetId="8">Прил.4.4!$3:$10</definedName>
    <definedName name="_xlnm.Print_Titles" localSheetId="9">'Прил.4.5 РазделI'!$8:$10</definedName>
    <definedName name="_xlnm.Print_Titles" localSheetId="10">'Прил.4.5 РазделII'!$8:$10</definedName>
    <definedName name="_xlnm.Print_Titles" localSheetId="11">'Прил.4.5 РазделIII'!$4:$13</definedName>
    <definedName name="_xlnm.Print_Titles" localSheetId="12">'Прил.4.5 РазделIV'!$9:$11</definedName>
    <definedName name="_xlnm.Print_Titles" localSheetId="13">Прил.4.6!$4:$15</definedName>
    <definedName name="_xlnm.Print_Titles" localSheetId="14">Прил.4.7!$4:$10</definedName>
    <definedName name="_xlnm.Print_Titles" localSheetId="17">Прил.6.1!$4:$12</definedName>
    <definedName name="_xlnm.Print_Titles" localSheetId="26">Прил.6.10!$4:$12</definedName>
    <definedName name="_xlnm.Print_Titles" localSheetId="27">Прил.6.11!$4:$12</definedName>
    <definedName name="_xlnm.Print_Titles" localSheetId="18">Прил.6.2!$4:$9</definedName>
    <definedName name="_xlnm.Print_Titles" localSheetId="19">Прил.6.3!$1:$8</definedName>
    <definedName name="_xlnm.Print_Titles" localSheetId="20">Прил.6.4!$1:$10</definedName>
    <definedName name="_xlnm.Print_Titles" localSheetId="21">Прил.6.5!$4:$11</definedName>
    <definedName name="_xlnm.Print_Titles" localSheetId="22">Прил.6.6!$4:$13</definedName>
    <definedName name="_xlnm.Print_Titles" localSheetId="23">Прил.6.7!$4:$13</definedName>
    <definedName name="_xlnm.Print_Titles" localSheetId="24">Прил.6.8!$1:$8</definedName>
    <definedName name="_xlnm.Print_Titles" localSheetId="28">Прил.7!$4:$10</definedName>
    <definedName name="_xlnm.Print_Area" localSheetId="0">Прил.1!$A$1:$D$75</definedName>
    <definedName name="_xlnm.Print_Area" localSheetId="15">Прил.4.8!$A$1:$E$31</definedName>
    <definedName name="_xlnm.Print_Area" localSheetId="26">Прил.6.10!$A$1:$L$271</definedName>
    <definedName name="_xlnm.Print_Area" localSheetId="27">Прил.6.11!$A$1:$L$271</definedName>
    <definedName name="_xlnm.Print_Area" localSheetId="22">Прил.6.6!$A$1:$N$49</definedName>
    <definedName name="_xlnm.Print_Area" localSheetId="23">Прил.6.7!$A$1:$P$24</definedName>
  </definedNames>
  <calcPr calcId="125725" fullPrecision="0"/>
  <customWorkbookViews>
    <customWorkbookView name="kasatova.eg - Личное представление" guid="{9067D43C-8CF0-48E5-8C1B-7DFA94892381}" mergeInterval="0" personalView="1" maximized="1" xWindow="1" yWindow="1" windowWidth="1916" windowHeight="837" tabRatio="837" activeSheetId="10"/>
    <customWorkbookView name="Pismennaya.IA - Личное представление" guid="{754BA2B9-92C8-4608-8D67-96BC5C16664E}" mergeInterval="0" personalView="1" maximized="1" xWindow="1" yWindow="1" windowWidth="1596" windowHeight="670" tabRatio="837" activeSheetId="2"/>
    <customWorkbookView name="Kiseleva.LA - Личное представление" guid="{DEEA3186-5E7C-4B49-A323-6511047D2DAC}" mergeInterval="0" personalView="1" maximized="1" xWindow="1" yWindow="1" windowWidth="1916" windowHeight="807" tabRatio="837" activeSheetId="11"/>
    <customWorkbookView name="Zhukova.NG - Личное представление" guid="{E6862595-AEA9-4563-8AED-64A09353D7BA}" mergeInterval="0" personalView="1" maximized="1" xWindow="1" yWindow="1" windowWidth="1916" windowHeight="687" tabRatio="837" activeSheetId="12"/>
  </customWorkbookViews>
</workbook>
</file>

<file path=xl/calcChain.xml><?xml version="1.0" encoding="utf-8"?>
<calcChain xmlns="http://schemas.openxmlformats.org/spreadsheetml/2006/main">
  <c r="I29" i="9"/>
  <c r="I28"/>
  <c r="K40" i="10" l="1"/>
  <c r="J23" i="15"/>
  <c r="K216" i="11"/>
  <c r="K217"/>
  <c r="K134" i="10"/>
  <c r="K143"/>
  <c r="K217"/>
  <c r="K203"/>
  <c r="K84"/>
  <c r="K181"/>
  <c r="K100"/>
  <c r="K18"/>
  <c r="K114"/>
  <c r="J20" i="15"/>
  <c r="K89" i="11"/>
  <c r="K88"/>
  <c r="K87"/>
  <c r="K86"/>
  <c r="K85"/>
  <c r="K84"/>
  <c r="J51" i="15" l="1"/>
  <c r="J43" i="24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38" i="13"/>
  <c r="J37"/>
  <c r="J36"/>
  <c r="J35"/>
  <c r="J34"/>
  <c r="J33"/>
  <c r="J32"/>
  <c r="J31"/>
  <c r="I16" i="26" l="1"/>
  <c r="I21"/>
  <c r="K204" i="11"/>
  <c r="K271" i="10"/>
  <c r="K270"/>
  <c r="K272"/>
  <c r="K269"/>
  <c r="K274"/>
  <c r="K273"/>
  <c r="K246"/>
  <c r="K245"/>
  <c r="K244"/>
  <c r="K243"/>
  <c r="K242"/>
  <c r="K247"/>
  <c r="K249"/>
  <c r="K250"/>
  <c r="K248"/>
  <c r="K121"/>
  <c r="K214" i="11"/>
  <c r="K213"/>
  <c r="K212"/>
  <c r="K211"/>
  <c r="K210"/>
  <c r="K209"/>
  <c r="I14" i="28" l="1"/>
  <c r="J49" i="18"/>
  <c r="J50"/>
  <c r="J51"/>
  <c r="J52"/>
  <c r="J53"/>
  <c r="J54"/>
  <c r="J44"/>
  <c r="J45"/>
  <c r="J46"/>
  <c r="J40"/>
  <c r="J4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K236" i="11"/>
  <c r="K235"/>
  <c r="K234"/>
  <c r="K233"/>
  <c r="K232"/>
  <c r="K231"/>
  <c r="K230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229"/>
  <c r="K228"/>
  <c r="K227"/>
  <c r="K226"/>
  <c r="K225"/>
  <c r="K224"/>
  <c r="K223"/>
  <c r="K222"/>
  <c r="K221"/>
  <c r="K220"/>
  <c r="K219"/>
  <c r="K218"/>
  <c r="K21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3"/>
  <c r="K82"/>
  <c r="K81"/>
  <c r="K80"/>
  <c r="K79"/>
  <c r="K78"/>
  <c r="K77"/>
  <c r="K76"/>
  <c r="K208"/>
  <c r="K207"/>
  <c r="K206"/>
  <c r="K205"/>
  <c r="K203"/>
  <c r="K202"/>
  <c r="K201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200"/>
  <c r="K199"/>
  <c r="K198"/>
  <c r="K197"/>
  <c r="K196"/>
  <c r="K195"/>
  <c r="K194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93"/>
  <c r="K192"/>
  <c r="K18"/>
  <c r="K17"/>
  <c r="K16"/>
  <c r="K15"/>
  <c r="K14"/>
  <c r="K13"/>
  <c r="K12"/>
  <c r="K11"/>
  <c r="K278" i="10"/>
  <c r="K277"/>
  <c r="K276"/>
  <c r="K275"/>
  <c r="K279"/>
  <c r="K281"/>
  <c r="K280"/>
  <c r="K209"/>
  <c r="K208"/>
  <c r="K207"/>
  <c r="K206"/>
  <c r="K205"/>
  <c r="K200"/>
  <c r="K199"/>
  <c r="K198"/>
  <c r="K197"/>
  <c r="K196"/>
  <c r="K201"/>
  <c r="K204"/>
  <c r="K202"/>
  <c r="K192"/>
  <c r="K191"/>
  <c r="K190"/>
  <c r="K189"/>
  <c r="K188"/>
  <c r="K193"/>
  <c r="K195"/>
  <c r="K194"/>
  <c r="K178"/>
  <c r="K177"/>
  <c r="K176"/>
  <c r="K175"/>
  <c r="K174"/>
  <c r="K187"/>
  <c r="K186"/>
  <c r="K185"/>
  <c r="K184"/>
  <c r="K183"/>
  <c r="K179"/>
  <c r="K182"/>
  <c r="K180"/>
  <c r="K169"/>
  <c r="K168"/>
  <c r="K167"/>
  <c r="K166"/>
  <c r="K165"/>
  <c r="K173"/>
  <c r="K170"/>
  <c r="K172"/>
  <c r="K171"/>
  <c r="K164"/>
  <c r="K162"/>
  <c r="K161"/>
  <c r="K160"/>
  <c r="K159"/>
  <c r="K158"/>
  <c r="K163"/>
  <c r="K157"/>
  <c r="K156"/>
  <c r="K155"/>
  <c r="K154"/>
  <c r="K149"/>
  <c r="K148"/>
  <c r="K147"/>
  <c r="K146"/>
  <c r="K145"/>
  <c r="K153"/>
  <c r="K150"/>
  <c r="K152"/>
  <c r="K151"/>
  <c r="K265"/>
  <c r="K264"/>
  <c r="K263"/>
  <c r="K262"/>
  <c r="K266"/>
  <c r="K268"/>
  <c r="K267"/>
  <c r="K258"/>
  <c r="K257"/>
  <c r="K256"/>
  <c r="K255"/>
  <c r="K259"/>
  <c r="K261"/>
  <c r="K260"/>
  <c r="K140"/>
  <c r="K139"/>
  <c r="K138"/>
  <c r="K137"/>
  <c r="K136"/>
  <c r="K141"/>
  <c r="K144"/>
  <c r="K142"/>
  <c r="K131"/>
  <c r="K130"/>
  <c r="K129"/>
  <c r="K128"/>
  <c r="K127"/>
  <c r="K132"/>
  <c r="K135"/>
  <c r="K133"/>
  <c r="K111"/>
  <c r="K110"/>
  <c r="K109"/>
  <c r="K108"/>
  <c r="K107"/>
  <c r="K120"/>
  <c r="K119"/>
  <c r="K118"/>
  <c r="K117"/>
  <c r="K112"/>
  <c r="K116"/>
  <c r="K115"/>
  <c r="K113"/>
  <c r="K97"/>
  <c r="K96"/>
  <c r="K95"/>
  <c r="K94"/>
  <c r="K93"/>
  <c r="K106"/>
  <c r="K105"/>
  <c r="K104"/>
  <c r="K103"/>
  <c r="K102"/>
  <c r="K98"/>
  <c r="K101"/>
  <c r="K99"/>
  <c r="K90"/>
  <c r="K89"/>
  <c r="K88"/>
  <c r="K87"/>
  <c r="K86"/>
  <c r="K91"/>
  <c r="K92"/>
  <c r="K252"/>
  <c r="K251"/>
  <c r="K254"/>
  <c r="K253"/>
  <c r="K81"/>
  <c r="K80"/>
  <c r="K79"/>
  <c r="K78"/>
  <c r="K77"/>
  <c r="K82"/>
  <c r="K85"/>
  <c r="K83"/>
  <c r="K76"/>
  <c r="K75"/>
  <c r="K74"/>
  <c r="K70"/>
  <c r="K69"/>
  <c r="K68"/>
  <c r="K67"/>
  <c r="K71"/>
  <c r="K73"/>
  <c r="K72"/>
  <c r="K63"/>
  <c r="K62"/>
  <c r="K61"/>
  <c r="K60"/>
  <c r="K59"/>
  <c r="K65"/>
  <c r="K64"/>
  <c r="K66"/>
  <c r="K54"/>
  <c r="K53"/>
  <c r="K52"/>
  <c r="K51"/>
  <c r="K50"/>
  <c r="K55"/>
  <c r="K57"/>
  <c r="K58"/>
  <c r="K56"/>
  <c r="K223"/>
  <c r="K222"/>
  <c r="K221"/>
  <c r="K220"/>
  <c r="K219"/>
  <c r="K227"/>
  <c r="K224"/>
  <c r="K226"/>
  <c r="K225"/>
  <c r="K214"/>
  <c r="K213"/>
  <c r="K212"/>
  <c r="K211"/>
  <c r="K210"/>
  <c r="K215"/>
  <c r="K218"/>
  <c r="K216"/>
  <c r="K125"/>
  <c r="K124"/>
  <c r="K123"/>
  <c r="K122"/>
  <c r="K126"/>
  <c r="K238"/>
  <c r="K237"/>
  <c r="K236"/>
  <c r="K235"/>
  <c r="K234"/>
  <c r="K239"/>
  <c r="K241"/>
  <c r="K240"/>
  <c r="K46"/>
  <c r="K45"/>
  <c r="K44"/>
  <c r="K43"/>
  <c r="K42"/>
  <c r="K47"/>
  <c r="K49"/>
  <c r="K48"/>
  <c r="K41"/>
  <c r="K37"/>
  <c r="K36"/>
  <c r="K35"/>
  <c r="K34"/>
  <c r="K33"/>
  <c r="K38"/>
  <c r="K39"/>
  <c r="K30"/>
  <c r="K29"/>
  <c r="K28"/>
  <c r="K27"/>
  <c r="K31"/>
  <c r="K32"/>
  <c r="K23"/>
  <c r="K22"/>
  <c r="K21"/>
  <c r="K20"/>
  <c r="K26"/>
  <c r="K25"/>
  <c r="K24"/>
  <c r="K231"/>
  <c r="K230"/>
  <c r="K229"/>
  <c r="K228"/>
  <c r="K233"/>
  <c r="K232"/>
  <c r="K15"/>
  <c r="K14"/>
  <c r="K13"/>
  <c r="K12"/>
  <c r="K11"/>
  <c r="K16"/>
  <c r="K19"/>
  <c r="K17"/>
  <c r="I13" i="28" l="1"/>
  <c r="I20" i="26"/>
  <c r="L50" i="27"/>
  <c r="L49"/>
  <c r="L47"/>
  <c r="L46"/>
  <c r="L45"/>
  <c r="L44"/>
  <c r="L43"/>
  <c r="L42"/>
  <c r="L41"/>
  <c r="L40"/>
  <c r="L39"/>
  <c r="L38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I15" i="26"/>
  <c r="I14"/>
  <c r="I13"/>
  <c r="K17" i="25"/>
  <c r="K18"/>
  <c r="K19"/>
  <c r="K16"/>
  <c r="K15"/>
  <c r="K14"/>
  <c r="J48" i="18"/>
  <c r="J43"/>
  <c r="J39"/>
  <c r="J13"/>
  <c r="J60" i="15" l="1"/>
  <c r="J158" i="12"/>
  <c r="J157"/>
  <c r="J156"/>
  <c r="J155"/>
  <c r="J154"/>
  <c r="J153"/>
  <c r="J152"/>
  <c r="J151"/>
  <c r="J150"/>
  <c r="K149"/>
  <c r="J149" s="1"/>
  <c r="J148"/>
  <c r="J147"/>
  <c r="J146"/>
  <c r="J145"/>
  <c r="J144"/>
  <c r="K143"/>
  <c r="J143" s="1"/>
  <c r="J142"/>
  <c r="J141"/>
  <c r="J140"/>
  <c r="K139"/>
  <c r="J139" s="1"/>
  <c r="J138"/>
  <c r="K137"/>
  <c r="J137" s="1"/>
  <c r="K136"/>
  <c r="J136" s="1"/>
  <c r="J135"/>
  <c r="K134"/>
  <c r="J134" s="1"/>
  <c r="K133"/>
  <c r="J133" s="1"/>
  <c r="J132"/>
  <c r="J131"/>
  <c r="J130"/>
  <c r="J129"/>
  <c r="J128"/>
  <c r="J127"/>
  <c r="J126"/>
  <c r="J125"/>
  <c r="J124"/>
  <c r="J123"/>
  <c r="J122"/>
  <c r="J121"/>
  <c r="J120"/>
  <c r="J119"/>
  <c r="K118"/>
  <c r="J118" s="1"/>
  <c r="J117"/>
  <c r="K116"/>
  <c r="J116" s="1"/>
  <c r="J115"/>
  <c r="J114"/>
  <c r="K113"/>
  <c r="J113" s="1"/>
  <c r="J112"/>
  <c r="J111"/>
  <c r="K110"/>
  <c r="J110" s="1"/>
  <c r="J109"/>
  <c r="J108"/>
  <c r="J107"/>
  <c r="J106"/>
  <c r="K105"/>
  <c r="J105" s="1"/>
  <c r="J104"/>
  <c r="J103"/>
  <c r="K102"/>
  <c r="J102" s="1"/>
  <c r="J101"/>
  <c r="J100"/>
  <c r="K99"/>
  <c r="J99" s="1"/>
  <c r="J98"/>
  <c r="J97"/>
  <c r="K96"/>
  <c r="J96" s="1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K70"/>
  <c r="J70" s="1"/>
  <c r="J69"/>
  <c r="J68"/>
  <c r="J67"/>
  <c r="J66"/>
  <c r="K65"/>
  <c r="J65" s="1"/>
  <c r="J64"/>
  <c r="K63"/>
  <c r="J63" s="1"/>
  <c r="J62"/>
  <c r="J61"/>
  <c r="K60"/>
  <c r="J60" s="1"/>
  <c r="J59"/>
  <c r="J58"/>
  <c r="J57"/>
  <c r="J56"/>
  <c r="J55"/>
  <c r="J54"/>
  <c r="J52"/>
  <c r="J53"/>
  <c r="J51"/>
  <c r="J50"/>
  <c r="J49"/>
  <c r="J48"/>
  <c r="J47"/>
  <c r="J46"/>
  <c r="J45"/>
  <c r="J43"/>
  <c r="J42"/>
  <c r="J41"/>
  <c r="J44"/>
  <c r="J40"/>
  <c r="J39"/>
  <c r="J38"/>
  <c r="J37"/>
  <c r="J36"/>
  <c r="J35"/>
  <c r="J34"/>
  <c r="J33"/>
  <c r="J32"/>
  <c r="J31"/>
  <c r="J30"/>
  <c r="K29"/>
  <c r="J29" s="1"/>
  <c r="J28"/>
  <c r="J27"/>
  <c r="J26"/>
  <c r="J25"/>
  <c r="J24"/>
  <c r="J23"/>
  <c r="J22"/>
  <c r="J21"/>
  <c r="J20"/>
  <c r="J19"/>
  <c r="K18"/>
  <c r="J18" s="1"/>
  <c r="J17"/>
  <c r="J16"/>
  <c r="K15"/>
  <c r="J15" s="1"/>
  <c r="J14"/>
  <c r="E118" i="9"/>
  <c r="E30"/>
  <c r="E29"/>
  <c r="E28"/>
  <c r="D20" i="17" l="1"/>
  <c r="D19"/>
  <c r="D18"/>
  <c r="D17"/>
  <c r="D16"/>
  <c r="D15"/>
  <c r="D14"/>
  <c r="D13"/>
  <c r="J69" i="15"/>
  <c r="J67"/>
  <c r="J75"/>
  <c r="J74"/>
  <c r="J68"/>
  <c r="J73"/>
  <c r="J72"/>
  <c r="J71"/>
  <c r="J70"/>
  <c r="J66"/>
  <c r="J65"/>
  <c r="J64"/>
  <c r="J63"/>
  <c r="J62"/>
  <c r="J61"/>
  <c r="J59"/>
  <c r="J58"/>
  <c r="J57"/>
  <c r="J56"/>
  <c r="J55"/>
  <c r="J54"/>
  <c r="J53"/>
  <c r="J52"/>
  <c r="J50"/>
  <c r="J26" l="1"/>
  <c r="J28"/>
  <c r="J24"/>
  <c r="J22"/>
  <c r="J25"/>
  <c r="J32"/>
  <c r="J30"/>
  <c r="J27"/>
  <c r="J29"/>
  <c r="J21"/>
  <c r="J31"/>
  <c r="J41"/>
  <c r="J40"/>
  <c r="J39"/>
  <c r="J19"/>
  <c r="J18"/>
  <c r="J17"/>
  <c r="D16" i="14"/>
  <c r="I16"/>
  <c r="D17"/>
  <c r="I17"/>
  <c r="D18"/>
  <c r="I18"/>
  <c r="D19"/>
  <c r="I19"/>
  <c r="D20"/>
  <c r="I20"/>
  <c r="D21"/>
  <c r="I21"/>
  <c r="D22"/>
  <c r="I22"/>
  <c r="D23"/>
  <c r="I23"/>
  <c r="D24"/>
  <c r="I24"/>
  <c r="D25"/>
  <c r="I25"/>
  <c r="D26"/>
  <c r="I26"/>
  <c r="D27"/>
  <c r="I27"/>
  <c r="D28"/>
  <c r="I28"/>
  <c r="D29"/>
  <c r="I29"/>
  <c r="D30"/>
  <c r="I30"/>
  <c r="D31"/>
  <c r="I31"/>
  <c r="D32"/>
  <c r="I32"/>
  <c r="D33"/>
  <c r="I33"/>
  <c r="D34"/>
  <c r="I34"/>
  <c r="D35"/>
  <c r="I35"/>
  <c r="D36"/>
  <c r="I36"/>
  <c r="D37"/>
  <c r="I37"/>
  <c r="D38"/>
  <c r="I38"/>
  <c r="D39"/>
  <c r="I39"/>
  <c r="D40"/>
  <c r="I40"/>
  <c r="D41"/>
  <c r="I41"/>
  <c r="D42"/>
  <c r="I42"/>
  <c r="D43"/>
  <c r="I43"/>
  <c r="D44"/>
  <c r="I44"/>
  <c r="D45"/>
  <c r="I45"/>
  <c r="D46"/>
  <c r="I46"/>
  <c r="D47"/>
  <c r="I47"/>
  <c r="D48"/>
  <c r="I48"/>
  <c r="D49"/>
  <c r="I49"/>
  <c r="D50"/>
  <c r="I50"/>
  <c r="D51"/>
  <c r="I51"/>
  <c r="D52"/>
  <c r="I52"/>
  <c r="D53"/>
  <c r="I53"/>
  <c r="D54"/>
  <c r="I54"/>
  <c r="D55"/>
  <c r="I55"/>
  <c r="D56"/>
  <c r="I56"/>
  <c r="D57"/>
  <c r="I57"/>
  <c r="D58"/>
  <c r="I58"/>
  <c r="D59"/>
  <c r="I59"/>
  <c r="D60"/>
  <c r="I60"/>
  <c r="D61"/>
  <c r="I61"/>
  <c r="D62"/>
  <c r="I62"/>
  <c r="D63"/>
  <c r="I63"/>
  <c r="D64"/>
  <c r="I64"/>
  <c r="D65"/>
  <c r="I65"/>
  <c r="D66"/>
  <c r="I66"/>
  <c r="D67"/>
  <c r="I67"/>
  <c r="D68"/>
  <c r="I68"/>
  <c r="D69"/>
  <c r="I69"/>
  <c r="D70"/>
  <c r="I70"/>
  <c r="D71"/>
  <c r="I71"/>
  <c r="D72"/>
  <c r="I72"/>
  <c r="D73"/>
  <c r="I73"/>
  <c r="D74"/>
  <c r="I74"/>
  <c r="D75"/>
  <c r="I75"/>
  <c r="D76"/>
  <c r="I76"/>
  <c r="D77"/>
  <c r="I77"/>
  <c r="J30" i="13" l="1"/>
  <c r="J27"/>
  <c r="J26"/>
  <c r="J22"/>
  <c r="J16"/>
  <c r="J15"/>
  <c r="J14"/>
  <c r="J58" l="1"/>
  <c r="J81"/>
  <c r="J46"/>
  <c r="J45"/>
  <c r="J83"/>
  <c r="J75"/>
  <c r="J73"/>
  <c r="J48"/>
  <c r="J77"/>
  <c r="J79"/>
  <c r="J71"/>
  <c r="J62"/>
  <c r="J66"/>
  <c r="J64"/>
  <c r="J60"/>
  <c r="J56"/>
  <c r="J50"/>
  <c r="J54"/>
  <c r="J52"/>
  <c r="J57"/>
  <c r="J80"/>
  <c r="J82"/>
  <c r="J74"/>
  <c r="J72"/>
  <c r="J47"/>
  <c r="J76"/>
  <c r="J78"/>
  <c r="J70"/>
  <c r="J61"/>
  <c r="J68"/>
  <c r="J69"/>
  <c r="J65"/>
  <c r="J63"/>
  <c r="J59"/>
  <c r="J55"/>
  <c r="J49"/>
  <c r="J67"/>
  <c r="J53"/>
  <c r="J51"/>
  <c r="J44"/>
  <c r="J18"/>
  <c r="J94"/>
  <c r="J19" l="1"/>
  <c r="J20"/>
  <c r="J21"/>
  <c r="J23"/>
  <c r="J24"/>
  <c r="J25"/>
  <c r="J28"/>
  <c r="J29"/>
  <c r="J17" l="1"/>
  <c r="J13"/>
  <c r="J42"/>
  <c r="J41"/>
  <c r="J40"/>
  <c r="J86"/>
  <c r="J85"/>
  <c r="J100"/>
  <c r="J99"/>
  <c r="J93"/>
  <c r="J92"/>
  <c r="J91"/>
  <c r="J90"/>
  <c r="J89"/>
  <c r="J88"/>
  <c r="J98"/>
  <c r="J97"/>
  <c r="J96"/>
  <c r="J95"/>
  <c r="E67" i="9" l="1"/>
  <c r="E68"/>
  <c r="E69"/>
  <c r="E70"/>
  <c r="E71"/>
  <c r="E72"/>
  <c r="E73"/>
  <c r="E74"/>
  <c r="E75"/>
  <c r="E76"/>
  <c r="E77"/>
  <c r="E78"/>
  <c r="E79"/>
  <c r="E59"/>
  <c r="E120"/>
  <c r="E116"/>
  <c r="E115"/>
  <c r="E114"/>
  <c r="E113"/>
  <c r="E112"/>
  <c r="E111"/>
  <c r="E110"/>
  <c r="E109"/>
  <c r="E108"/>
  <c r="E107"/>
  <c r="E106"/>
  <c r="E105"/>
  <c r="E103"/>
  <c r="E102"/>
  <c r="E101"/>
  <c r="E100"/>
  <c r="E98"/>
  <c r="E97"/>
  <c r="E96"/>
  <c r="E95"/>
  <c r="E94"/>
  <c r="E92"/>
  <c r="E91"/>
  <c r="E90"/>
  <c r="E89"/>
  <c r="E88"/>
  <c r="E87"/>
  <c r="E86"/>
  <c r="E85"/>
  <c r="E84"/>
  <c r="E83"/>
  <c r="E82"/>
  <c r="E81"/>
  <c r="E64"/>
  <c r="E62"/>
  <c r="E61"/>
  <c r="E58"/>
  <c r="E57"/>
  <c r="E56"/>
  <c r="E54"/>
  <c r="E52"/>
  <c r="E51"/>
  <c r="E50"/>
  <c r="E49"/>
  <c r="E48"/>
  <c r="E47"/>
  <c r="E46"/>
  <c r="E45"/>
  <c r="E37"/>
  <c r="E36"/>
  <c r="E35"/>
  <c r="E22"/>
  <c r="E24"/>
  <c r="E23"/>
  <c r="E20"/>
  <c r="E19"/>
  <c r="E18"/>
  <c r="E17"/>
  <c r="E16"/>
  <c r="E15"/>
  <c r="E14"/>
  <c r="E13"/>
  <c r="E121" l="1"/>
  <c r="E39"/>
  <c r="E40"/>
  <c r="E41"/>
  <c r="E42"/>
  <c r="E43"/>
  <c r="E33"/>
  <c r="E26"/>
  <c r="I14" i="8" l="1"/>
  <c r="J14" s="1"/>
  <c r="I15"/>
  <c r="J15" s="1"/>
  <c r="I16"/>
  <c r="J16" s="1"/>
  <c r="I17"/>
  <c r="I18"/>
  <c r="J18" s="1"/>
  <c r="I19"/>
  <c r="J19" s="1"/>
  <c r="I20"/>
  <c r="J20" s="1"/>
  <c r="I21"/>
  <c r="I22"/>
  <c r="J22" s="1"/>
  <c r="I23"/>
  <c r="J23" s="1"/>
  <c r="I24"/>
  <c r="J24" s="1"/>
  <c r="I25"/>
  <c r="I26"/>
  <c r="J26" s="1"/>
  <c r="I27"/>
  <c r="J27" s="1"/>
  <c r="I28"/>
  <c r="I29"/>
  <c r="I30"/>
  <c r="J30" s="1"/>
  <c r="I31"/>
  <c r="I32"/>
  <c r="J32" s="1"/>
  <c r="I33"/>
  <c r="I34"/>
  <c r="I35"/>
  <c r="J35" s="1"/>
  <c r="I36"/>
  <c r="J36" s="1"/>
  <c r="I37"/>
  <c r="I38"/>
  <c r="J38" s="1"/>
  <c r="I13"/>
  <c r="J34"/>
  <c r="J31"/>
  <c r="J28"/>
  <c r="K11"/>
  <c r="J13" l="1"/>
  <c r="K13" s="1"/>
  <c r="K15"/>
  <c r="J17"/>
  <c r="K17" s="1"/>
  <c r="K19"/>
  <c r="J21"/>
  <c r="K21" s="1"/>
  <c r="K23"/>
  <c r="J25"/>
  <c r="K25" s="1"/>
  <c r="K27"/>
  <c r="J29"/>
  <c r="K29" s="1"/>
  <c r="K31"/>
  <c r="J33"/>
  <c r="K33" s="1"/>
  <c r="K35"/>
  <c r="J37"/>
  <c r="K37" s="1"/>
  <c r="K14"/>
  <c r="K16"/>
  <c r="K18"/>
  <c r="K24"/>
  <c r="K26"/>
  <c r="K28"/>
  <c r="K38"/>
  <c r="K20"/>
  <c r="K22"/>
  <c r="K30"/>
  <c r="K32"/>
  <c r="K34"/>
  <c r="K36"/>
  <c r="I15" i="5" l="1"/>
  <c r="J15"/>
  <c r="I16"/>
  <c r="J16"/>
  <c r="N16" s="1"/>
  <c r="I17"/>
  <c r="J17"/>
  <c r="I18"/>
  <c r="J18"/>
  <c r="N18" s="1"/>
  <c r="I19"/>
  <c r="J19"/>
  <c r="I20"/>
  <c r="J20"/>
  <c r="N20" s="1"/>
  <c r="I21"/>
  <c r="J21"/>
  <c r="I22"/>
  <c r="J22"/>
  <c r="N22" s="1"/>
  <c r="I23"/>
  <c r="J23"/>
  <c r="I24"/>
  <c r="J24"/>
  <c r="N24" s="1"/>
  <c r="J14"/>
  <c r="I14"/>
  <c r="H12"/>
  <c r="G15"/>
  <c r="G16"/>
  <c r="K16" s="1"/>
  <c r="O16" s="1"/>
  <c r="G17"/>
  <c r="K17" s="1"/>
  <c r="O17" s="1"/>
  <c r="G18"/>
  <c r="G19"/>
  <c r="K19" s="1"/>
  <c r="O19" s="1"/>
  <c r="G20"/>
  <c r="K20" s="1"/>
  <c r="O20" s="1"/>
  <c r="G21"/>
  <c r="G22"/>
  <c r="K22" s="1"/>
  <c r="O22" s="1"/>
  <c r="G23"/>
  <c r="K23" s="1"/>
  <c r="O23" s="1"/>
  <c r="G24"/>
  <c r="G14"/>
  <c r="K14" s="1"/>
  <c r="O14" s="1"/>
  <c r="H13" i="4"/>
  <c r="L13" s="1"/>
  <c r="H14"/>
  <c r="K14" s="1"/>
  <c r="H15"/>
  <c r="L15" s="1"/>
  <c r="H16"/>
  <c r="K16" s="1"/>
  <c r="H17"/>
  <c r="L17" s="1"/>
  <c r="H18"/>
  <c r="K18" s="1"/>
  <c r="H19"/>
  <c r="L19" s="1"/>
  <c r="H20"/>
  <c r="K20" s="1"/>
  <c r="H21"/>
  <c r="L21" s="1"/>
  <c r="H22"/>
  <c r="K22" s="1"/>
  <c r="H12"/>
  <c r="K12" s="1"/>
  <c r="N23" i="5" l="1"/>
  <c r="N21"/>
  <c r="N19"/>
  <c r="N17"/>
  <c r="N14"/>
  <c r="M24"/>
  <c r="M23"/>
  <c r="L23" s="1"/>
  <c r="M22"/>
  <c r="L22" s="1"/>
  <c r="M21"/>
  <c r="M20"/>
  <c r="L20" s="1"/>
  <c r="M19"/>
  <c r="L19" s="1"/>
  <c r="M18"/>
  <c r="L18" s="1"/>
  <c r="M17"/>
  <c r="M16"/>
  <c r="L16" s="1"/>
  <c r="M15"/>
  <c r="M14"/>
  <c r="N15"/>
  <c r="J12" i="4"/>
  <c r="I12" s="1"/>
  <c r="L12"/>
  <c r="K13"/>
  <c r="J14"/>
  <c r="L14"/>
  <c r="K15"/>
  <c r="J16"/>
  <c r="L16"/>
  <c r="K17"/>
  <c r="J18"/>
  <c r="L18"/>
  <c r="I18" s="1"/>
  <c r="K19"/>
  <c r="J20"/>
  <c r="L20"/>
  <c r="K21"/>
  <c r="I21" s="1"/>
  <c r="J22"/>
  <c r="L22"/>
  <c r="J13"/>
  <c r="J15"/>
  <c r="I15" s="1"/>
  <c r="J17"/>
  <c r="J19"/>
  <c r="I19" s="1"/>
  <c r="J21"/>
  <c r="I22"/>
  <c r="I16"/>
  <c r="I14"/>
  <c r="I20"/>
  <c r="H22" i="5"/>
  <c r="K21"/>
  <c r="O21" s="1"/>
  <c r="H19"/>
  <c r="H16"/>
  <c r="H23"/>
  <c r="H20"/>
  <c r="H17"/>
  <c r="K24"/>
  <c r="O24" s="1"/>
  <c r="K18"/>
  <c r="O18" s="1"/>
  <c r="K15"/>
  <c r="O15" s="1"/>
  <c r="I17" i="4" l="1"/>
  <c r="I13"/>
  <c r="L24" i="5"/>
  <c r="H21"/>
  <c r="L15"/>
  <c r="L17"/>
  <c r="L21"/>
  <c r="H15"/>
  <c r="H18"/>
  <c r="H24"/>
  <c r="H14" l="1"/>
  <c r="L14" l="1"/>
</calcChain>
</file>

<file path=xl/sharedStrings.xml><?xml version="1.0" encoding="utf-8"?>
<sst xmlns="http://schemas.openxmlformats.org/spreadsheetml/2006/main" count="11527" uniqueCount="2061">
  <si>
    <t>Медицинская организация</t>
  </si>
  <si>
    <t>МБУЗ "МГКБСМП"</t>
  </si>
  <si>
    <t>ГОБУЗ "Апатитско-Кировская ЦГБ"</t>
  </si>
  <si>
    <t>ГОАУЗ "Мончегорская ЦРБ"</t>
  </si>
  <si>
    <t>ГОБУЗ "ЦРБ ЗАТО г.Североморск"</t>
  </si>
  <si>
    <t>ГОБУЗ "Кандалакшская ЦРБ"</t>
  </si>
  <si>
    <t>ГОБУЗ "Кольская ЦРБ"</t>
  </si>
  <si>
    <t>ГОБУЗ "Печенгская ЦРБ"</t>
  </si>
  <si>
    <t>ГОБУЗ "Оленегорская ЦГБ"</t>
  </si>
  <si>
    <t>ГОБУЗ "Ловозерская ЦРБ"</t>
  </si>
  <si>
    <r>
      <t>КД</t>
    </r>
    <r>
      <rPr>
        <vertAlign val="subscript"/>
        <sz val="12"/>
        <color indexed="8"/>
        <rFont val="Cambria"/>
        <family val="1"/>
        <charset val="204"/>
        <scheme val="major"/>
      </rPr>
      <t>р</t>
    </r>
  </si>
  <si>
    <r>
      <t>КД</t>
    </r>
    <r>
      <rPr>
        <vertAlign val="subscript"/>
        <sz val="12"/>
        <color indexed="8"/>
        <rFont val="Cambria"/>
        <family val="1"/>
        <charset val="204"/>
        <scheme val="major"/>
      </rPr>
      <t>плот</t>
    </r>
  </si>
  <si>
    <r>
      <t>КД</t>
    </r>
    <r>
      <rPr>
        <vertAlign val="subscript"/>
        <sz val="12"/>
        <color indexed="8"/>
        <rFont val="Cambria"/>
        <family val="1"/>
        <charset val="204"/>
        <scheme val="major"/>
      </rPr>
      <t>выз</t>
    </r>
  </si>
  <si>
    <t>ЛС, РМ и ИМН</t>
  </si>
  <si>
    <t>Питание</t>
  </si>
  <si>
    <t>Иные расходы</t>
  </si>
  <si>
    <t>Коэффициенты дифференциации (КД)</t>
  </si>
  <si>
    <t>МБУЗ "ДКДП"</t>
  </si>
  <si>
    <t>ГОАУЗ "МОКДЦ"</t>
  </si>
  <si>
    <t>№ п/п</t>
  </si>
  <si>
    <t>503</t>
  </si>
  <si>
    <t>Наименование медицинской организации</t>
  </si>
  <si>
    <t>______________________________________</t>
  </si>
  <si>
    <t>ГОБУЗ "МОПЦ"</t>
  </si>
  <si>
    <t>ГОАУЗ "МОЦСВМП"</t>
  </si>
  <si>
    <t>ГОБУЗ "МООД"</t>
  </si>
  <si>
    <t>ГОАУЗ "МОСП"</t>
  </si>
  <si>
    <t>ГОАУЗ "Мончегорская СП"</t>
  </si>
  <si>
    <t>ГОАУЗ "Оленегорская СП"</t>
  </si>
  <si>
    <t>ГОАУЗ "Апатитская СП"</t>
  </si>
  <si>
    <t>МБУЗ "ОМСЧ "Севрыба"</t>
  </si>
  <si>
    <t>МБУЗ "МИБ"</t>
  </si>
  <si>
    <t>МАУЗ "СП № 1"</t>
  </si>
  <si>
    <t>МБУЗ "Роддом № 3"</t>
  </si>
  <si>
    <t>ФГБУЗ "ЦМСЧ № 120" ФМБА России</t>
  </si>
  <si>
    <t>ФГБУЗ "Больница КНЦ РАН"</t>
  </si>
  <si>
    <t>Муниципальные учреждения здравоохранения:</t>
  </si>
  <si>
    <t>Государственные областные учреждения здравоохранения:</t>
  </si>
  <si>
    <t>ФГКУ "1469 ВМКГ" Минобороны России</t>
  </si>
  <si>
    <t>ФГБУЗ "МСЧ № 118" ФМБА России</t>
  </si>
  <si>
    <t>ФБУН "Центр гигиены"</t>
  </si>
  <si>
    <t>ООО "Санаторий Ковдорский"</t>
  </si>
  <si>
    <t>ООО "РУСАЛ"</t>
  </si>
  <si>
    <t>ООО "Денталюкс"</t>
  </si>
  <si>
    <t>ООО "Фрезениус Нефрокеа"</t>
  </si>
  <si>
    <t>ООО "Санаторий Тамара"</t>
  </si>
  <si>
    <t>ООО "Санаторий Лапландия"</t>
  </si>
  <si>
    <t>ООО "Мед-гарант"</t>
  </si>
  <si>
    <t>Принятое сокращение</t>
  </si>
  <si>
    <t>ГОАУЗ "Мончегорская центральная районная больница", 
г. Мончегорск</t>
  </si>
  <si>
    <t>ГОАУЗ "Мончегорская стоматологическая поликлиника", 
г. Мончегорск</t>
  </si>
  <si>
    <t>ГОБУЗ "Оленегорская центральная городская больница", 
г. Оленегорск</t>
  </si>
  <si>
    <t>ГОБУЗ "Кандалакшская центральная районная больница", 
г. Кандалакша</t>
  </si>
  <si>
    <t>ФГКУ "1469 Военно-морской клинический госпиталь" Министерства обороны Российской Федерации, 
ЗАТО г. Североморск</t>
  </si>
  <si>
    <t>ФГБУЗ "Больница Кольского научного центра Российской академии наук", г. Апатиты</t>
  </si>
  <si>
    <t>ФКУЗ "Медико-санитарная часть МВД РФ по Мурманской области", г. Мурманск</t>
  </si>
  <si>
    <t>НУЗ "Отделенческая поликлиника на станции Мурманск ОАО "Российские железные дороги", г. Мурманск</t>
  </si>
  <si>
    <t>НУЗ "Узловая больница на станции Кандалакша ОАО "Российские железные дороги", г. Кандалакша</t>
  </si>
  <si>
    <t>ООО "Фрезениус Нефрокеа", г. Мурманск</t>
  </si>
  <si>
    <t>ООО "Денталюкс", г. Мурманск</t>
  </si>
  <si>
    <t>ООО "РУСАЛ Медицинский Центр", г. Кандалакша</t>
  </si>
  <si>
    <t>ООО "Санаторий-профилакторий "Ковдорский", г. Ковдор</t>
  </si>
  <si>
    <t>ООО "Санаторий "Тамара", г. Мурманск</t>
  </si>
  <si>
    <t>ООО "Мед-гарант", г. Мурманск</t>
  </si>
  <si>
    <t>ООО "Доверие", г. Мурманск</t>
  </si>
  <si>
    <t>ООО "Павлов-Мед", г. Мурманск</t>
  </si>
  <si>
    <t>ГОБУЗ "Мурманская областная клиническая больница имени П.А. Баяндина", г. Мурманск</t>
  </si>
  <si>
    <t>ГОАУЗ "Мурманский областной консультативно-диагностический центр", г. Мурманск</t>
  </si>
  <si>
    <t>ГОБУЗ "Мурманский областной перинатальный центр", 
г. Мурманск</t>
  </si>
  <si>
    <t>ГОАУЗ "Мурманский областной Центр специализированных видов медицинской помощи", г. Мурманск</t>
  </si>
  <si>
    <t>ГОБУЗ "Мурманский областной онкологический диспансер", 
г. Мурманск</t>
  </si>
  <si>
    <t>ГОАУЗ "Мурманская областная стоматологическая поликлиника", г. Мурманск</t>
  </si>
  <si>
    <t>МБУЗ "Мурманская городская клиническая больница скорой медицинской помощи", г. Мурманск</t>
  </si>
  <si>
    <t>МБУЗ "Объединенная медсанчасть "Севрыба", г. Мурманск</t>
  </si>
  <si>
    <t>МБУЗ "Мурманская инфекционная больница", г. Мурманск</t>
  </si>
  <si>
    <t>МБУЗ "Детская консультативно-диагностиченская поликлиника", г. Мурманск</t>
  </si>
  <si>
    <t>ГОБУЗ "Центральная районная больница ЗАТО г. Североморск", ЗАТО г. Североморск</t>
  </si>
  <si>
    <t>ГОАУЗ "Оленегорская городская стоматологическая поликлиника", г. Оленегорск</t>
  </si>
  <si>
    <t>ГОБУЗ "Кольская центральная районная больница", 
г. Кола</t>
  </si>
  <si>
    <t>ГОАУЗ "Апатитская стоматологическая поликлиника", 
г. Апатиты</t>
  </si>
  <si>
    <t>ГОБУЗ "Апатитско-Кировская центральная городская больница", г. Апатиты</t>
  </si>
  <si>
    <t>Перечень принятых сокращений наименований медицинских организаций, 
участвующих в реализации ТПОМС</t>
  </si>
  <si>
    <t>Заработная плата и начисления</t>
  </si>
  <si>
    <t>-</t>
  </si>
  <si>
    <t>МБУЗ "МДГКБ"</t>
  </si>
  <si>
    <t>МБУЗ "Мурманская детская городская клиническая больница", г. Мурманск</t>
  </si>
  <si>
    <t>ГОАУЗ "ЦСМ"</t>
  </si>
  <si>
    <t>ГОАУЗ "Мурманский областной центр лечебной физкультуры и спортивной медицины", г. Мурманск</t>
  </si>
  <si>
    <t>ВСЕГО</t>
  </si>
  <si>
    <t>Единица измерения</t>
  </si>
  <si>
    <t>вызов</t>
  </si>
  <si>
    <t>1</t>
  </si>
  <si>
    <t>070</t>
  </si>
  <si>
    <t>1.</t>
  </si>
  <si>
    <t>2.</t>
  </si>
  <si>
    <t>3.</t>
  </si>
  <si>
    <t>3</t>
  </si>
  <si>
    <t>4</t>
  </si>
  <si>
    <t>5</t>
  </si>
  <si>
    <t>111</t>
  </si>
  <si>
    <t>112</t>
  </si>
  <si>
    <t>ООО "Павлов-Мед"</t>
  </si>
  <si>
    <t>ООО "Доверие"</t>
  </si>
  <si>
    <t>ООО СГК "Изовела"</t>
  </si>
  <si>
    <t>Федеральные учреждения:</t>
  </si>
  <si>
    <t>Медицинские организации частных форм собственности:</t>
  </si>
  <si>
    <t>Негосударственные учреждения здравоохранения:</t>
  </si>
  <si>
    <t>МБУЗ "Городская поликлиника № 1", г. Мурманск</t>
  </si>
  <si>
    <t>МБУЗ "Городская поликлиника № 3", г. Мурманск</t>
  </si>
  <si>
    <t>МБУЗ "Городская поликлиника № 4", г. Мурманск</t>
  </si>
  <si>
    <t>МБУЗ "Поликлиника № 5", г. Мурманск</t>
  </si>
  <si>
    <t>МБУЗ "Городская поликлиника № 7", г. Мурманск</t>
  </si>
  <si>
    <t>ФГБУЗ "Медико-санитарная часть № 118 Федерального медико-биологического агентства", г. Полярные Зори</t>
  </si>
  <si>
    <t>ФГБУЗ "Центральная медико-санитарная часть № 120" Федерального медико-биологического агентства, г. Снежногорск, ЗАТО Александровск</t>
  </si>
  <si>
    <t>МАУЗ "Стоматологическая поликлиника № 1", г. Мурманск</t>
  </si>
  <si>
    <t>МБУЗ "Родильный дом № 3", г. Мурманск</t>
  </si>
  <si>
    <t>МБУЗ "Детская городская поликлиника № 4", г. Мурманск</t>
  </si>
  <si>
    <t>МБУЗ "Детская поликлиника № 5", г. Мурманск</t>
  </si>
  <si>
    <t>ГОБУЗ "Печенгская центральная районная больница", 
п. Никель</t>
  </si>
  <si>
    <t>ООО "Санаторий "Лапландия", п. Мурмаши</t>
  </si>
  <si>
    <t>ООО СГК "Изовела", г. Апатиты</t>
  </si>
  <si>
    <t>ГОБУЗ "Ловозерская центральная районная больница", 
пгт. Ревда</t>
  </si>
  <si>
    <t>ООО "Александрия", пгт. Ревда</t>
  </si>
  <si>
    <t>ООО "ЛДЦ МИБС"</t>
  </si>
  <si>
    <t>ООО "ЛДЦ МИБС - Мурманск", г. Мурманск</t>
  </si>
  <si>
    <t>ООО "НДЦ"</t>
  </si>
  <si>
    <t>ООО "Добрый доктор", г. Кандалакша</t>
  </si>
  <si>
    <t>ООО "Добрый доктор"</t>
  </si>
  <si>
    <t>ФБУН "Северо-Западный научный центр гигиены и общественного здоровья" филиал "Научно-исследовательская лаборатория Федерального бюджетного учреждения науки "Северо-западный научный центр гигиены и общественного здоровья", г. Кировск</t>
  </si>
  <si>
    <t>ООО "Александрия"</t>
  </si>
  <si>
    <t>010</t>
  </si>
  <si>
    <t>030</t>
  </si>
  <si>
    <t>050</t>
  </si>
  <si>
    <t>060</t>
  </si>
  <si>
    <t>Приложение № 2</t>
  </si>
  <si>
    <t>Приложение № 1</t>
  </si>
  <si>
    <t>091</t>
  </si>
  <si>
    <t>031</t>
  </si>
  <si>
    <t>038</t>
  </si>
  <si>
    <t>посещение</t>
  </si>
  <si>
    <t>Приложение № 3.1</t>
  </si>
  <si>
    <t>Приложение № 3.2</t>
  </si>
  <si>
    <t>Приложение № 4.1</t>
  </si>
  <si>
    <t>Приложение № 4.2</t>
  </si>
  <si>
    <t>ООО "Колабыт", г. Мончегорск</t>
  </si>
  <si>
    <t>ООО "Тирвас", г. Кировск</t>
  </si>
  <si>
    <t>ООО "Колабыт"</t>
  </si>
  <si>
    <t>ООО "Тирвас"</t>
  </si>
  <si>
    <t>Действует с 01.01.2016</t>
  </si>
  <si>
    <t>к Тарифному соглашению на 2016 год</t>
  </si>
  <si>
    <t>________________________________________________</t>
  </si>
  <si>
    <t>Скорая медицинская помощь</t>
  </si>
  <si>
    <t>обращение / посещение</t>
  </si>
  <si>
    <t>- обращения по заболеванию</t>
  </si>
  <si>
    <t>- посещения по неотложной мед.помощи</t>
  </si>
  <si>
    <t>- посещения с профилактической целью</t>
  </si>
  <si>
    <t>Медицинская помощь в условиях дневных стационаров:</t>
  </si>
  <si>
    <t>Паллиативная медицинская помощь в стационарных условиях</t>
  </si>
  <si>
    <t>в том числе:</t>
  </si>
  <si>
    <t>2.5</t>
  </si>
  <si>
    <t>2.4</t>
  </si>
  <si>
    <t>2.3</t>
  </si>
  <si>
    <t>2.2</t>
  </si>
  <si>
    <t>2.1</t>
  </si>
  <si>
    <t>1.4</t>
  </si>
  <si>
    <t>1.3</t>
  </si>
  <si>
    <t>1.2</t>
  </si>
  <si>
    <t>1.1</t>
  </si>
  <si>
    <t>Плановая структура расходов, %</t>
  </si>
  <si>
    <t>койко-дни, пациенто-дни,  посещения</t>
  </si>
  <si>
    <t>4 квартал</t>
  </si>
  <si>
    <t>3 квартал</t>
  </si>
  <si>
    <t>2 квартал</t>
  </si>
  <si>
    <t>1 квартал</t>
  </si>
  <si>
    <t>в том числе по видам расходов:</t>
  </si>
  <si>
    <t>Объемы медицинской помощи на ГОД</t>
  </si>
  <si>
    <t>Вид помощи</t>
  </si>
  <si>
    <t>(наименование страховой медицинской организации)</t>
  </si>
  <si>
    <t>(наименование медицинской организации)</t>
  </si>
  <si>
    <t>Обслуживаемая территория</t>
  </si>
  <si>
    <t>г.Полярные зори, 
н.п.Африканда и п.Зашеек Кандалакшского района</t>
  </si>
  <si>
    <t>ФГБУЗ "ЦМСЧ № 120"</t>
  </si>
  <si>
    <t>Ловозерский район</t>
  </si>
  <si>
    <t>г.Оленегорск</t>
  </si>
  <si>
    <t xml:space="preserve">Печенгский район </t>
  </si>
  <si>
    <t>Справочно:</t>
  </si>
  <si>
    <t>ЗАТО Александровск, г.Снежногорск</t>
  </si>
  <si>
    <t>ФГБУЗ "ЦМСЧ № 120" филиал № 3</t>
  </si>
  <si>
    <t>ЗАТО г.Заозерск</t>
  </si>
  <si>
    <t>ФГБУЗ "ЦМСЧ № 120" филиал № 4</t>
  </si>
  <si>
    <t>ЗАТО г.Островной</t>
  </si>
  <si>
    <t>ФГБУЗ "ЦМСЧ № 120" филиал № 5</t>
  </si>
  <si>
    <t>ЗАТО Александровск, г.Полярный</t>
  </si>
  <si>
    <t>ФГБУЗ "ЦМСЧ № 120" филиал № 6</t>
  </si>
  <si>
    <t>ЗАТО Александровск, г.Гаджиево</t>
  </si>
  <si>
    <t>ПЕРЕЧЕНЬ
медицинских организаций,
оказывающих скорую медицинскую помощь вне медицинской организации</t>
  </si>
  <si>
    <t>г. Апатиты, 
г. Кировск</t>
  </si>
  <si>
    <t>ЗАТО Александровск, 
ЗАТО г.Островной, 
ЗАТО г.Заозерск</t>
  </si>
  <si>
    <t>Терский район, 
Кандалакшский район, за искл. н.п.Африканда и п.Зашеек</t>
  </si>
  <si>
    <t>Кольский район, 
ЗАТО Видяево</t>
  </si>
  <si>
    <t>г. Мончегорск, 
Ковдорский район</t>
  </si>
  <si>
    <t>г. Мурманск</t>
  </si>
  <si>
    <t xml:space="preserve"> - по профилю "медицинская реабилитация"</t>
  </si>
  <si>
    <t xml:space="preserve"> - высокотехнологичная медицинская помощь</t>
  </si>
  <si>
    <t>Специализированная медицинская помощь 
в стационарных условиях:</t>
  </si>
  <si>
    <t>ЗАТО г.Североморск</t>
  </si>
  <si>
    <r>
      <t>БПНФ</t>
    </r>
    <r>
      <rPr>
        <vertAlign val="subscript"/>
        <sz val="12"/>
        <color indexed="8"/>
        <rFont val="Cambria"/>
        <family val="1"/>
        <charset val="204"/>
        <scheme val="major"/>
      </rPr>
      <t>СМП</t>
    </r>
  </si>
  <si>
    <t>Структура тарифа, рублей</t>
  </si>
  <si>
    <t>Структура тарифа, %</t>
  </si>
  <si>
    <r>
      <t>ИТОГО
ДПНФ</t>
    </r>
    <r>
      <rPr>
        <vertAlign val="subscript"/>
        <sz val="12"/>
        <color indexed="8"/>
        <rFont val="Cambria"/>
        <family val="1"/>
        <charset val="204"/>
        <scheme val="major"/>
      </rPr>
      <t>СМП</t>
    </r>
  </si>
  <si>
    <r>
      <t>КД</t>
    </r>
    <r>
      <rPr>
        <vertAlign val="subscript"/>
        <sz val="10"/>
        <color indexed="8"/>
        <rFont val="Cambria"/>
        <family val="1"/>
        <charset val="204"/>
      </rPr>
      <t>р</t>
    </r>
  </si>
  <si>
    <r>
      <t>КД</t>
    </r>
    <r>
      <rPr>
        <vertAlign val="subscript"/>
        <sz val="10"/>
        <color indexed="8"/>
        <rFont val="Cambria"/>
        <family val="1"/>
        <charset val="204"/>
      </rPr>
      <t>плот</t>
    </r>
  </si>
  <si>
    <r>
      <t>Базовый тариф
(БазТ</t>
    </r>
    <r>
      <rPr>
        <vertAlign val="subscript"/>
        <sz val="12"/>
        <color indexed="8"/>
        <rFont val="Cambria"/>
        <family val="1"/>
        <charset val="204"/>
        <scheme val="major"/>
      </rPr>
      <t>СМП)</t>
    </r>
  </si>
  <si>
    <t>Приложение № 3.3</t>
  </si>
  <si>
    <r>
      <t>Тариф 
на 1 вызов СМП
(Т</t>
    </r>
    <r>
      <rPr>
        <vertAlign val="subscript"/>
        <sz val="12"/>
        <color indexed="8"/>
        <rFont val="Cambria"/>
        <family val="1"/>
        <charset val="204"/>
        <scheme val="major"/>
      </rPr>
      <t>СМП</t>
    </r>
    <r>
      <rPr>
        <sz val="12"/>
        <color indexed="8"/>
        <rFont val="Cambria"/>
        <family val="1"/>
        <charset val="204"/>
        <scheme val="major"/>
      </rPr>
      <t>)</t>
    </r>
  </si>
  <si>
    <t>ПЕРЕЧЕНЬ
медицинских организаций,
оказывающих первичную медико-санитарную помощь в амбулаторных условиях</t>
  </si>
  <si>
    <t>Код МО</t>
  </si>
  <si>
    <t>√</t>
  </si>
  <si>
    <t>Взрослая поликлинка с врачебным участком</t>
  </si>
  <si>
    <t>Детская поликлинка с врачебным участком</t>
  </si>
  <si>
    <t>Фельдшерско-акушерский пункт (ФАП)</t>
  </si>
  <si>
    <t>Отделение (кабинет) неотложной помощи</t>
  </si>
  <si>
    <t>Приемный покой (оказание неотложной помощи без последующей госпитализации)</t>
  </si>
  <si>
    <t>Центр здоровья</t>
  </si>
  <si>
    <t>Центр охраны зрения</t>
  </si>
  <si>
    <t>Центр (отделение) восстановительного лечения</t>
  </si>
  <si>
    <t>Центр (отделение) ВРТ</t>
  </si>
  <si>
    <t>Диагностическая служба</t>
  </si>
  <si>
    <t>ФГБУ "ММЦ" ФМБА России</t>
  </si>
  <si>
    <t>МБУЗ "ГП № 1"</t>
  </si>
  <si>
    <t>МБУЗ "ГП № 3"</t>
  </si>
  <si>
    <t>МБУЗ "ГП № 4"</t>
  </si>
  <si>
    <t>МБУЗ "ГП № 5"</t>
  </si>
  <si>
    <t>МБУЗ "ГП № 7"</t>
  </si>
  <si>
    <t>МБУЗ "ДП № 4"</t>
  </si>
  <si>
    <t>МБУЗ "ДП № 5"</t>
  </si>
  <si>
    <t>ФКУЗ "МСЧ МВД России по МО"</t>
  </si>
  <si>
    <t>ГОБУЗ "МОКБ"</t>
  </si>
  <si>
    <t>ФГБУ "Мурманский многопрофильный центр Федерального медико-биологического агентства", г.Мурманск</t>
  </si>
  <si>
    <t>037</t>
  </si>
  <si>
    <t>168</t>
  </si>
  <si>
    <t>182</t>
  </si>
  <si>
    <t>043</t>
  </si>
  <si>
    <t>041</t>
  </si>
  <si>
    <t>058</t>
  </si>
  <si>
    <t>035</t>
  </si>
  <si>
    <t>062</t>
  </si>
  <si>
    <t>036</t>
  </si>
  <si>
    <t>121</t>
  </si>
  <si>
    <t>007</t>
  </si>
  <si>
    <t>009</t>
  </si>
  <si>
    <t>013</t>
  </si>
  <si>
    <t>014</t>
  </si>
  <si>
    <t>045</t>
  </si>
  <si>
    <t>046</t>
  </si>
  <si>
    <t>113</t>
  </si>
  <si>
    <t>008</t>
  </si>
  <si>
    <t>029</t>
  </si>
  <si>
    <t>059</t>
  </si>
  <si>
    <t>032</t>
  </si>
  <si>
    <t>033</t>
  </si>
  <si>
    <t>101</t>
  </si>
  <si>
    <t>103</t>
  </si>
  <si>
    <t>104</t>
  </si>
  <si>
    <t>105</t>
  </si>
  <si>
    <t>107</t>
  </si>
  <si>
    <t>098</t>
  </si>
  <si>
    <t>109</t>
  </si>
  <si>
    <t>152</t>
  </si>
  <si>
    <t>117</t>
  </si>
  <si>
    <t>051</t>
  </si>
  <si>
    <t>052</t>
  </si>
  <si>
    <t>068</t>
  </si>
  <si>
    <t>124</t>
  </si>
  <si>
    <t>073</t>
  </si>
  <si>
    <t>071</t>
  </si>
  <si>
    <t>072</t>
  </si>
  <si>
    <t>069</t>
  </si>
  <si>
    <t>089</t>
  </si>
  <si>
    <t>075</t>
  </si>
  <si>
    <t>181</t>
  </si>
  <si>
    <t>078</t>
  </si>
  <si>
    <t>093</t>
  </si>
  <si>
    <t>408</t>
  </si>
  <si>
    <t>405</t>
  </si>
  <si>
    <t>Травматологический 
пункт</t>
  </si>
  <si>
    <t>Центр (отделение) 
гемодиализа</t>
  </si>
  <si>
    <t>Кабинет 
паллиативной помощи</t>
  </si>
  <si>
    <t>Стоматологическая поликлиника 
(отделение, кабинет)</t>
  </si>
  <si>
    <t>Оказание помощи взрослому населению</t>
  </si>
  <si>
    <t>Оказание помощи детскому населению</t>
  </si>
  <si>
    <t>ПЕРЕЧЕНЬ
медицинских организаций,
оказывающих первичную медико-санитарную помощь в амбулаторных условиях 
по территориально-участковому принципу</t>
  </si>
  <si>
    <t>___________________________________</t>
  </si>
  <si>
    <t>Структурные подразделения медицинской организации (согласно территориальному справочнику)</t>
  </si>
  <si>
    <t>НУЗ "Отделенченская поликлиника" ОАО РЖД</t>
  </si>
  <si>
    <t>НУЗ "Узловая больница" ОАО РЖД</t>
  </si>
  <si>
    <t>ООО "АСД МС"</t>
  </si>
  <si>
    <t>ООО "АСД МС", г. Мурманск</t>
  </si>
  <si>
    <t xml:space="preserve"> - первичная медико-санитарная помощь</t>
  </si>
  <si>
    <t xml:space="preserve"> - специализированная помощь в ДС 1 дня</t>
  </si>
  <si>
    <t xml:space="preserve"> - специализированная в ДС при стационаре</t>
  </si>
  <si>
    <t xml:space="preserve"> - прочее, в том числе оплата по системе КСГ</t>
  </si>
  <si>
    <t>1.6</t>
  </si>
  <si>
    <t>1.5</t>
  </si>
  <si>
    <t>Плановое задание по объемам и стоимости медицинской помощи 
на 2016 год</t>
  </si>
  <si>
    <t>2</t>
  </si>
  <si>
    <t>ООО "МРТ-Эксперт Мурманск", г.Мурманск</t>
  </si>
  <si>
    <t>ООО "МРТ-Эксперт"</t>
  </si>
  <si>
    <t>ООО "Национальный Диагностический Центр - Кандалакша", г.Кандалакша
г. Кандалакша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</si>
  <si>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</si>
  <si>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</si>
  <si>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</si>
  <si>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</si>
  <si>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</si>
  <si>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</si>
  <si>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</si>
  <si>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</si>
  <si>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</si>
  <si>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</si>
  <si>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</si>
  <si>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</si>
  <si>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</si>
  <si>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</si>
  <si>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</si>
  <si>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</si>
  <si>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</si>
  <si>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</si>
  <si>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</si>
  <si>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</si>
  <si>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</si>
  <si>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</si>
  <si>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</si>
  <si>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</si>
  <si>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</si>
  <si>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</si>
  <si>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</si>
  <si>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</si>
  <si>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</si>
  <si>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</si>
  <si>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</si>
  <si>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</si>
  <si>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</si>
  <si>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</si>
  <si>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</si>
  <si>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</si>
  <si>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</si>
  <si>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</si>
  <si>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</si>
  <si>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</si>
  <si>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</si>
  <si>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</si>
  <si>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</si>
  <si>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</si>
  <si>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</si>
  <si>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</si>
  <si>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</si>
  <si>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</si>
  <si>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</si>
  <si>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</si>
  <si>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</si>
  <si>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</si>
  <si>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</si>
  <si>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</si>
  <si>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_______________________________________</t>
  </si>
  <si>
    <t>410</t>
  </si>
  <si>
    <t>097</t>
  </si>
  <si>
    <t>Отделение (кабинет) диспансерного наблюдения*</t>
  </si>
  <si>
    <t>*</t>
  </si>
  <si>
    <t>В соответствии с приказом Министерства здравоохранения Мурманской области от 12.03.2015 № 116 "О динамическом наблюдении у врачей-специалистов областного уровня"</t>
  </si>
  <si>
    <t>Консультативная 
поликлиника**</t>
  </si>
  <si>
    <t>В соответствии с приказом Министерства здравоохранения Мурманской области от 27.05.2015 № 269 "Об оказании консультативной помощи населению Мурманской области"</t>
  </si>
  <si>
    <t>Женская консультация</t>
  </si>
  <si>
    <t>Централизованная 
лаборатория***</t>
  </si>
  <si>
    <t>Централизованное патологоанатомическое отделение***</t>
  </si>
  <si>
    <t>**</t>
  </si>
  <si>
    <t>***</t>
  </si>
  <si>
    <t>В соответствии с приказом Министерства здравоохранения Мурманской области от 31.12.2014 № 701 "О проведении централизованных лабораторных и патологоанатомических исследований"</t>
  </si>
  <si>
    <t>106</t>
  </si>
  <si>
    <t>Наименование медицинской организации (МО)
и ее местонахождение</t>
  </si>
  <si>
    <t>81</t>
  </si>
  <si>
    <t>Здравпункт</t>
  </si>
  <si>
    <t>Размер и структура дифференцированных подушевых нормативов финансирования 
скорой медицинской помощи вне медицинской организации</t>
  </si>
  <si>
    <t>Размер и структура тарифов на 1 вызов скорой медицинской помощи</t>
  </si>
  <si>
    <r>
      <t>БПНФ</t>
    </r>
    <r>
      <rPr>
        <vertAlign val="subscript"/>
        <sz val="12"/>
        <color indexed="8"/>
        <rFont val="Cambria"/>
        <family val="1"/>
        <charset val="204"/>
        <scheme val="major"/>
      </rPr>
      <t>АПП</t>
    </r>
  </si>
  <si>
    <r>
      <t>ДПНФ</t>
    </r>
    <r>
      <rPr>
        <vertAlign val="subscript"/>
        <sz val="12"/>
        <color indexed="8"/>
        <rFont val="Cambria"/>
        <family val="1"/>
        <charset val="204"/>
        <scheme val="major"/>
      </rPr>
      <t>АПП</t>
    </r>
  </si>
  <si>
    <t>в том числе</t>
  </si>
  <si>
    <r>
      <t>СрКД</t>
    </r>
    <r>
      <rPr>
        <vertAlign val="subscript"/>
        <sz val="12"/>
        <color indexed="8"/>
        <rFont val="Cambria"/>
        <family val="1"/>
        <charset val="204"/>
        <scheme val="major"/>
      </rPr>
      <t>возр</t>
    </r>
  </si>
  <si>
    <r>
      <t>КД</t>
    </r>
    <r>
      <rPr>
        <vertAlign val="subscript"/>
        <sz val="12"/>
        <color indexed="8"/>
        <rFont val="Cambria"/>
        <family val="1"/>
        <charset val="204"/>
        <scheme val="major"/>
      </rPr>
      <t>ФАП</t>
    </r>
  </si>
  <si>
    <r>
      <t>ДПНФ</t>
    </r>
    <r>
      <rPr>
        <vertAlign val="subscript"/>
        <sz val="12"/>
        <color indexed="8"/>
        <rFont val="Cambria"/>
        <family val="1"/>
        <charset val="204"/>
        <scheme val="major"/>
      </rPr>
      <t>АППбаз</t>
    </r>
  </si>
  <si>
    <r>
      <t>ДПНФ</t>
    </r>
    <r>
      <rPr>
        <vertAlign val="subscript"/>
        <sz val="12"/>
        <color indexed="8"/>
        <rFont val="Cambria"/>
        <family val="1"/>
        <charset val="204"/>
        <scheme val="major"/>
      </rPr>
      <t>АППстим</t>
    </r>
  </si>
  <si>
    <t>Приложение № 4.3</t>
  </si>
  <si>
    <t>Размер и структура дифференцированных подушевых нормативов финансирования 
первичной медико-санитарной помощи в амбулаторных условиях</t>
  </si>
  <si>
    <t>Код тарифной группы</t>
  </si>
  <si>
    <t>Код тарифной подгруппы</t>
  </si>
  <si>
    <t>Наименование тарифной группы / подгруппы</t>
  </si>
  <si>
    <t>Тариф 
на единицу объёма</t>
  </si>
  <si>
    <t xml:space="preserve">Структура тарифа </t>
  </si>
  <si>
    <t>Примечание</t>
  </si>
  <si>
    <t>0500000</t>
  </si>
  <si>
    <t>Лабораторная диагностика</t>
  </si>
  <si>
    <t>0501000</t>
  </si>
  <si>
    <t>Клинические исследования</t>
  </si>
  <si>
    <t>УЕТ</t>
  </si>
  <si>
    <t>0502000</t>
  </si>
  <si>
    <t>Биохимические исследования</t>
  </si>
  <si>
    <t>0503010</t>
  </si>
  <si>
    <t>Иммунологические исследования</t>
  </si>
  <si>
    <t>0503060</t>
  </si>
  <si>
    <t>Иммунологические исследования (скрининг на ВИЧ-инфекцию)</t>
  </si>
  <si>
    <t>0504000</t>
  </si>
  <si>
    <t xml:space="preserve">Забор крови </t>
  </si>
  <si>
    <t>0506010</t>
  </si>
  <si>
    <t>Бактериологические исследования (ручной метод)</t>
  </si>
  <si>
    <t>0506030</t>
  </si>
  <si>
    <t>Бактериологические исследования (автоматизированный метод)</t>
  </si>
  <si>
    <t>0507000</t>
  </si>
  <si>
    <t>Цитологические исследования</t>
  </si>
  <si>
    <t>0509000</t>
  </si>
  <si>
    <t>Иммуноцитохимические исследования</t>
  </si>
  <si>
    <t>0510000</t>
  </si>
  <si>
    <t>Иммуногистохимические исследования</t>
  </si>
  <si>
    <t>0512000</t>
  </si>
  <si>
    <t>ПЦР-диагностика ИППП и вирусных инфекций</t>
  </si>
  <si>
    <t>0590000</t>
  </si>
  <si>
    <t>Приём и обработка материала, регистрация , интерпритация данных</t>
  </si>
  <si>
    <t>2100000</t>
  </si>
  <si>
    <t>Патоморфологические исследования тканей</t>
  </si>
  <si>
    <t>2101000</t>
  </si>
  <si>
    <t>Патологоанатомическое вскрытие</t>
  </si>
  <si>
    <t>Услуга</t>
  </si>
  <si>
    <t>2102000</t>
  </si>
  <si>
    <t>Гистологические исследования</t>
  </si>
  <si>
    <t>0200000</t>
  </si>
  <si>
    <t>Функциональная диагностика</t>
  </si>
  <si>
    <t>0205020</t>
  </si>
  <si>
    <t>Расшифровка, описание и интерпретация ЭКГ-данных</t>
  </si>
  <si>
    <t>0400000</t>
  </si>
  <si>
    <t>Лучевая диагностика</t>
  </si>
  <si>
    <t>0403020</t>
  </si>
  <si>
    <t>Описание и интерпретация данных рентгенограмм, КТ, МРТ</t>
  </si>
  <si>
    <t>0401000</t>
  </si>
  <si>
    <t xml:space="preserve">Маммография </t>
  </si>
  <si>
    <t>0402000</t>
  </si>
  <si>
    <t xml:space="preserve">Остеоденситометрия </t>
  </si>
  <si>
    <t>0403010</t>
  </si>
  <si>
    <t>Рентгенография</t>
  </si>
  <si>
    <t>0404010</t>
  </si>
  <si>
    <t xml:space="preserve">Компьютерная томография </t>
  </si>
  <si>
    <t>0405010</t>
  </si>
  <si>
    <t>Магнитно-резонансная томография (МРТ)</t>
  </si>
  <si>
    <t>0405020</t>
  </si>
  <si>
    <t>КТ, МРТ с контрастным усилением</t>
  </si>
  <si>
    <t>0407010</t>
  </si>
  <si>
    <t>Мультиспиральная компьютерная томография (МСКТ)</t>
  </si>
  <si>
    <t>0407020</t>
  </si>
  <si>
    <t>МСКТ одной анатомической области с болюсным контрастированием</t>
  </si>
  <si>
    <t>0407030</t>
  </si>
  <si>
    <t>МСКТ двух анатомических областей с болюсным контрастированием</t>
  </si>
  <si>
    <t>0407040</t>
  </si>
  <si>
    <t>МСКТ трёх анатомических областей с болюсным контрастированием</t>
  </si>
  <si>
    <t>0408000</t>
  </si>
  <si>
    <t>Радиоизотопная диагностика</t>
  </si>
  <si>
    <t>0503030</t>
  </si>
  <si>
    <t>Иммунологические исследования (пренатальный скрининг)</t>
  </si>
  <si>
    <t>0508000</t>
  </si>
  <si>
    <t>Цитогенетические исследования</t>
  </si>
  <si>
    <t>0511000</t>
  </si>
  <si>
    <t>Молекулярно-цитогенетические исследования</t>
  </si>
  <si>
    <t>0600000</t>
  </si>
  <si>
    <t xml:space="preserve">Лечение злокачественных новообразований </t>
  </si>
  <si>
    <t>0602000</t>
  </si>
  <si>
    <t>Лучевая терапия</t>
  </si>
  <si>
    <t>0603000</t>
  </si>
  <si>
    <t>Гипертермия</t>
  </si>
  <si>
    <t>0604000</t>
  </si>
  <si>
    <t>Фотодинамическая терапия (1 поле)</t>
  </si>
  <si>
    <t>Приложение № 4.4</t>
  </si>
  <si>
    <t>Код структурного подразделения, 
которое может оказывать услугу</t>
  </si>
  <si>
    <t>18, 99</t>
  </si>
  <si>
    <t>0100000</t>
  </si>
  <si>
    <t>Ультразвуковая диагностика</t>
  </si>
  <si>
    <t>0101000</t>
  </si>
  <si>
    <t>УЗИ органов грудной клетки</t>
  </si>
  <si>
    <t>0102000</t>
  </si>
  <si>
    <t>УЗИ костно-суставной системы</t>
  </si>
  <si>
    <t>0103000</t>
  </si>
  <si>
    <t xml:space="preserve">УЗИ головного мозга </t>
  </si>
  <si>
    <t>0104000</t>
  </si>
  <si>
    <t>УЗИ органов малого таза</t>
  </si>
  <si>
    <t>0105000</t>
  </si>
  <si>
    <t>УЗИ сосудов конечностей</t>
  </si>
  <si>
    <t>0106000</t>
  </si>
  <si>
    <t>УЗИ сосудов головы</t>
  </si>
  <si>
    <t>0107000</t>
  </si>
  <si>
    <t>УЗИ брюшной полости</t>
  </si>
  <si>
    <t>0108000</t>
  </si>
  <si>
    <t xml:space="preserve">УЗИ поверхностных структур </t>
  </si>
  <si>
    <t>0109000</t>
  </si>
  <si>
    <t>Цветное картирование при УЗИ</t>
  </si>
  <si>
    <t>0110000</t>
  </si>
  <si>
    <t>УЗИ брюшного отдела аорты</t>
  </si>
  <si>
    <t>0120000</t>
  </si>
  <si>
    <t>Фотоплетизмография сосудов полового члена</t>
  </si>
  <si>
    <t>0130000</t>
  </si>
  <si>
    <t>УЗИ подвздошных артерий</t>
  </si>
  <si>
    <t>0140000</t>
  </si>
  <si>
    <t>Чрезкожная пукция образования под контролем УЗИ</t>
  </si>
  <si>
    <t>0150000</t>
  </si>
  <si>
    <t>Ультразвуковое исследование глазного яблока (2 глаза)</t>
  </si>
  <si>
    <t>0201000</t>
  </si>
  <si>
    <t>Холтеровское исследование (ЭКГ)</t>
  </si>
  <si>
    <t>0202000</t>
  </si>
  <si>
    <t>Холтеровское исследование (АД)</t>
  </si>
  <si>
    <t>0203000</t>
  </si>
  <si>
    <t xml:space="preserve">Электроэнцефалография (ЭЭГ) </t>
  </si>
  <si>
    <t>0204000</t>
  </si>
  <si>
    <t>Реовазография (РВГ), реоэнцефалография (РЭГ)</t>
  </si>
  <si>
    <t>0205010</t>
  </si>
  <si>
    <t>Электрокардиография (ЭКГ)</t>
  </si>
  <si>
    <t>0207000</t>
  </si>
  <si>
    <t xml:space="preserve">Велоэргометрия </t>
  </si>
  <si>
    <t>0208000</t>
  </si>
  <si>
    <t>Функция внешнего дыхания (ФВД)</t>
  </si>
  <si>
    <t>0209000</t>
  </si>
  <si>
    <t>Фонокардиография</t>
  </si>
  <si>
    <t>0210000</t>
  </si>
  <si>
    <t>Кардиоритмография</t>
  </si>
  <si>
    <t>0214000</t>
  </si>
  <si>
    <t xml:space="preserve">Электромиография </t>
  </si>
  <si>
    <t>0215000</t>
  </si>
  <si>
    <t>Инфракрасная термография</t>
  </si>
  <si>
    <t>0300000</t>
  </si>
  <si>
    <t>Эндоскопическая диагностика</t>
  </si>
  <si>
    <t>0301000</t>
  </si>
  <si>
    <t>Фиброколоноскопия</t>
  </si>
  <si>
    <t>0302000</t>
  </si>
  <si>
    <t xml:space="preserve">Фибробронхоскопия </t>
  </si>
  <si>
    <t>0303000</t>
  </si>
  <si>
    <t>Фиброэзофагогастродуоденоскопия (ФЭГДС)</t>
  </si>
  <si>
    <t>0304000</t>
  </si>
  <si>
    <t>Эндоскопические исследования</t>
  </si>
  <si>
    <t>0305000</t>
  </si>
  <si>
    <t>Прочие эндоскопические манипуляции</t>
  </si>
  <si>
    <t>0605000</t>
  </si>
  <si>
    <t>Фотодинамическая терапия (второе и последующие поля)</t>
  </si>
  <si>
    <t>0700000</t>
  </si>
  <si>
    <t>Диагностические манипуляции</t>
  </si>
  <si>
    <t>0704000</t>
  </si>
  <si>
    <t>Исследования  на аллергены</t>
  </si>
  <si>
    <t>0705000</t>
  </si>
  <si>
    <t>Исследование потоотделения кожи</t>
  </si>
  <si>
    <t>0706000</t>
  </si>
  <si>
    <t>Диагностика состояния глазного дна</t>
  </si>
  <si>
    <t>0707000</t>
  </si>
  <si>
    <t>Диагностика новообразований наружных локализаций</t>
  </si>
  <si>
    <t>0708000</t>
  </si>
  <si>
    <t>Урофлоурометрия</t>
  </si>
  <si>
    <t>0900000</t>
  </si>
  <si>
    <t>Анестезиологические пособия</t>
  </si>
  <si>
    <t>0900010</t>
  </si>
  <si>
    <t xml:space="preserve">Анестезиологические пособия </t>
  </si>
  <si>
    <t>1200000</t>
  </si>
  <si>
    <t>Физиотерапия</t>
  </si>
  <si>
    <t>1201010</t>
  </si>
  <si>
    <t>Физиотерапия при лечении дерматозов</t>
  </si>
  <si>
    <t>1201020</t>
  </si>
  <si>
    <t>1201030</t>
  </si>
  <si>
    <t>Физиотерапия при восстановительном лечении</t>
  </si>
  <si>
    <t>1202000</t>
  </si>
  <si>
    <t>Теплопакетная терапия</t>
  </si>
  <si>
    <t>1203000</t>
  </si>
  <si>
    <t>Грязелечение</t>
  </si>
  <si>
    <t>1204000</t>
  </si>
  <si>
    <t>Фангопарфинотерапия</t>
  </si>
  <si>
    <t>1205000</t>
  </si>
  <si>
    <t>Парафиновые аппликации</t>
  </si>
  <si>
    <t>1206000</t>
  </si>
  <si>
    <t>Сухие углекислые ванны</t>
  </si>
  <si>
    <t>Лечебно-физическая культура</t>
  </si>
  <si>
    <t>Лечебно-физическая культура (ЛФК)</t>
  </si>
  <si>
    <t>Физическое  воздействие на пациента</t>
  </si>
  <si>
    <t>Массаж</t>
  </si>
  <si>
    <t>Мануальная терапия</t>
  </si>
  <si>
    <t>Рефлексотерапия</t>
  </si>
  <si>
    <t>1700000</t>
  </si>
  <si>
    <t xml:space="preserve">Биопсия </t>
  </si>
  <si>
    <t>1800000</t>
  </si>
  <si>
    <t>Удаление образований кожи</t>
  </si>
  <si>
    <t>1900000</t>
  </si>
  <si>
    <t>Диагностика заболеваний глаз</t>
  </si>
  <si>
    <t>1901000</t>
  </si>
  <si>
    <t>Диагностика заболевания заднего полюса глаза</t>
  </si>
  <si>
    <t>1902000</t>
  </si>
  <si>
    <t>Диагностика глаукомы</t>
  </si>
  <si>
    <t>Физиотерапия при лечении заболеваний глаз</t>
  </si>
  <si>
    <t>2200000</t>
  </si>
  <si>
    <t>Вспомогательные репродуктивные технологии</t>
  </si>
  <si>
    <t>2201000</t>
  </si>
  <si>
    <t>Перенос эмбриона в полость матки</t>
  </si>
  <si>
    <t>5000000</t>
  </si>
  <si>
    <t>Гемодиализ</t>
  </si>
  <si>
    <t>Раздел I.           Простые медицинские услуги, 
стоимость которых не включена в структуру подушевого норматива финансирования первичной медико-санитарной помощи в амбулаторных условиях</t>
  </si>
  <si>
    <t>Раздел III.           Простые медицинские услуги, 
подлежащие оплате только в рамках централизованных взаиморасчетов между медицинскими организациями</t>
  </si>
  <si>
    <t>прижизненная диагностика</t>
  </si>
  <si>
    <t>Код структурного подразделения, которое может оказывать услугу:</t>
  </si>
  <si>
    <t>Установка порт-систем</t>
  </si>
  <si>
    <r>
      <t>Раздел ТПОМС</t>
    </r>
    <r>
      <rPr>
        <vertAlign val="superscript"/>
        <sz val="11"/>
        <color indexed="8"/>
        <rFont val="Cambria"/>
        <family val="1"/>
        <charset val="204"/>
        <scheme val="major"/>
      </rPr>
      <t>1</t>
    </r>
  </si>
  <si>
    <r>
      <t>Возрастная группа</t>
    </r>
    <r>
      <rPr>
        <vertAlign val="superscript"/>
        <sz val="11"/>
        <color indexed="8"/>
        <rFont val="Cambria"/>
        <family val="1"/>
        <charset val="204"/>
        <scheme val="major"/>
      </rPr>
      <t>2</t>
    </r>
  </si>
  <si>
    <t>Тариф на 1 услугу</t>
  </si>
  <si>
    <t>Структура тарифа</t>
  </si>
  <si>
    <t>003</t>
  </si>
  <si>
    <t>консультация</t>
  </si>
  <si>
    <t>взрослые</t>
  </si>
  <si>
    <t>005</t>
  </si>
  <si>
    <t>019</t>
  </si>
  <si>
    <t xml:space="preserve">Терапевт </t>
  </si>
  <si>
    <t>консультация на выезде</t>
  </si>
  <si>
    <t>Кардиолог</t>
  </si>
  <si>
    <t>Гастроэнтеролог</t>
  </si>
  <si>
    <t>Аллерголог-иммунолог</t>
  </si>
  <si>
    <t>084</t>
  </si>
  <si>
    <t>Челюстно-лицевой хирург</t>
  </si>
  <si>
    <t>110</t>
  </si>
  <si>
    <t>Эндокринолог</t>
  </si>
  <si>
    <t>130</t>
  </si>
  <si>
    <t>Инфекционист</t>
  </si>
  <si>
    <t>150</t>
  </si>
  <si>
    <t>Гематолог</t>
  </si>
  <si>
    <t>170</t>
  </si>
  <si>
    <t>Нефролог</t>
  </si>
  <si>
    <t>190</t>
  </si>
  <si>
    <t>Хирург</t>
  </si>
  <si>
    <t>210</t>
  </si>
  <si>
    <t>Нейрохирург</t>
  </si>
  <si>
    <t>230</t>
  </si>
  <si>
    <t>Торакальный хирург</t>
  </si>
  <si>
    <t>260</t>
  </si>
  <si>
    <t>Сердечно-сосудистый хирург</t>
  </si>
  <si>
    <t>270</t>
  </si>
  <si>
    <t>Травматолог-ортопед</t>
  </si>
  <si>
    <t>Уролог</t>
  </si>
  <si>
    <t>360</t>
  </si>
  <si>
    <t>Онколог</t>
  </si>
  <si>
    <t>Акушер-гинеколог</t>
  </si>
  <si>
    <t>Генетик</t>
  </si>
  <si>
    <t>470</t>
  </si>
  <si>
    <t>Невролог</t>
  </si>
  <si>
    <t>Офтальмолог</t>
  </si>
  <si>
    <t>Офтальмолог-протезист</t>
  </si>
  <si>
    <t>Отоларинголог</t>
  </si>
  <si>
    <t>Дерматовенеролог</t>
  </si>
  <si>
    <t>610</t>
  </si>
  <si>
    <t>Колопроктолог</t>
  </si>
  <si>
    <t>660</t>
  </si>
  <si>
    <t>Ревматолог</t>
  </si>
  <si>
    <t>700</t>
  </si>
  <si>
    <t>Пульмонолог</t>
  </si>
  <si>
    <t xml:space="preserve">Физиотерапевт </t>
  </si>
  <si>
    <t>дети</t>
  </si>
  <si>
    <t>040</t>
  </si>
  <si>
    <t xml:space="preserve">Аллерголог-иммунолог </t>
  </si>
  <si>
    <t>120</t>
  </si>
  <si>
    <t xml:space="preserve">Детский эндокринолог </t>
  </si>
  <si>
    <t>140</t>
  </si>
  <si>
    <t>200</t>
  </si>
  <si>
    <t>Детский хирург</t>
  </si>
  <si>
    <t xml:space="preserve">Травматолог-ортопед </t>
  </si>
  <si>
    <t>330</t>
  </si>
  <si>
    <t>370</t>
  </si>
  <si>
    <t xml:space="preserve">Детский онколог </t>
  </si>
  <si>
    <t xml:space="preserve">Акушер-гинеколог </t>
  </si>
  <si>
    <t xml:space="preserve">Генетик </t>
  </si>
  <si>
    <t>580</t>
  </si>
  <si>
    <t>623</t>
  </si>
  <si>
    <t>Педиатр</t>
  </si>
  <si>
    <t>630</t>
  </si>
  <si>
    <t>Неонатолог</t>
  </si>
  <si>
    <t xml:space="preserve">Пульмонолог </t>
  </si>
  <si>
    <t>1 - базовая часть ТПОМС; 2 - сверхбазовая часть ТПОМС</t>
  </si>
  <si>
    <t>Дети - возраст 0-17 лет; взрослые - возраст 18 лет и старше; без указания признака - все возрастные категории</t>
  </si>
  <si>
    <t>Врачебная специальность</t>
  </si>
  <si>
    <t>Код</t>
  </si>
  <si>
    <t>Наименование</t>
  </si>
  <si>
    <t>Цель посещения</t>
  </si>
  <si>
    <t>402</t>
  </si>
  <si>
    <t>403</t>
  </si>
  <si>
    <t>консультация дистанционная</t>
  </si>
  <si>
    <t>404</t>
  </si>
  <si>
    <t>B01.001.001</t>
  </si>
  <si>
    <t>B01.002.001</t>
  </si>
  <si>
    <t>B01.004.001</t>
  </si>
  <si>
    <t>Врач по лечебной физкультуре</t>
  </si>
  <si>
    <t>B01.005.001</t>
  </si>
  <si>
    <t>B01.020.001</t>
  </si>
  <si>
    <t>B01.006.001</t>
  </si>
  <si>
    <t>Медицинская услуга</t>
  </si>
  <si>
    <t xml:space="preserve">Прием врача-акушера-гинеколога первичный </t>
  </si>
  <si>
    <t>380</t>
  </si>
  <si>
    <t>V015</t>
  </si>
  <si>
    <t>77</t>
  </si>
  <si>
    <t>114</t>
  </si>
  <si>
    <t>79</t>
  </si>
  <si>
    <t>115</t>
  </si>
  <si>
    <t>80</t>
  </si>
  <si>
    <t>Прием врача-аллерголога-иммунолога первичный</t>
  </si>
  <si>
    <t xml:space="preserve">Прием врача-гастроэнтеролога первичный </t>
  </si>
  <si>
    <t>Прием врача-гематолога первичный</t>
  </si>
  <si>
    <t>Прием врача-генетика первичный</t>
  </si>
  <si>
    <t>B01.008.001</t>
  </si>
  <si>
    <t xml:space="preserve">Прием врача-дерматовенеролога первичный </t>
  </si>
  <si>
    <t>B01.027.001</t>
  </si>
  <si>
    <t xml:space="preserve">Прием врача-онколога первичный </t>
  </si>
  <si>
    <t>73</t>
  </si>
  <si>
    <t>B01.009.001</t>
  </si>
  <si>
    <t xml:space="preserve">Прием врача-детского онколога первичный </t>
  </si>
  <si>
    <t>B01.057.001</t>
  </si>
  <si>
    <t xml:space="preserve">Прием врача-хирурга первичный </t>
  </si>
  <si>
    <t>B01.010.001</t>
  </si>
  <si>
    <t xml:space="preserve">Прием врача-детского хирурга первичный </t>
  </si>
  <si>
    <t>149</t>
  </si>
  <si>
    <t>B01.058.001</t>
  </si>
  <si>
    <t xml:space="preserve">Прием врача-эндокринолога первичный </t>
  </si>
  <si>
    <t>B01.011.001</t>
  </si>
  <si>
    <t xml:space="preserve">Прием врача-детского эндокринолога первичный </t>
  </si>
  <si>
    <t>B01.014.001</t>
  </si>
  <si>
    <t xml:space="preserve">Прием врача-инфекциониста первичный </t>
  </si>
  <si>
    <t>Детский кардиолог</t>
  </si>
  <si>
    <t>118</t>
  </si>
  <si>
    <t>B01.015.001</t>
  </si>
  <si>
    <t xml:space="preserve">Прием врача-кардиолога первичный </t>
  </si>
  <si>
    <t>B01.015.003</t>
  </si>
  <si>
    <t>Прием врача-детского кардиолога первичный</t>
  </si>
  <si>
    <t>B01.018.001</t>
  </si>
  <si>
    <t>Прием врача-колопроктолога первичный</t>
  </si>
  <si>
    <t>139</t>
  </si>
  <si>
    <t xml:space="preserve">Прием врача по лечебной физкультуре </t>
  </si>
  <si>
    <t>86</t>
  </si>
  <si>
    <t>B01.023.001</t>
  </si>
  <si>
    <t xml:space="preserve">Прием врача-невролога первичный </t>
  </si>
  <si>
    <t>B01.024.001</t>
  </si>
  <si>
    <t xml:space="preserve">Прием врача-нейрохирурга первичный </t>
  </si>
  <si>
    <t>B01.025.001</t>
  </si>
  <si>
    <t xml:space="preserve">Прием врача-нефролога первичный </t>
  </si>
  <si>
    <t>123</t>
  </si>
  <si>
    <t>89</t>
  </si>
  <si>
    <t>B01.028.001</t>
  </si>
  <si>
    <t xml:space="preserve">Прием врача-оториноларинголога первичный </t>
  </si>
  <si>
    <t>B01.029.001</t>
  </si>
  <si>
    <t>Прием врача-офтальмолога первичный</t>
  </si>
  <si>
    <t>B01.029.003</t>
  </si>
  <si>
    <t>Прием врача-офтальмолога-протезиста первичный</t>
  </si>
  <si>
    <t>B01.031.001</t>
  </si>
  <si>
    <t>Прием врача-педиатра первичный</t>
  </si>
  <si>
    <t>B01.032.001</t>
  </si>
  <si>
    <t xml:space="preserve">Прием врача-неонатолога первичный </t>
  </si>
  <si>
    <t>B01.037.001</t>
  </si>
  <si>
    <t xml:space="preserve">Прием врача-пульмонолога первичный </t>
  </si>
  <si>
    <t>125</t>
  </si>
  <si>
    <t>90</t>
  </si>
  <si>
    <t>B01.038.001</t>
  </si>
  <si>
    <t xml:space="preserve">Прием врачом-радиологом первичный </t>
  </si>
  <si>
    <t>B01.040.001</t>
  </si>
  <si>
    <t xml:space="preserve">Прием врача-ревматолога первичный </t>
  </si>
  <si>
    <t>126</t>
  </si>
  <si>
    <t>91</t>
  </si>
  <si>
    <t>Прием врача-сердечно-сосудистого хирурга первичный</t>
  </si>
  <si>
    <t>141</t>
  </si>
  <si>
    <t>B01.043.001</t>
  </si>
  <si>
    <t>B01.046.001</t>
  </si>
  <si>
    <t>Прием врача сурдолога-оториноларинголога первичный</t>
  </si>
  <si>
    <t>75</t>
  </si>
  <si>
    <t>Сурдолог-отоларинголог</t>
  </si>
  <si>
    <t>B01.047.001</t>
  </si>
  <si>
    <t xml:space="preserve">Прием врача-терапевта первичный </t>
  </si>
  <si>
    <t>B01.049.001</t>
  </si>
  <si>
    <t>Прием врача-торакального хирурга первичный</t>
  </si>
  <si>
    <t>142</t>
  </si>
  <si>
    <t>B01.050.001</t>
  </si>
  <si>
    <t xml:space="preserve">Прием врача-травматолога-ортопеда первичный </t>
  </si>
  <si>
    <t>145</t>
  </si>
  <si>
    <t>Детский уролог-андролог</t>
  </si>
  <si>
    <t>B01.053.001</t>
  </si>
  <si>
    <t xml:space="preserve">Прием врача-уролога первичный </t>
  </si>
  <si>
    <t>B01.053.003</t>
  </si>
  <si>
    <t xml:space="preserve">Прием врача-детского уролога-андролога первичный </t>
  </si>
  <si>
    <t>B01.054.001</t>
  </si>
  <si>
    <t xml:space="preserve">Прием врача-физиотерапевта </t>
  </si>
  <si>
    <t>B01.068.001</t>
  </si>
  <si>
    <t>Прием врача-челюстно-лицевого хирурга первичный</t>
  </si>
  <si>
    <t>147</t>
  </si>
  <si>
    <t>B04.064.104</t>
  </si>
  <si>
    <t>Профилактический прием гигиениста стоматологического</t>
  </si>
  <si>
    <t>посещение с профилактической целью</t>
  </si>
  <si>
    <t>В04.047.002</t>
  </si>
  <si>
    <t>Профилактический прием врача-терапевта</t>
  </si>
  <si>
    <t>медицинский осмотр</t>
  </si>
  <si>
    <t>344</t>
  </si>
  <si>
    <t>Гигиенист стоматологический</t>
  </si>
  <si>
    <t>B04.064.102</t>
  </si>
  <si>
    <t>B04.031.002</t>
  </si>
  <si>
    <t xml:space="preserve">Профилактический прием врача-педиатра </t>
  </si>
  <si>
    <t>208</t>
  </si>
  <si>
    <t>B04.020.002</t>
  </si>
  <si>
    <t xml:space="preserve">Профилактический прием врача по лечебной физкультуре </t>
  </si>
  <si>
    <t>В04.047.007</t>
  </si>
  <si>
    <t>Школа здоровья по формированию здорового образа жизни</t>
  </si>
  <si>
    <t>школа здоровья</t>
  </si>
  <si>
    <t>B04.031.006</t>
  </si>
  <si>
    <r>
      <t>Возрастная группа</t>
    </r>
    <r>
      <rPr>
        <vertAlign val="superscript"/>
        <sz val="11"/>
        <color indexed="8"/>
        <rFont val="Cambria"/>
        <family val="1"/>
        <charset val="204"/>
        <scheme val="major"/>
      </rPr>
      <t>1</t>
    </r>
  </si>
  <si>
    <t>Код по
V015</t>
  </si>
  <si>
    <t>Консультативная поликлиника</t>
  </si>
  <si>
    <t>Станция (отделение) скорой медицинской помощи</t>
  </si>
  <si>
    <t>Травматологический пункт</t>
  </si>
  <si>
    <t>посещение по неотложной помощи</t>
  </si>
  <si>
    <t>Приложение № 4.5</t>
  </si>
  <si>
    <t>B01.029.002</t>
  </si>
  <si>
    <t>Прием врача-офтальмолога повторный</t>
  </si>
  <si>
    <t>посещение в составе обращения первичное</t>
  </si>
  <si>
    <t>посещение в составе обращения повторное</t>
  </si>
  <si>
    <t>301</t>
  </si>
  <si>
    <t>302</t>
  </si>
  <si>
    <t>201</t>
  </si>
  <si>
    <t>разовое посещение по заболеванию</t>
  </si>
  <si>
    <t>401</t>
  </si>
  <si>
    <t>550</t>
  </si>
  <si>
    <t>B01.001.002</t>
  </si>
  <si>
    <t xml:space="preserve">Прием врача-акушера-гинеколога повторный </t>
  </si>
  <si>
    <t>136</t>
  </si>
  <si>
    <t>B01.001.004</t>
  </si>
  <si>
    <t xml:space="preserve">Прием врача-акушера-гинеколога беременной первичный </t>
  </si>
  <si>
    <t>B01.001.005</t>
  </si>
  <si>
    <t xml:space="preserve">Прием врача-акушера-гинеколога беременной повторный </t>
  </si>
  <si>
    <t>B04.001.002</t>
  </si>
  <si>
    <t xml:space="preserve">Профилактический прием врача-акушера-гинеколога </t>
  </si>
  <si>
    <t>997</t>
  </si>
  <si>
    <t xml:space="preserve">Акушерка </t>
  </si>
  <si>
    <t>B01.001.101</t>
  </si>
  <si>
    <t>Самостоятельный прием акушерки первичный</t>
  </si>
  <si>
    <t>B01.001.102</t>
  </si>
  <si>
    <t>Самостоятельный прием акушерки повторный</t>
  </si>
  <si>
    <t>B04.001.102</t>
  </si>
  <si>
    <t>Самостоятельный прием акушерки профилактический</t>
  </si>
  <si>
    <t>B04.001.103</t>
  </si>
  <si>
    <t>Школа для беременных</t>
  </si>
  <si>
    <t>B04.001.001</t>
  </si>
  <si>
    <t xml:space="preserve">Диспансерный прием врача-акушера-гинеколога </t>
  </si>
  <si>
    <t>B04.001.003</t>
  </si>
  <si>
    <t xml:space="preserve"> -</t>
  </si>
  <si>
    <t>B04.015.004</t>
  </si>
  <si>
    <t xml:space="preserve">Профилактический прием врача-детского кардиолога </t>
  </si>
  <si>
    <t>диспансерное наблюдение</t>
  </si>
  <si>
    <t>Приемное отделение</t>
  </si>
  <si>
    <t>Терапевт</t>
  </si>
  <si>
    <t>320</t>
  </si>
  <si>
    <t>570</t>
  </si>
  <si>
    <t>590</t>
  </si>
  <si>
    <t>620</t>
  </si>
  <si>
    <t xml:space="preserve">Педиатр </t>
  </si>
  <si>
    <t>Оториноларинголог</t>
  </si>
  <si>
    <t>Раздел I. Первичная медико-санитарная помощь в амбулаторных условиях взрослому населению</t>
  </si>
  <si>
    <t>Самостоятельный прием акушерки</t>
  </si>
  <si>
    <t>B04.002.002</t>
  </si>
  <si>
    <t>Профилактический прием врача-аллерголога-иммунолога</t>
  </si>
  <si>
    <t>B04.002.001</t>
  </si>
  <si>
    <t>Диспансерный прием врача-аллерголога-иммунолога</t>
  </si>
  <si>
    <t>B01.002.002</t>
  </si>
  <si>
    <t>Прием врача-аллерголога-иммунолога повторный</t>
  </si>
  <si>
    <t>B04.004.002</t>
  </si>
  <si>
    <t>Профилактический прием врача-гастроэнтеролога</t>
  </si>
  <si>
    <t>B04.004.001</t>
  </si>
  <si>
    <t>Диспансерный прием врача-гастроэнтеролога</t>
  </si>
  <si>
    <t>B01.004.002</t>
  </si>
  <si>
    <t xml:space="preserve">Прием врача-гастроэнтеролога повторный </t>
  </si>
  <si>
    <t>B04.005.001</t>
  </si>
  <si>
    <t xml:space="preserve">Диспансерный прием врача-гематолога </t>
  </si>
  <si>
    <t>B04.008.002</t>
  </si>
  <si>
    <t xml:space="preserve">Профилактический прием врача-дерматовенеролога </t>
  </si>
  <si>
    <t>B04.008.001</t>
  </si>
  <si>
    <t xml:space="preserve">Диспансерный прием врача-дерматовенеролога </t>
  </si>
  <si>
    <t>B01.008.002</t>
  </si>
  <si>
    <t xml:space="preserve">Прием врача-дерматовенеролога повторный </t>
  </si>
  <si>
    <t>B04.027.001</t>
  </si>
  <si>
    <t xml:space="preserve">Диспансерный прием врача-онколога </t>
  </si>
  <si>
    <t>B01.027.002</t>
  </si>
  <si>
    <t xml:space="preserve">Прием врача-онколога повторный </t>
  </si>
  <si>
    <t>B04.057.002</t>
  </si>
  <si>
    <t xml:space="preserve">Профилактический прием врача-хирурга </t>
  </si>
  <si>
    <t>B04.057.001</t>
  </si>
  <si>
    <t xml:space="preserve">Диспансерный прием врача-хирурга </t>
  </si>
  <si>
    <t>B01.057.002</t>
  </si>
  <si>
    <t xml:space="preserve">Прием врача-хирурга повторный </t>
  </si>
  <si>
    <t>B04.058.003</t>
  </si>
  <si>
    <t xml:space="preserve">Профилактический прием врача-эндокринолога </t>
  </si>
  <si>
    <t>B04.058.002</t>
  </si>
  <si>
    <t xml:space="preserve">Диспансерный прием врача-эндокринолога </t>
  </si>
  <si>
    <t>B04.058.004</t>
  </si>
  <si>
    <t>Школа для больных с сахарным диабетом</t>
  </si>
  <si>
    <t>B01.058.002</t>
  </si>
  <si>
    <t xml:space="preserve">Прием врача-эндокринолога повторный </t>
  </si>
  <si>
    <t>B04.014.003</t>
  </si>
  <si>
    <t xml:space="preserve">Профилактический прием врача-инфекциониста </t>
  </si>
  <si>
    <t>B04.014.005</t>
  </si>
  <si>
    <t>Прием врача-инфекциониста в очаге инфекции</t>
  </si>
  <si>
    <t>B04.014.002</t>
  </si>
  <si>
    <t xml:space="preserve">Диспансерный прием врача-инфекциониста </t>
  </si>
  <si>
    <t>B01.014.002</t>
  </si>
  <si>
    <t xml:space="preserve">Прием врача-инфекциониста повторный </t>
  </si>
  <si>
    <t>B04.015.003</t>
  </si>
  <si>
    <t xml:space="preserve">Диспансерный прием врача-кардиолога </t>
  </si>
  <si>
    <t>B04.015.001</t>
  </si>
  <si>
    <t>Школа для больных с артериальной гипертензией</t>
  </si>
  <si>
    <t>B04.015.002</t>
  </si>
  <si>
    <t>Школа для больных с сердечной недостаточностью</t>
  </si>
  <si>
    <t>B01.015.002</t>
  </si>
  <si>
    <t xml:space="preserve">Прием врача-кардиолога повторный </t>
  </si>
  <si>
    <t>B04.020.001</t>
  </si>
  <si>
    <t xml:space="preserve">Диспансерный прием врача по лечебной физкультуре </t>
  </si>
  <si>
    <t xml:space="preserve">Прием врача по лечебной физкультуре первичный </t>
  </si>
  <si>
    <t>B01.020.005</t>
  </si>
  <si>
    <t xml:space="preserve">Прием врача по лечебной физкультуре повторный </t>
  </si>
  <si>
    <t>B01.022.001</t>
  </si>
  <si>
    <t>Прием врача мануальной терапии первичный</t>
  </si>
  <si>
    <t>B01.022.002</t>
  </si>
  <si>
    <t>Прием врача мануальной терапии повторный</t>
  </si>
  <si>
    <t>B04.023.002</t>
  </si>
  <si>
    <t xml:space="preserve">Профилактический прием врача-невролога </t>
  </si>
  <si>
    <t>B04.023.001</t>
  </si>
  <si>
    <t xml:space="preserve">Диспансерный прием врача-невролога </t>
  </si>
  <si>
    <t>B01.023.002</t>
  </si>
  <si>
    <t xml:space="preserve">Прием врача-невролога повторный </t>
  </si>
  <si>
    <t>B04.025.002</t>
  </si>
  <si>
    <t xml:space="preserve">Диспансерный прием врача-нефролога </t>
  </si>
  <si>
    <t>B04.025.001</t>
  </si>
  <si>
    <t>Школа для пациентов, находящихся на хр.гемодиализе</t>
  </si>
  <si>
    <t>B01.025.002</t>
  </si>
  <si>
    <t xml:space="preserve">Прием врача-нефролога повторный </t>
  </si>
  <si>
    <t>B04.026.002</t>
  </si>
  <si>
    <t>Профилактический прием врача общей практики</t>
  </si>
  <si>
    <t>B04.026.001</t>
  </si>
  <si>
    <t>Диспансерный прием врача общей практики</t>
  </si>
  <si>
    <t>B04.026.003</t>
  </si>
  <si>
    <t>B04.026.004</t>
  </si>
  <si>
    <t>B04.026.005</t>
  </si>
  <si>
    <t>Школа для больных с бронхиальной астмой</t>
  </si>
  <si>
    <t>B04.026.006</t>
  </si>
  <si>
    <t>B01.026.001</t>
  </si>
  <si>
    <t>Прием врача общей практики первичный</t>
  </si>
  <si>
    <t>B01.026.002</t>
  </si>
  <si>
    <t>Прием врача общей практики повторный</t>
  </si>
  <si>
    <t>B04.026.102</t>
  </si>
  <si>
    <t>Самостоятельный прием фельдшера профилактический</t>
  </si>
  <si>
    <t>B04.026.101</t>
  </si>
  <si>
    <t>Самостоятельный прием фельдшера диспансерный</t>
  </si>
  <si>
    <t>B04.026.103</t>
  </si>
  <si>
    <t>B04.026.104</t>
  </si>
  <si>
    <t>B04.026.105</t>
  </si>
  <si>
    <t>B04.026.106</t>
  </si>
  <si>
    <t>B01.026.101</t>
  </si>
  <si>
    <t>Самостоятельный прием фельдшера первичный</t>
  </si>
  <si>
    <t>B01.026.102</t>
  </si>
  <si>
    <t>Самостоятельный прием фельдшера повторный</t>
  </si>
  <si>
    <t>B04.028.002</t>
  </si>
  <si>
    <t xml:space="preserve">Профилактический прием врача-оториноларинголога </t>
  </si>
  <si>
    <t>B04.028.001</t>
  </si>
  <si>
    <t xml:space="preserve">Диспансерный прием врача-оториноларинголога </t>
  </si>
  <si>
    <t>B01.028.002</t>
  </si>
  <si>
    <t xml:space="preserve">Прием врача-оториноларинголога повторный </t>
  </si>
  <si>
    <t>B04.029.002</t>
  </si>
  <si>
    <t xml:space="preserve">Профилактический прием врача-офтальмолога </t>
  </si>
  <si>
    <t>B04.029.001</t>
  </si>
  <si>
    <t xml:space="preserve">Диспансерный прием врача-офтальмолога </t>
  </si>
  <si>
    <t>B04.035.002</t>
  </si>
  <si>
    <t xml:space="preserve">Профилактический прием врача-психиатра </t>
  </si>
  <si>
    <t>B04.035.001</t>
  </si>
  <si>
    <t xml:space="preserve">Диспансерный прием врача-психиатра </t>
  </si>
  <si>
    <t>B01.035.001</t>
  </si>
  <si>
    <t xml:space="preserve">Прием врача-психиатра перичный </t>
  </si>
  <si>
    <t>B01.035.002</t>
  </si>
  <si>
    <t xml:space="preserve">Прием врача-психиатра повторный </t>
  </si>
  <si>
    <t>B04.036.002</t>
  </si>
  <si>
    <t xml:space="preserve">Профилактический прием врача-психиатра-нарколога </t>
  </si>
  <si>
    <t>B04.036.001</t>
  </si>
  <si>
    <t xml:space="preserve">Диспансерный прием врача-психиатра-нарколога </t>
  </si>
  <si>
    <t>B01.036.001</t>
  </si>
  <si>
    <t xml:space="preserve">Прием врача-психиатра-нарколога первичный </t>
  </si>
  <si>
    <t>B01.036.002</t>
  </si>
  <si>
    <t xml:space="preserve">Прием врача-психиатра-нарколога повторный </t>
  </si>
  <si>
    <t>B04.037.002</t>
  </si>
  <si>
    <t xml:space="preserve">Профилактический прием врача-пульмонолога </t>
  </si>
  <si>
    <t>B04.037.001</t>
  </si>
  <si>
    <t xml:space="preserve">Диспансерный прием врача-пульмонолога </t>
  </si>
  <si>
    <t>B04.037.003</t>
  </si>
  <si>
    <t>B01.037.002</t>
  </si>
  <si>
    <t xml:space="preserve">Прием врача-пульмонолога повторный </t>
  </si>
  <si>
    <t>B01.038.002</t>
  </si>
  <si>
    <t xml:space="preserve">Прием врачом-радиологом повторный </t>
  </si>
  <si>
    <t>B04.040.001</t>
  </si>
  <si>
    <t>Школа для больных с заболеваниями суставов и позвоночника</t>
  </si>
  <si>
    <t>B01.040.002</t>
  </si>
  <si>
    <t xml:space="preserve">Прием врача-ревматолога повторный </t>
  </si>
  <si>
    <t>B04.046.001</t>
  </si>
  <si>
    <t xml:space="preserve">Диспансерный прием врача сурдолога-оториноларинголога </t>
  </si>
  <si>
    <t>B04.047.002</t>
  </si>
  <si>
    <t xml:space="preserve">Профилактический прием врача-терапевта </t>
  </si>
  <si>
    <t>В04.047.001</t>
  </si>
  <si>
    <t>Диспансерный прием врача-терапевта</t>
  </si>
  <si>
    <t>B01.047.002</t>
  </si>
  <si>
    <t xml:space="preserve">Прием врача-терапевта повторный </t>
  </si>
  <si>
    <t>B04.047.004</t>
  </si>
  <si>
    <t xml:space="preserve">Профилактический прием врача-терапевта участкового </t>
  </si>
  <si>
    <t>B04.047.003</t>
  </si>
  <si>
    <t xml:space="preserve">Диспансерный прием врача-терапевта участкового </t>
  </si>
  <si>
    <t>B04.047.009</t>
  </si>
  <si>
    <t>B04.047.010</t>
  </si>
  <si>
    <t>B04.047.011</t>
  </si>
  <si>
    <t>B04.047.012</t>
  </si>
  <si>
    <t>B04.047.013</t>
  </si>
  <si>
    <t>B01.047.005</t>
  </si>
  <si>
    <t xml:space="preserve">Прием врача-терапевта участкового первичный </t>
  </si>
  <si>
    <t>B01.047.006</t>
  </si>
  <si>
    <t xml:space="preserve">Прием врача-терапевта участкового повторный </t>
  </si>
  <si>
    <t>B04.050.002</t>
  </si>
  <si>
    <t xml:space="preserve">Профилактический прием врача-травматолога-ортопеда </t>
  </si>
  <si>
    <t>B04.050.001</t>
  </si>
  <si>
    <t xml:space="preserve">Диспансерный прием врача-травматолога-ортопеда </t>
  </si>
  <si>
    <t>B01.050.002</t>
  </si>
  <si>
    <t xml:space="preserve">Прием врача-травматолога-ортопеда повторный </t>
  </si>
  <si>
    <t>B04.053.002</t>
  </si>
  <si>
    <t xml:space="preserve">Профилактический прием врача-уролога </t>
  </si>
  <si>
    <t>B04.053.001</t>
  </si>
  <si>
    <t xml:space="preserve">Диспансерный прием врача-уролога </t>
  </si>
  <si>
    <t>B01.053.002</t>
  </si>
  <si>
    <t xml:space="preserve">Прием врача-уролога повторный </t>
  </si>
  <si>
    <t>B01.054.006</t>
  </si>
  <si>
    <t xml:space="preserve">Прием врача-рефлексотерапевта первичный </t>
  </si>
  <si>
    <t>B01.054.007</t>
  </si>
  <si>
    <t xml:space="preserve">Прием врача-рефлексотерапевта повторный </t>
  </si>
  <si>
    <t>B04.055.002</t>
  </si>
  <si>
    <t xml:space="preserve">Профилактический прием врача-фтизиатра </t>
  </si>
  <si>
    <t>B04.055.001</t>
  </si>
  <si>
    <t xml:space="preserve">Диспансерный прием врача-фтизиатра </t>
  </si>
  <si>
    <t>B01.055.001</t>
  </si>
  <si>
    <t xml:space="preserve">Прием врача-фтизиатра первичный </t>
  </si>
  <si>
    <t>B01.055.002</t>
  </si>
  <si>
    <t xml:space="preserve">Прием врача-фтизиатра повторный </t>
  </si>
  <si>
    <t>B04.009.002</t>
  </si>
  <si>
    <t xml:space="preserve">Профилактический прием врача-детского онколога </t>
  </si>
  <si>
    <t>B04.009.001</t>
  </si>
  <si>
    <t xml:space="preserve">Диспансерный прием врача-детского онколога </t>
  </si>
  <si>
    <t>B01.009.002</t>
  </si>
  <si>
    <t xml:space="preserve">Прием врача-детского онколога повторный </t>
  </si>
  <si>
    <t>B04.010.002</t>
  </si>
  <si>
    <t xml:space="preserve">Профилактический прием врача-детского хирурга </t>
  </si>
  <si>
    <t>B04.010.001</t>
  </si>
  <si>
    <t xml:space="preserve">Диспансерный прием врача-детского хирурга </t>
  </si>
  <si>
    <t>B01.010.002</t>
  </si>
  <si>
    <t xml:space="preserve">Прием врача-детского хирурга повторный </t>
  </si>
  <si>
    <t>B04.011.002</t>
  </si>
  <si>
    <t xml:space="preserve">Профилактический прием врача-детского эндокринолога </t>
  </si>
  <si>
    <t>B04.011.001</t>
  </si>
  <si>
    <t xml:space="preserve">Диспансерный прием врача-детского эндокринолога </t>
  </si>
  <si>
    <t>B04.011.003</t>
  </si>
  <si>
    <t>B04.011.004</t>
  </si>
  <si>
    <t>B01.011.002</t>
  </si>
  <si>
    <t xml:space="preserve">Прием врача-детского эндокринолога повторный </t>
  </si>
  <si>
    <t>B04.015.005</t>
  </si>
  <si>
    <t xml:space="preserve">Диспансерный прием врача-детского кардиолога </t>
  </si>
  <si>
    <t>B01.015.004</t>
  </si>
  <si>
    <t>Прием врача-детского кардиолога повторный</t>
  </si>
  <si>
    <t>B04.031.001</t>
  </si>
  <si>
    <t xml:space="preserve">Диспансерный прием врача-педиатра </t>
  </si>
  <si>
    <t>B01.031.002</t>
  </si>
  <si>
    <t>Прием врача-педиатра повторный</t>
  </si>
  <si>
    <t>B04.031.004</t>
  </si>
  <si>
    <t xml:space="preserve">Профилактический прием врача-педиатра участкового </t>
  </si>
  <si>
    <t>B04.031.003</t>
  </si>
  <si>
    <t xml:space="preserve">Диспансерный прием врача-педиатра участкового </t>
  </si>
  <si>
    <t>B01.031.003</t>
  </si>
  <si>
    <t>Прием врача-педиатра участкового первичный</t>
  </si>
  <si>
    <t>B01.031.004</t>
  </si>
  <si>
    <t xml:space="preserve">Прием врача-педиатра участкового повторный </t>
  </si>
  <si>
    <t>B04.035.004</t>
  </si>
  <si>
    <t>Профилактический прием врача-психиатра детского</t>
  </si>
  <si>
    <t>B04.035.003</t>
  </si>
  <si>
    <t>Диспансерный прием врача-психиатра детского</t>
  </si>
  <si>
    <t>B01.035.003</t>
  </si>
  <si>
    <t>Прием врача-психиатра детского первичный</t>
  </si>
  <si>
    <t>B01.035.004</t>
  </si>
  <si>
    <t>Прием врача-психиатра детского повторный</t>
  </si>
  <si>
    <t>B04.053.004</t>
  </si>
  <si>
    <t xml:space="preserve">Профилактический прием врача-детского уролога-андролога </t>
  </si>
  <si>
    <t>B04.053.003</t>
  </si>
  <si>
    <t xml:space="preserve">Диспансерный прием врача-детского уролога-андролога </t>
  </si>
  <si>
    <t>B01.053.004</t>
  </si>
  <si>
    <t xml:space="preserve">Прием врача-детского уролога-андролога повторный </t>
  </si>
  <si>
    <t>B04.064.002</t>
  </si>
  <si>
    <t xml:space="preserve">Профилактический прием врача-стоматолога детского </t>
  </si>
  <si>
    <t>иные обстоятельства</t>
  </si>
  <si>
    <t>Раздел III. Консультативный прием</t>
  </si>
  <si>
    <t xml:space="preserve">Гастроэнтеролог </t>
  </si>
  <si>
    <t xml:space="preserve">Гематолог </t>
  </si>
  <si>
    <t xml:space="preserve">Дерматовенеролог </t>
  </si>
  <si>
    <t xml:space="preserve">Онколог </t>
  </si>
  <si>
    <t xml:space="preserve">Хирург </t>
  </si>
  <si>
    <t xml:space="preserve">Эндокринолог </t>
  </si>
  <si>
    <t xml:space="preserve">Инфекционист </t>
  </si>
  <si>
    <t xml:space="preserve">Кардиолог </t>
  </si>
  <si>
    <t>Врач мануальной терапии</t>
  </si>
  <si>
    <t xml:space="preserve">Невролог </t>
  </si>
  <si>
    <t xml:space="preserve">Нефролог </t>
  </si>
  <si>
    <t>Врач общей практики</t>
  </si>
  <si>
    <t>900</t>
  </si>
  <si>
    <t xml:space="preserve">Фельдшер </t>
  </si>
  <si>
    <t xml:space="preserve">Оториноларинголог </t>
  </si>
  <si>
    <t xml:space="preserve">Офтальмолог </t>
  </si>
  <si>
    <t>090</t>
  </si>
  <si>
    <t xml:space="preserve">Психиатр </t>
  </si>
  <si>
    <t xml:space="preserve">Психиатр-нарколог </t>
  </si>
  <si>
    <t xml:space="preserve">Радиолог </t>
  </si>
  <si>
    <t xml:space="preserve">Ревматолог </t>
  </si>
  <si>
    <t>571</t>
  </si>
  <si>
    <t xml:space="preserve">Сурдолог-оториноларинголог </t>
  </si>
  <si>
    <t>020</t>
  </si>
  <si>
    <t xml:space="preserve">Терапевт участковый </t>
  </si>
  <si>
    <t xml:space="preserve">Уролог </t>
  </si>
  <si>
    <t>001</t>
  </si>
  <si>
    <t xml:space="preserve">Рефлексотерапевт </t>
  </si>
  <si>
    <t>100</t>
  </si>
  <si>
    <t xml:space="preserve">Фтизиатр </t>
  </si>
  <si>
    <t>Школа здоровья для больных с гастроэнтеролог.заболеваниями</t>
  </si>
  <si>
    <t>патронаж</t>
  </si>
  <si>
    <t>Раздел II. Первичная медико-санитарная помощь в амбулаторных условиях детскому населению</t>
  </si>
  <si>
    <t xml:space="preserve">Детский хирург </t>
  </si>
  <si>
    <t xml:space="preserve">Педиатр участковый </t>
  </si>
  <si>
    <t xml:space="preserve">Детский уролог-андролог </t>
  </si>
  <si>
    <t>350</t>
  </si>
  <si>
    <t>Стоматолог детский</t>
  </si>
  <si>
    <t>комплексный медицинский осмотр</t>
  </si>
  <si>
    <r>
      <rPr>
        <i/>
        <vertAlign val="superscript"/>
        <sz val="11"/>
        <color theme="1"/>
        <rFont val="Times New Roman"/>
        <family val="1"/>
        <charset val="204"/>
      </rPr>
      <t>1</t>
    </r>
    <r>
      <rPr>
        <i/>
        <sz val="11"/>
        <color theme="1"/>
        <rFont val="Times New Roman"/>
        <family val="1"/>
        <charset val="204"/>
      </rPr>
      <t xml:space="preserve">  1 - базовая часть ТПОМС; 2 - сверхбазовая часть ТПОМС</t>
    </r>
  </si>
  <si>
    <t>39 и старше</t>
  </si>
  <si>
    <t>Профилактический медицинский осмотр взрослого населения</t>
  </si>
  <si>
    <t>18 - 38</t>
  </si>
  <si>
    <t>18 и старше</t>
  </si>
  <si>
    <t>Диспансеризация взрослого населения с использованием мобильного комплекса</t>
  </si>
  <si>
    <t>Диспансеризация взрослого населения</t>
  </si>
  <si>
    <t>15 - 17</t>
  </si>
  <si>
    <t>7 - 14</t>
  </si>
  <si>
    <t>5 - 6</t>
  </si>
  <si>
    <t>3 - 4</t>
  </si>
  <si>
    <t>0 - 2</t>
  </si>
  <si>
    <t xml:space="preserve">Диспансеризация пребывающих в стационарных учреждениях детей-сирот и детей, находящихся в трудной жизненной ситуации; детей-сирот и детей, оставшихся без попечения родителелей, в том числе усыновленных (удочеренных), принятых под опеку (попечительство), в приемную или патронатную семью </t>
  </si>
  <si>
    <t>Тариф на законченный случай</t>
  </si>
  <si>
    <t>Возрастная группа,
лет</t>
  </si>
  <si>
    <t>Наименование медицинской услуги</t>
  </si>
  <si>
    <t>Приложение № 4.6</t>
  </si>
  <si>
    <t>Врачебный участок (взрослое население)</t>
  </si>
  <si>
    <t>Врачебный участок (детское население)</t>
  </si>
  <si>
    <t>Размер и структура тарифов 
на законченный случай проведения I этапа диспансеризации
и профилактических медицинских осмотров отдельных групп населения</t>
  </si>
  <si>
    <t>мужчины</t>
  </si>
  <si>
    <t>женщины</t>
  </si>
  <si>
    <t>диспансеризация</t>
  </si>
  <si>
    <t>102</t>
  </si>
  <si>
    <t>Раздел I. Комплексные медицинские услуги при проведении диспансеризации</t>
  </si>
  <si>
    <t>Раздел II. Комплексные медицинские услуги при проведении диспансеризации с использованием мобильного комплекса</t>
  </si>
  <si>
    <t xml:space="preserve">Размер и структура тарифов на простые и комплексные медицинские услуги 
при проведении I этапа диспансеризации отдельных групп населения  </t>
  </si>
  <si>
    <t>Раздел III. Простые медицинские услуги при проведении диспансеризации</t>
  </si>
  <si>
    <t>Код медицинской услуги</t>
  </si>
  <si>
    <t>услуга</t>
  </si>
  <si>
    <t>Опрос (анкетирование)</t>
  </si>
  <si>
    <t>Определение общего уровня холестерина в крови экспресс-методом</t>
  </si>
  <si>
    <t>Определение уровня глюкозы в крови экспресс-методом</t>
  </si>
  <si>
    <t>Клинический анализ крови развернутый</t>
  </si>
  <si>
    <t>Клинический анализ крови на 3 показателя</t>
  </si>
  <si>
    <t>Общий анализ мочи</t>
  </si>
  <si>
    <t>Анализ крови биохимический общетерапевтический</t>
  </si>
  <si>
    <t>Исследование кала на скрытую кровь</t>
  </si>
  <si>
    <t>УЗИ органов брюшной полости</t>
  </si>
  <si>
    <t>УЗИ предстательной железы</t>
  </si>
  <si>
    <t>УЗИ брюшной аорты с целью исключения аневризмы</t>
  </si>
  <si>
    <t>Флюорография профилактическая в 3-х проекциях</t>
  </si>
  <si>
    <t>Обзорная рентгенография молочных желез в прямой и косой проекциях</t>
  </si>
  <si>
    <t>УЗИ тазобедренных суставов</t>
  </si>
  <si>
    <t>УЗИ головного мозга (нейросонография)</t>
  </si>
  <si>
    <t>УЗИ сердца</t>
  </si>
  <si>
    <t>УЗИ щитовидной железы</t>
  </si>
  <si>
    <t>УЗИ органов мошонки</t>
  </si>
  <si>
    <t>Электрокардиография</t>
  </si>
  <si>
    <t>Приложение № 4.7</t>
  </si>
  <si>
    <t>Приложение № 6.1</t>
  </si>
  <si>
    <t>ПЕРЕЧЕНЬ
медицинских организаций,
оказывающих медицинскую помощь в стационарных условиях и условиях дневных стационаров</t>
  </si>
  <si>
    <t>Виды и условия оказания медицинской помощи</t>
  </si>
  <si>
    <t>БПОМС</t>
  </si>
  <si>
    <t>СвБМОПС</t>
  </si>
  <si>
    <t>Первичная медико-санитарная помощь в условиях дневных стационаров</t>
  </si>
  <si>
    <t>Специализированная медицинская помощь в условиях дневных стационаров</t>
  </si>
  <si>
    <t>Специализированная медицинская помощь в стационарных условиях</t>
  </si>
  <si>
    <t>Специализированная высокотехнологичная медицинская помощь в стационарных условиях</t>
  </si>
  <si>
    <t>Специализированная медицинская помощь в стационарных условиях по профилю "Медицинская реабилитация"</t>
  </si>
  <si>
    <t>41, 42, 43, 44</t>
  </si>
  <si>
    <t>51, 52</t>
  </si>
  <si>
    <t>71, 72 , 73</t>
  </si>
  <si>
    <t>Перечень стоматологических материалов, 
включаемых в структуру тарифа на комплексные медицинские услуги 
при оказании стоматологической медицинской помощи по ТПОМС</t>
  </si>
  <si>
    <t>Пломбировочные материалы:</t>
  </si>
  <si>
    <t>1.1.</t>
  </si>
  <si>
    <t>Композиционные материалы химического отверждения.</t>
  </si>
  <si>
    <t>1.2.</t>
  </si>
  <si>
    <t>Цементы стоматологические:</t>
  </si>
  <si>
    <t>силикофосфатные;</t>
  </si>
  <si>
    <t>поликарбоксилатные;</t>
  </si>
  <si>
    <t>стелоиономерные;</t>
  </si>
  <si>
    <t>цинкофосфатные.</t>
  </si>
  <si>
    <t>1.3.</t>
  </si>
  <si>
    <t>Амальгамы.</t>
  </si>
  <si>
    <t>1.4.</t>
  </si>
  <si>
    <t>Прокладочные и временные пломбировочные материалы.</t>
  </si>
  <si>
    <t>Материалы для лечения осложнённого кариеса.</t>
  </si>
  <si>
    <t>Средства для лечения заболеваний пародонта и слизистой оболочки полости рта.</t>
  </si>
  <si>
    <t>4.</t>
  </si>
  <si>
    <t>Материалы, используемые в целях профилактики заболеваний:</t>
  </si>
  <si>
    <t>4.1.</t>
  </si>
  <si>
    <t>Фторсодержащие препараты.</t>
  </si>
  <si>
    <t>4.2.</t>
  </si>
  <si>
    <t>Пасты.</t>
  </si>
  <si>
    <t>4.3.</t>
  </si>
  <si>
    <t>Гели.</t>
  </si>
  <si>
    <t>4.4.</t>
  </si>
  <si>
    <t>Герметики.</t>
  </si>
  <si>
    <t>5.</t>
  </si>
  <si>
    <t>Анкерные, стекловолоконные штифты.</t>
  </si>
  <si>
    <t>6.</t>
  </si>
  <si>
    <t>Брекет-системы*.</t>
  </si>
  <si>
    <t>* для детей, страдающих тяжёлой патологией челюстно-лицевой системы</t>
  </si>
  <si>
    <t>_______________________________________________</t>
  </si>
  <si>
    <t>Приложение № 4.8</t>
  </si>
  <si>
    <t>Наименование специальности</t>
  </si>
  <si>
    <t>Тариф 
на 1 УЕТ</t>
  </si>
  <si>
    <t xml:space="preserve"> Врач-стоматолог (врач-ортодонт)</t>
  </si>
  <si>
    <t xml:space="preserve"> Зубной врач</t>
  </si>
  <si>
    <t xml:space="preserve"> Гигиенист стоматологический</t>
  </si>
  <si>
    <t>Врач стоматолог детский (врач-ортодонт)</t>
  </si>
  <si>
    <r>
      <rPr>
        <i/>
        <vertAlign val="superscript"/>
        <sz val="11"/>
        <color theme="1"/>
        <rFont val="Cambria"/>
        <family val="1"/>
        <charset val="204"/>
        <scheme val="major"/>
      </rPr>
      <t>1</t>
    </r>
    <r>
      <rPr>
        <i/>
        <sz val="11"/>
        <color theme="1"/>
        <rFont val="Cambria"/>
        <family val="1"/>
        <charset val="204"/>
        <scheme val="major"/>
      </rPr>
      <t xml:space="preserve">  1 - базовая часть ТПОМС; 2 - сверхбазовая часть ТПОМС</t>
    </r>
  </si>
  <si>
    <r>
      <rPr>
        <i/>
        <vertAlign val="superscript"/>
        <sz val="11"/>
        <color theme="1"/>
        <rFont val="Cambria"/>
        <family val="1"/>
        <charset val="204"/>
        <scheme val="major"/>
      </rPr>
      <t>2</t>
    </r>
    <r>
      <rPr>
        <i/>
        <sz val="11"/>
        <color theme="1"/>
        <rFont val="Cambria"/>
        <family val="1"/>
        <charset val="204"/>
        <scheme val="major"/>
      </rPr>
      <t xml:space="preserve">  Дети - возраст 0-17 лет; взрослые - возраст 18 лет и старше; без указания признака - все возрастные категории</t>
    </r>
  </si>
  <si>
    <t>Приложение № 4.9</t>
  </si>
  <si>
    <t>Код структурного подразделения, 
которое может оказывать услугу:</t>
  </si>
  <si>
    <t>Стоматологическая поликлиника (отделение, кабинет)</t>
  </si>
  <si>
    <t>Центр (отделение, кабинет) специализированных видов медицинской помощи (ЦСВМП)</t>
  </si>
  <si>
    <t>Гемодиафильтрация</t>
  </si>
  <si>
    <t>Перитонеальный диализ</t>
  </si>
  <si>
    <t>1300000</t>
  </si>
  <si>
    <t>1400000</t>
  </si>
  <si>
    <r>
      <t>Раздел ТПОМС</t>
    </r>
    <r>
      <rPr>
        <vertAlign val="superscript"/>
        <sz val="11"/>
        <rFont val="Cambria"/>
        <family val="1"/>
        <charset val="204"/>
        <scheme val="major"/>
      </rPr>
      <t>1</t>
    </r>
  </si>
  <si>
    <r>
      <t>Возрастная группа</t>
    </r>
    <r>
      <rPr>
        <vertAlign val="superscript"/>
        <sz val="11"/>
        <rFont val="Cambria"/>
        <family val="1"/>
        <charset val="204"/>
        <scheme val="major"/>
      </rPr>
      <t>2</t>
    </r>
  </si>
  <si>
    <t>УЗИ поджелудочной железы</t>
  </si>
  <si>
    <t>УЗИ почек</t>
  </si>
  <si>
    <t>9900000</t>
  </si>
  <si>
    <t>УЗИ матки и яичников</t>
  </si>
  <si>
    <t>Приложение № 6.2</t>
  </si>
  <si>
    <t>Уровень оказания медицинской помощи I</t>
  </si>
  <si>
    <t>ФКУЗ "МСЧ МВД России по Мурманской области"</t>
  </si>
  <si>
    <t>Уровень оказания медицинской помощи II</t>
  </si>
  <si>
    <t>Уровень оказания медицинской помощи III</t>
  </si>
  <si>
    <t>ГОБУЗ "МОКБ им. П.А. Баяндина"</t>
  </si>
  <si>
    <t>Приложение № 6.3</t>
  </si>
  <si>
    <t>Размер базовых ставок финансирования специализированной медицинской помощи в стационарных условиях и условиях дневных стационаров 
по системе клинико-статистических групп, 
коэффициенты уровня оказания стационарной медицинской помощи</t>
  </si>
  <si>
    <t>Базовые ставки финансирования:</t>
  </si>
  <si>
    <r>
      <t>Базовая ставка финансирования специализированной медицинской помощи в стационарных условиях (БС</t>
    </r>
    <r>
      <rPr>
        <vertAlign val="subscript"/>
        <sz val="14"/>
        <color theme="1"/>
        <rFont val="Cambria"/>
        <family val="1"/>
        <charset val="204"/>
        <scheme val="major"/>
      </rPr>
      <t>СКП</t>
    </r>
    <r>
      <rPr>
        <sz val="14"/>
        <color theme="1"/>
        <rFont val="Cambria"/>
        <family val="1"/>
        <charset val="204"/>
        <scheme val="major"/>
      </rPr>
      <t xml:space="preserve">) = </t>
    </r>
  </si>
  <si>
    <r>
      <t>Базовая ставка финансирования специализированной медицинской помощи в условиях дневных стационаров (БС</t>
    </r>
    <r>
      <rPr>
        <vertAlign val="subscript"/>
        <sz val="14"/>
        <color theme="1"/>
        <rFont val="Cambria"/>
        <family val="1"/>
        <charset val="204"/>
        <scheme val="major"/>
      </rPr>
      <t>ДСС</t>
    </r>
    <r>
      <rPr>
        <sz val="14"/>
        <color theme="1"/>
        <rFont val="Cambria"/>
        <family val="1"/>
        <charset val="204"/>
        <scheme val="major"/>
      </rPr>
      <t xml:space="preserve">) = </t>
    </r>
  </si>
  <si>
    <t>Коэффициенты уровня оказания стационарной медицинской помощи</t>
  </si>
  <si>
    <t xml:space="preserve">Уровень оказания медицинской помощи / тарифная группа </t>
  </si>
  <si>
    <r>
      <t>К</t>
    </r>
    <r>
      <rPr>
        <vertAlign val="subscript"/>
        <sz val="14"/>
        <color theme="1"/>
        <rFont val="Cambria"/>
        <family val="1"/>
        <charset val="204"/>
        <scheme val="major"/>
      </rPr>
      <t>урСтац</t>
    </r>
  </si>
  <si>
    <t>_________________________________</t>
  </si>
  <si>
    <t>Приложение № 6.4</t>
  </si>
  <si>
    <t>Перечень КСГ для оплаты специализированной медицинской помощи в стационарных условиях, 
коэффициенты оплаты по КСГ (коэффициент относительной затратоёмкости и управленческий коэффициент),
нормативная длительность лечения, структура затрат</t>
  </si>
  <si>
    <t>Профиль 
медицинской помощи</t>
  </si>
  <si>
    <t>КСГ</t>
  </si>
  <si>
    <r>
      <t>К</t>
    </r>
    <r>
      <rPr>
        <vertAlign val="subscript"/>
        <sz val="12"/>
        <color indexed="8"/>
        <rFont val="Cambria"/>
        <family val="1"/>
        <charset val="204"/>
        <scheme val="major"/>
      </rPr>
      <t>затр</t>
    </r>
  </si>
  <si>
    <r>
      <t>К</t>
    </r>
    <r>
      <rPr>
        <vertAlign val="subscript"/>
        <sz val="12"/>
        <color indexed="8"/>
        <rFont val="Cambria"/>
        <family val="1"/>
        <charset val="204"/>
        <scheme val="major"/>
      </rPr>
      <t>упр</t>
    </r>
  </si>
  <si>
    <t>Нормативная длительность лечения</t>
  </si>
  <si>
    <t>Плановая структура затрат</t>
  </si>
  <si>
    <t>нижняя граница</t>
  </si>
  <si>
    <t>средняя</t>
  </si>
  <si>
    <t>Акушерство и гинекология</t>
  </si>
  <si>
    <t>Отеки, протеинурия, гипертензивные расстройства в период беременности, в родах и после родов</t>
  </si>
  <si>
    <t>Другие осложнения, 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</si>
  <si>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</si>
  <si>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Родоразрешение</t>
  </si>
  <si>
    <t xml:space="preserve">Кесарево сечение 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</si>
  <si>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</si>
  <si>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</si>
  <si>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</si>
  <si>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Беременность, закончившаяся абортивным исходом</t>
  </si>
  <si>
    <t>Кровотечение в ранние сроки беременности</t>
  </si>
  <si>
    <t xml:space="preserve">Искусственное прерывание беременности (аборт) </t>
  </si>
  <si>
    <t>Экстракорпоральное оплодотворение</t>
  </si>
  <si>
    <t>Осложнения, связанные преимущественно с послеродовым периодом</t>
  </si>
  <si>
    <t>Послеродовой сепсис</t>
  </si>
  <si>
    <t>Аллергология и иммунология</t>
  </si>
  <si>
    <t>Нарушения с вовлечением иммунного механизма</t>
  </si>
  <si>
    <t>Ангионевротический отек, анафилактический шок</t>
  </si>
  <si>
    <t>Гастроэнтерология</t>
  </si>
  <si>
    <t>Язва желудка и двенадцатиперстной кишки</t>
  </si>
  <si>
    <t>Неинфекционный энтерит и колит</t>
  </si>
  <si>
    <t>Болезни печени, уровень  1</t>
  </si>
  <si>
    <t>Болезни печени, уровень  2</t>
  </si>
  <si>
    <t>Болезни поджелудочной железы</t>
  </si>
  <si>
    <t>Гематология</t>
  </si>
  <si>
    <t>Анемии, уровень  1</t>
  </si>
  <si>
    <t>Анемии, уровень  2</t>
  </si>
  <si>
    <t>Анемии, уровень  3</t>
  </si>
  <si>
    <t>Нарушения свертываемости крови</t>
  </si>
  <si>
    <t xml:space="preserve">Другие болезни крови и кроветворных органов </t>
  </si>
  <si>
    <t>Дерматология</t>
  </si>
  <si>
    <t>"Большие" болезни кожи</t>
  </si>
  <si>
    <t>Инфекции кожи и подкожной клетчатки</t>
  </si>
  <si>
    <t>"Малые" болезни кожи</t>
  </si>
  <si>
    <t>Детская кардиология</t>
  </si>
  <si>
    <t>Врожденные аномалии сердечно-сосудистой системы, дети</t>
  </si>
  <si>
    <t>Детская онкология</t>
  </si>
  <si>
    <t>Химиотерапия при остром лейкозе, дети</t>
  </si>
  <si>
    <t>Химиотерапия при других злокачественных новообразованиях лимфоидной и кроветворной тканей, дети</t>
  </si>
  <si>
    <t>Детская урология-андрология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</si>
  <si>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</si>
  <si>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</si>
  <si>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</si>
  <si>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</si>
  <si>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Детская хирургия</t>
  </si>
  <si>
    <t xml:space="preserve">Детская хирургия в период новорожденности </t>
  </si>
  <si>
    <t>Аппендэктомия, дети</t>
  </si>
  <si>
    <t>Операции по поводу грыж, дети (уровень  1)</t>
  </si>
  <si>
    <t>Операции по поводу грыж, дети (уровень  2)</t>
  </si>
  <si>
    <t>Детская эндокринология</t>
  </si>
  <si>
    <t>Сахарный диабет, дети</t>
  </si>
  <si>
    <t>Другие болезни эндокринной системы, дети</t>
  </si>
  <si>
    <t>Инфекционные болезни</t>
  </si>
  <si>
    <t>Кишечные инфекции, взрослые</t>
  </si>
  <si>
    <t>Кишечные инфекции, дети</t>
  </si>
  <si>
    <t xml:space="preserve">Вирусный гепатит острый 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</si>
  <si>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</si>
  <si>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</si>
  <si>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</si>
  <si>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</si>
  <si>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</si>
  <si>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</t>
  </si>
  <si>
    <t>Кардиология</t>
  </si>
  <si>
    <t>Стенокардия (кроме нестабильной),  хроническая ишемическая болезнь сердца, проводилась коронарография</t>
  </si>
  <si>
    <t xml:space="preserve">Нестабильная стенокардия, инфаркт миокарда, легочная эмболия, лечение без тромболитической терапии  </t>
  </si>
  <si>
    <t>Нестабильная стенокардия, инфаркт миокарда, легочная эмболия, лечение с тромболитической терапией</t>
  </si>
  <si>
    <t xml:space="preserve">Нарушения ритма и проводимости </t>
  </si>
  <si>
    <t>Эндокардит, миокардит</t>
  </si>
  <si>
    <t>Колопроктология</t>
  </si>
  <si>
    <t>Неврология</t>
  </si>
  <si>
    <t>Воспалительные заболевания ЦНС, взрослые</t>
  </si>
  <si>
    <t>Воспалительные заболевания ЦНС, дети</t>
  </si>
  <si>
    <t>Дегенеративные и демиелинизирующие болезни нервной системы</t>
  </si>
  <si>
    <t>Рассеянный склероз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</si>
  <si>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</si>
  <si>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</si>
  <si>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</si>
  <si>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</si>
  <si>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Транзиторные ишемические приступы, сосудистые мозговые синдромы</t>
  </si>
  <si>
    <t>Кровоизлияние в мозг</t>
  </si>
  <si>
    <t>Другие цереброваскулярные болезни</t>
  </si>
  <si>
    <t>Нейрохирургия</t>
  </si>
  <si>
    <t>Дорсопатии, спондилопатии, переломы позвоночника</t>
  </si>
  <si>
    <t>Сотрясение головного мозга</t>
  </si>
  <si>
    <t>Переломы черепа, внутричерепная травма</t>
  </si>
  <si>
    <t>Неонатология</t>
  </si>
  <si>
    <t>Малая масса тела при рождении, недоношенность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</si>
  <si>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</si>
  <si>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Другие нарушения, возникшие в перинатальном периоде (уровень  1)</t>
  </si>
  <si>
    <t>Другие нарушения, возникшие в перинатальном периоде (уровень  2)</t>
  </si>
  <si>
    <t>Другие нарушения, возникшие в перинатальном периоде (уровень  3)</t>
  </si>
  <si>
    <t>Нефрология</t>
  </si>
  <si>
    <t>Почечная недостаточность, без диализа</t>
  </si>
  <si>
    <t>Почечная недостаточность, диализ</t>
  </si>
  <si>
    <t>Гломерулярные болезни</t>
  </si>
  <si>
    <t>Онкология</t>
  </si>
  <si>
    <t>Операции на женских половых органах при злокачественных новообразованиях  (уровень  1)</t>
  </si>
  <si>
    <t>Операции на женских половых органах при злокачественных новообразованиях (уровень  2)</t>
  </si>
  <si>
    <t>Операции на кишечнике и анальной области при злокачественных новообразованиях (уровень  1)</t>
  </si>
  <si>
    <t>Операции на кишечнике и анальной области при злокачественных новообразованиях (уровень  2)</t>
  </si>
  <si>
    <t>Операции на кишечнике и анальной области при злокачественных новообразованиях (уровень  3)</t>
  </si>
  <si>
    <t>Химиотерапия при остром лейкозе, взрослые</t>
  </si>
  <si>
    <t>Химиотерапия при других злокачественных новообразованиях лимфоидной и кроветворной тканей, взрослые</t>
  </si>
  <si>
    <t>Химиотерапия при злокачественных новообразованиях других локализаций (кроме лимфоидной и кроветворной тканей) (уровень 1)</t>
  </si>
  <si>
    <t>Химиотерапия при злокачественных новообразованиях других локализаций (кроме лимфоидной и кроветворной тканей) (уровень 2)</t>
  </si>
  <si>
    <t>Лучевая терапия  (уровень  1)</t>
  </si>
  <si>
    <t>Лучевая терапия (уровень  2)</t>
  </si>
  <si>
    <t>Лучевая терапия (уровень  3)</t>
  </si>
  <si>
    <t>Операции при злокачественных новообразованиях почки и мочевыделительной системы (уровень  1)</t>
  </si>
  <si>
    <t>Операции при злокачественных новообразованиях почки и мочевыделительной системы (уровень 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</si>
  <si>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</si>
  <si>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</si>
  <si>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</si>
  <si>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</si>
  <si>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</si>
  <si>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</si>
  <si>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</si>
  <si>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</si>
  <si>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</si>
  <si>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 1)</t>
  </si>
  <si>
    <t>Операции на нижних дыхательных путях и легочной ткани при злокачественных новообразованиях (уровень 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</si>
  <si>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</si>
  <si>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</si>
  <si>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Оториноларингология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</si>
  <si>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</si>
  <si>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</si>
  <si>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</si>
  <si>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</si>
  <si>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</si>
  <si>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</si>
  <si>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</si>
  <si>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Операции на органе слуха, придаточных пазухах носа  и верхних дыхательных путях (уровень  4)</t>
  </si>
  <si>
    <t>Офтальмология</t>
  </si>
  <si>
    <t>Операции на органе зрения (уровень  1)</t>
  </si>
  <si>
    <t>Операции на органе зрения (уровень  2)</t>
  </si>
  <si>
    <t>Операции на органе зрения (уровень  3)</t>
  </si>
  <si>
    <t>Операции на органе зрения (уровень  4)</t>
  </si>
  <si>
    <t>Операции на органе зрения (уровень  5)</t>
  </si>
  <si>
    <t>Болезни глаза</t>
  </si>
  <si>
    <t>Травмы глаза</t>
  </si>
  <si>
    <t>Педиатрия</t>
  </si>
  <si>
    <t>Нарушения всасывания, дети</t>
  </si>
  <si>
    <t>Другие болезни органов пищеварения, дети</t>
  </si>
  <si>
    <t>Эпилепсия, судороги, дети</t>
  </si>
  <si>
    <t>Пульмонология</t>
  </si>
  <si>
    <t>Другие болезни органов дыхания</t>
  </si>
  <si>
    <t>Доброкачественные  новообразования, новообразования insitu органов дыхания, других и неуточненных органов грудной клетки</t>
  </si>
  <si>
    <t>Пневмония, плеврит, другие болезни плевры</t>
  </si>
  <si>
    <t>Астма</t>
  </si>
  <si>
    <t>Ревматология</t>
  </si>
  <si>
    <t>Системные поражения соединительной ткани</t>
  </si>
  <si>
    <t>Ревматические болезни сердца</t>
  </si>
  <si>
    <t>Сердечно-сосудистая хирургия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</si>
  <si>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</si>
  <si>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</si>
  <si>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при болезнях системы кровообращения</t>
  </si>
  <si>
    <t>Операции на сосудах (уровень  1)</t>
  </si>
  <si>
    <t>Операции на сосудах (уровень  2)</t>
  </si>
  <si>
    <t>Операции на сосудах (уровень  3)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</si>
  <si>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</si>
  <si>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</si>
  <si>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</si>
  <si>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</si>
  <si>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</si>
  <si>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</si>
  <si>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</si>
  <si>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 xml:space="preserve">Гипертоническая болезнь </t>
  </si>
  <si>
    <t>Другие болезни сердца</t>
  </si>
  <si>
    <t>Острый бронхит, симптомы и признаки, относящиеся к органам дыхания</t>
  </si>
  <si>
    <t>Хронический бронхит, хобл, эмфизема, бронхоэктатическая болезнь</t>
  </si>
  <si>
    <t>Инфекционные и воспалительные артропатии</t>
  </si>
  <si>
    <t>Госпитализация в диагностических целях с постановкой/подтверждением диагноза злокачественного новообразования</t>
  </si>
  <si>
    <t>Торакальная хирургия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</si>
  <si>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</si>
  <si>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 1)</t>
  </si>
  <si>
    <t>Операции на нижних дыхательных путях и легочной ткани, органах средостения (уровень  2)</t>
  </si>
  <si>
    <t>Операции на нижних дыхательных путях и легочной ткани, органах средостения (уровень  3)</t>
  </si>
  <si>
    <t>Операции на нижних дыхательных путях и легочной ткани, органах средостения (уровень  4)</t>
  </si>
  <si>
    <t>Травматология и ортопедия</t>
  </si>
  <si>
    <t>Приобретенные и врожденные костно-мышечные деформации</t>
  </si>
  <si>
    <t>Переломы бедренной кости и костей таза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</si>
  <si>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</si>
  <si>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</si>
  <si>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</si>
  <si>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</si>
  <si>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 xml:space="preserve">Операции на костно-мышечной системе с использованием металлических конструкций и биодеградирующих материалов </t>
  </si>
  <si>
    <t xml:space="preserve">Эндопротезирование суставов 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</si>
  <si>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</si>
  <si>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</si>
  <si>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</si>
  <si>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Операции на костно-мышечной системе и суставах (уровень  4)</t>
  </si>
  <si>
    <t>Операции на костно-мышечной системе и суставах (уровень  5)</t>
  </si>
  <si>
    <t>Урология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</si>
  <si>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</si>
  <si>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</si>
  <si>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 xml:space="preserve">Другие болезни, врожденные аномалии, повреждения мочевой системы и мужских половых органов  </t>
  </si>
  <si>
    <t>Хирургия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</si>
  <si>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</si>
  <si>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Артрозы</t>
  </si>
  <si>
    <t>Остеомиелит</t>
  </si>
  <si>
    <t>Остеопатии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</si>
  <si>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</si>
  <si>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</si>
  <si>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</si>
  <si>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 xml:space="preserve">Другие операции на молочной железе </t>
  </si>
  <si>
    <t>Хирургия (абдоминальная)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</si>
  <si>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</si>
  <si>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</si>
  <si>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Операции на пищеводе, желудке, двенадцатиперстной кишке (уровень  3)</t>
  </si>
  <si>
    <t xml:space="preserve">Аппендэктомия, взрослые  </t>
  </si>
  <si>
    <t>Операции по поводу грыж, взрослые (уровень  1)</t>
  </si>
  <si>
    <t>Операции по поводу грыж, взрослые (уровень  2)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</si>
  <si>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</si>
  <si>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</si>
  <si>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Другие операции на органах брюшной полости (уровень  3)</t>
  </si>
  <si>
    <t>Хирургия (комбустиология)</t>
  </si>
  <si>
    <t>Ожоги и отморожения (уровень 1)</t>
  </si>
  <si>
    <t>Ожоги и отморожения (уровень 2)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</si>
  <si>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</si>
  <si>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</si>
  <si>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 1)</t>
  </si>
  <si>
    <t>Операции на органах полости рта (уровень  2)</t>
  </si>
  <si>
    <t>Операции на органах полости рта (уровень  3)</t>
  </si>
  <si>
    <t>Операции на органах полости рта (уровень  4)</t>
  </si>
  <si>
    <t>Эндокринология</t>
  </si>
  <si>
    <t>Сахарный диабет без осложнений, взрослые</t>
  </si>
  <si>
    <t>Сахарный диабет с осложнениями, взрослые</t>
  </si>
  <si>
    <t>Другие болезни эндокринной системы, взрослые</t>
  </si>
  <si>
    <t>Новообразования эндокринных желез доброкачественные,  in situ, неопределенного и неизвестного характера</t>
  </si>
  <si>
    <t>Расстройства питания</t>
  </si>
  <si>
    <t>Другие нарушения обмена веществ</t>
  </si>
  <si>
    <t xml:space="preserve">Кистозный фиброз </t>
  </si>
  <si>
    <t>Прочее</t>
  </si>
  <si>
    <t>Хромосомные аномалии</t>
  </si>
  <si>
    <t>Факторы, влияющие на состояние здоровья  населения и обращения в учреждения здравоохранения</t>
  </si>
  <si>
    <t xml:space="preserve">Госпитализация в диагностических целях с постановкой диагноза туберкулеза, ВИЧ-инфекции, психического заболевания </t>
  </si>
  <si>
    <t>Приложение № 6.5</t>
  </si>
  <si>
    <t>Перечень КСГ для оплаты специализированной медицинской помощи в условиях дневного стационара, 
коэффициенты оплаты по КСГ (коэффициент относительной затратоёмкости и управленческий коэффициент),
нормативная длительность лечения, структура затрат</t>
  </si>
  <si>
    <t>к Тарифному соглашению на 2015 год</t>
  </si>
  <si>
    <t>Клинико-профильная группа</t>
  </si>
  <si>
    <t>Нормативная длительность</t>
  </si>
  <si>
    <t>Код КПГ</t>
  </si>
  <si>
    <t xml:space="preserve">Профиль 
медицинской помощи </t>
  </si>
  <si>
    <r>
      <t>Раздел ТПОМС</t>
    </r>
    <r>
      <rPr>
        <vertAlign val="superscript"/>
        <sz val="10"/>
        <color indexed="8"/>
        <rFont val="Cambria"/>
        <family val="1"/>
        <charset val="204"/>
        <scheme val="major"/>
      </rPr>
      <t>1</t>
    </r>
  </si>
  <si>
    <r>
      <t>Возрастная группа</t>
    </r>
    <r>
      <rPr>
        <vertAlign val="superscript"/>
        <sz val="10"/>
        <color indexed="8"/>
        <rFont val="Cambria"/>
        <family val="1"/>
        <charset val="204"/>
        <scheme val="major"/>
      </rPr>
      <t>2</t>
    </r>
  </si>
  <si>
    <r>
      <t>Код медицинской услуги</t>
    </r>
    <r>
      <rPr>
        <vertAlign val="superscript"/>
        <sz val="10"/>
        <color indexed="8"/>
        <rFont val="Cambria"/>
        <family val="1"/>
        <charset val="204"/>
        <scheme val="major"/>
      </rPr>
      <t>3</t>
    </r>
  </si>
  <si>
    <t>Код группы заболеваний по МКБ</t>
  </si>
  <si>
    <t>Код
V002</t>
  </si>
  <si>
    <t>Вакцинация (проведение профилактических прививок)</t>
  </si>
  <si>
    <t>B04.014.004</t>
  </si>
  <si>
    <t>Z24.0, Z24.4, Z24.5, Z24.6, Z25.0, Z27.1</t>
  </si>
  <si>
    <t>Акушерство и гинекология 
(за исключением ВРТ)</t>
  </si>
  <si>
    <t>O36.0</t>
  </si>
  <si>
    <r>
      <t>A16.20.037</t>
    </r>
    <r>
      <rPr>
        <vertAlign val="superscript"/>
        <sz val="11"/>
        <rFont val="Cambria"/>
        <family val="1"/>
        <charset val="204"/>
        <scheme val="major"/>
      </rPr>
      <t>4</t>
    </r>
  </si>
  <si>
    <t>Дерматовенерология</t>
  </si>
  <si>
    <t>I21</t>
  </si>
  <si>
    <t>G00 - G99</t>
  </si>
  <si>
    <t>I00 - I20, 
I22 - I99</t>
  </si>
  <si>
    <t>T00 - T98</t>
  </si>
  <si>
    <t>I21, I22</t>
  </si>
  <si>
    <t>В соответствии с приказом Минздравсоцразвития РФ от 27.12.2011 № 1664н "Об утверждении номенклатуры медицинских услуг"</t>
  </si>
  <si>
    <t>Код применяется только при проведении медикаметозного аборта</t>
  </si>
  <si>
    <t>______________________________________________</t>
  </si>
  <si>
    <r>
      <t>Тариф 
на 1 ЗСЛ
(Т</t>
    </r>
    <r>
      <rPr>
        <vertAlign val="subscript"/>
        <sz val="12"/>
        <color indexed="8"/>
        <rFont val="Cambria"/>
        <family val="1"/>
        <charset val="204"/>
        <scheme val="major"/>
      </rPr>
      <t>ДС</t>
    </r>
    <r>
      <rPr>
        <sz val="12"/>
        <color indexed="8"/>
        <rFont val="Cambria"/>
        <family val="1"/>
        <charset val="204"/>
        <scheme val="major"/>
      </rPr>
      <t>)</t>
    </r>
  </si>
  <si>
    <t>___________________________________________</t>
  </si>
  <si>
    <t>Профиль 
КСГ</t>
  </si>
  <si>
    <t>Операции на женских половых органах 
(уровень  1)</t>
  </si>
  <si>
    <t>Операции на женских половых органах 
(уровень  2)</t>
  </si>
  <si>
    <t>Операции на женских половых органах 
(уровень  3)</t>
  </si>
  <si>
    <t>Операции на женских половых органах 
(уровень  4)</t>
  </si>
  <si>
    <t>Операции на мужских половых органах, 
дети (уровень  1)</t>
  </si>
  <si>
    <t>Операции на мужских половых органах, 
дети (уровень  2)</t>
  </si>
  <si>
    <t>Операции на мужских половых органах, 
дети (уровень  3)</t>
  </si>
  <si>
    <t>Операции на кишечнике и анальной области 
(уровень  1)</t>
  </si>
  <si>
    <t>Операции на кишечнике и анальной области 
(уровень  2)</t>
  </si>
  <si>
    <t>Операции на кишечнике и анальной области 
(уровень  3)</t>
  </si>
  <si>
    <t>Паралитические синдромы, 
травма спинного мозга</t>
  </si>
  <si>
    <t>Инфаркт мозга, 
лечение без тромболитической терапии</t>
  </si>
  <si>
    <t>Инфаркт мозга, 
лечение с тромболитической терапией</t>
  </si>
  <si>
    <t>Операции на центральной нервной системе 
и головном мозге (уровень  1)</t>
  </si>
  <si>
    <t>Операции на центральной нервной системе 
и головном мозге (уровень  2)</t>
  </si>
  <si>
    <t>Операции на периферической нервной системе 
(уровень  1)</t>
  </si>
  <si>
    <t>Операции на периферической нервной системе 
(уровень  2)</t>
  </si>
  <si>
    <t>Операции на периферической нервной системе 
(уровень  3)</t>
  </si>
  <si>
    <t>Доброкачественные новообразования 
нервной системы</t>
  </si>
  <si>
    <t>Крайне малая масса тела при рождении, 
крайняя незрелость</t>
  </si>
  <si>
    <t>Геморрагические и гемолитические нарушения 
у новорожденных</t>
  </si>
  <si>
    <t xml:space="preserve">Другие операции при злокачественном новообразовании молочной железы 
(кроме мастэктомии) </t>
  </si>
  <si>
    <t>Вроденные аномалии головного 
и спинного мозга, дети</t>
  </si>
  <si>
    <t>Системные поражения 
соединительной ткани у детей</t>
  </si>
  <si>
    <t>Флебит и тромбофлебит, 
варикозное расширение вен нижних конечностей</t>
  </si>
  <si>
    <t>Операции на сердце и коронарных сосудах 
(уровень  1)</t>
  </si>
  <si>
    <t>Операции на сердце и коронарных сосудах 
(уровень  2)</t>
  </si>
  <si>
    <t>Операции на сердце и коронарных сосудах 
(уровень  3)</t>
  </si>
  <si>
    <t>Стенокардия (кроме нестабильной),  
хроническая ишемическая болезнь сердца,  
коронарография не проводилась</t>
  </si>
  <si>
    <t>Отравления и другие воздействия 
внешних причин (уровень  1)</t>
  </si>
  <si>
    <t>Отравления и другие воздействия 
внешних причин (уровень  2)</t>
  </si>
  <si>
    <t>Тубулоинтерстициальные болезни почек, 
другие болезни мочевой системы</t>
  </si>
  <si>
    <t>Камни мочевой системы; симптомы, 
относящиеся к мочевой системе</t>
  </si>
  <si>
    <t>Операции на мужских половых органах, 
взрослые (уровень  1)</t>
  </si>
  <si>
    <t>Операции на мужских половых органах, 
взрослые (уровень  2)</t>
  </si>
  <si>
    <t>Операции на мужских половых органах, 
взрослые (уровень  3)</t>
  </si>
  <si>
    <t>Операции на почке и мочевыделительной системе, 
взрослые (уровень  1)</t>
  </si>
  <si>
    <t>Операции на почке и мочевыделительной системе, 
взрослые (уровень  2)</t>
  </si>
  <si>
    <t>Операции на почке и мочевыделительной системе, 
взрослые (уровень  3)</t>
  </si>
  <si>
    <t>Операции на почке и мочевыделительной системе, 
взрослые (уровень  4)</t>
  </si>
  <si>
    <t>Болезни лимфатических сосудов 
и лимфатических узлов</t>
  </si>
  <si>
    <t>Операции на коже, подкожной клетчатке, 
придатках кожи (уровень  1)</t>
  </si>
  <si>
    <t>Операции на коже, подкожной клетчатке, 
придатках кожи (уровень  2)</t>
  </si>
  <si>
    <t>Операции на коже, подкожной клетчатке, 
придатках кожи (уровень  3)</t>
  </si>
  <si>
    <t>Операции на коже, подкожной клетчатке, 
придатках кожи (уровень  4)</t>
  </si>
  <si>
    <t>Операции на органах кроветворения 
и иммунной системы (уровень  1)</t>
  </si>
  <si>
    <t>Операции на органах кроветворения 
и иммунной системы (уровень  2)</t>
  </si>
  <si>
    <t>Операции на органах кроветворения 
и иммунной системы (уровень  3)</t>
  </si>
  <si>
    <t>Операции на эндокринных железах 
кроме гипофиза (уровень  1)</t>
  </si>
  <si>
    <t>Операции на эндокринных железах 
кроме гипофиза (уровень  2)</t>
  </si>
  <si>
    <t>Другие поражения суставов, 
болезни мягких тканей</t>
  </si>
  <si>
    <t>Операции на желчном пузыре 
и желчевыводящих путях (уровень  1)</t>
  </si>
  <si>
    <t>Операции на желчном пузыре 
и желчевыводящих путях (уровень  2)</t>
  </si>
  <si>
    <t>Операции на печени 
и поджелудочной железе (уровень  1)</t>
  </si>
  <si>
    <t>Операции на печени 
и поджелудочной железе (уровень  2)</t>
  </si>
  <si>
    <r>
      <t>№ группы ВМП</t>
    </r>
    <r>
      <rPr>
        <vertAlign val="superscript"/>
        <sz val="11"/>
        <rFont val="Cambria"/>
        <family val="1"/>
        <charset val="204"/>
        <scheme val="major"/>
      </rPr>
      <t>1</t>
    </r>
  </si>
  <si>
    <t xml:space="preserve">Абдоминальная хирургия </t>
  </si>
  <si>
    <t>01.00.1.001</t>
  </si>
  <si>
    <t>K86.0 - K86.8</t>
  </si>
  <si>
    <t>01.00.2.004</t>
  </si>
  <si>
    <t>E27.5; D35.0; D48.3</t>
  </si>
  <si>
    <t>02.00.3.004</t>
  </si>
  <si>
    <t>08.00.7.001</t>
  </si>
  <si>
    <t>C71.0 - C71.7; C79.3; D33.0; D33.1; 
D18.0; D43.0; D43.1; Q28.3</t>
  </si>
  <si>
    <t>08.00.7.002</t>
  </si>
  <si>
    <t>C70.0; C79.3; D32.0; D43.1; Q85</t>
  </si>
  <si>
    <t>08.00.7.003</t>
  </si>
  <si>
    <t>C75.3; D35.2 - D35.4; D44.5; Q04.6</t>
  </si>
  <si>
    <t>08.00.7.005</t>
  </si>
  <si>
    <t>C41.2; C41.4; C70.1; C72.0; C72.1;
C72.8; C79.4; C79.5; C90.0; C90.2;
D48.0; D16.6; D16.8; D18.0; D32.1;
D33.4; D33.7; D36.1; D43.4; Q06.8;
M85.5</t>
  </si>
  <si>
    <t>08.00.7.006</t>
  </si>
  <si>
    <t>08.00.7.007</t>
  </si>
  <si>
    <t>I65.0 - I65.3; I65.8; I66; I67.8</t>
  </si>
  <si>
    <t>08.00.7.008</t>
  </si>
  <si>
    <t>M84.8; M85.0; M85.5; Q01; Q67.2;
Q67.3; Q75.0; Q75.2; Q75.8; Q87.0;
S02.1; S02.2; S02.7; S02.8; S02.9; 
T90.2; T88.8</t>
  </si>
  <si>
    <t>08.00.9.010</t>
  </si>
  <si>
    <t>G91; G93.0; Q03</t>
  </si>
  <si>
    <t>Отоларингология</t>
  </si>
  <si>
    <t>10.00.15.001</t>
  </si>
  <si>
    <t>H66.1; H66.2; Q16; H80.0; H80.1;
H80.9; H74.1; H74.2; H74.3; H90</t>
  </si>
  <si>
    <t>10.00.15.004</t>
  </si>
  <si>
    <t>J38.6; D14.1; D14.2; J38.0; J38.3;
R49.0; R49.1</t>
  </si>
  <si>
    <t>11.00.16.001</t>
  </si>
  <si>
    <t>Сердечно - сосудистая хирургия</t>
  </si>
  <si>
    <t>14.00.21.001</t>
  </si>
  <si>
    <t>14.00.22.002</t>
  </si>
  <si>
    <t>I44.1; I44.2; I45.2; I45.3; I45.6; 
I46.0; I47.0; I47.1; I47.2; I47.9;
I48; I49.0; I49.5; Q22.5; Q24.6</t>
  </si>
  <si>
    <t>15.00.23.002</t>
  </si>
  <si>
    <t>J43</t>
  </si>
  <si>
    <t>15.00.24.003</t>
  </si>
  <si>
    <t>16.00.25.001</t>
  </si>
  <si>
    <t>B67; D16; D18; M88; M42; M43; 
M45; M46; M48; M50; M51; M53; 
M92; M93; M95; Q76.2</t>
  </si>
  <si>
    <t>S12.0; S12.1; S13; S19; S22.0;
S22.1; S23; S32.0; S32.1; S33;
T08; T09; T84; T85; T91; M80;
M81; M82; M86; M85; M87;
M96; M99; Q67; Q76.0; Q76.1;
Q76.4; Q77; Q76.3</t>
  </si>
  <si>
    <t>16.00.25.002</t>
  </si>
  <si>
    <t>M00; M01; M03.0; M12.5; M17</t>
  </si>
  <si>
    <t>16.00.25.003</t>
  </si>
  <si>
    <t>M24.6; Z98.1; G80.1; G80.2; M21.0;
M21.2; M21.4; M21.5; M21.9; Q68.1;
Q72.5; Q72.6; Q72.8; Q72.9; Q74.2; 
Q74.3; Q74.8; Q77.7; Q87.3; G11.4;
G12.1; G80.9; S44; S45; S46; S50;
M19.1; M20.1; M20.5; Q05.9; Q66.0; 
Q66.5; Q66.8; Q68.2</t>
  </si>
  <si>
    <t>16.00.25.004</t>
  </si>
  <si>
    <t>S70.7; S70.9; S71; S72; S77; S79;
S42; S43; S47; S49; S50; M99.9;
M21.6; M95.1; M21.9; Q66; Q78; 
M86; G11.4; G12.1; G80.9; G80.1; 
G80.2; M25.3; M91; M95.8; Q65.0; 
Q65.1; Q65.3; Q65.4; Q65.8;
M16.2; M16.3; M92; M24.6</t>
  </si>
  <si>
    <t>16.00.26.005</t>
  </si>
  <si>
    <t>S72.1; M84.1; M16.1</t>
  </si>
  <si>
    <t>18.00.28.001</t>
  </si>
  <si>
    <t>18.00.28.002</t>
  </si>
  <si>
    <t>18.00.28.003</t>
  </si>
  <si>
    <t>N20.2; N20.0; N13.0 - N13.2;
C67; Q62.1; Q62.2; Q62.3; Q62.7</t>
  </si>
  <si>
    <t>Челюстно - лицевая хирургия</t>
  </si>
  <si>
    <t>19.00.29.001</t>
  </si>
  <si>
    <t>Q36.9; Q35.1; M96; L91; M96; M95.0</t>
  </si>
  <si>
    <t>Приложение № 6.6</t>
  </si>
  <si>
    <t>Клинико-профильные группы (КПГ)</t>
  </si>
  <si>
    <t xml:space="preserve">Нормативная длительность лечения </t>
  </si>
  <si>
    <r>
      <t>Тариф на 1 
койко-день
(Т</t>
    </r>
    <r>
      <rPr>
        <vertAlign val="subscript"/>
        <sz val="12"/>
        <color indexed="8"/>
        <rFont val="Cambria"/>
        <family val="1"/>
        <charset val="204"/>
        <scheme val="major"/>
      </rPr>
      <t>СКПреаб</t>
    </r>
    <r>
      <rPr>
        <sz val="12"/>
        <color indexed="8"/>
        <rFont val="Cambria"/>
        <family val="1"/>
        <charset val="204"/>
        <scheme val="major"/>
      </rPr>
      <t>)</t>
    </r>
  </si>
  <si>
    <t>Код
V015</t>
  </si>
  <si>
    <t>Медицинская реабилитация</t>
  </si>
  <si>
    <t>I61</t>
  </si>
  <si>
    <t>Геморрагический инсульт, ранний восстановительный период</t>
  </si>
  <si>
    <t>I63</t>
  </si>
  <si>
    <t>Ишемический инсульт, ранний восстановительный период</t>
  </si>
  <si>
    <t>Z50.9</t>
  </si>
  <si>
    <t>Z50.0</t>
  </si>
  <si>
    <t>Реабилитация после перенесенного острого инфаркта миокарда</t>
  </si>
  <si>
    <t>Реабилитация беременных женщин групп риска после стационарного лечения</t>
  </si>
  <si>
    <t>Трвматолог-ортопед</t>
  </si>
  <si>
    <t>Реабилитация после операций при дефектах и пороках развития позвоночника, операций по пластике суставов после стационарного лечения</t>
  </si>
  <si>
    <t>Приложение № 6.7</t>
  </si>
  <si>
    <t>Психиатрия-наркология</t>
  </si>
  <si>
    <t>Сестринское дело</t>
  </si>
  <si>
    <t>Приложение № 6.8</t>
  </si>
  <si>
    <t>Клинико-профильные группы</t>
  </si>
  <si>
    <t>Кол-во услуг</t>
  </si>
  <si>
    <t>Раздел I. Оказание специализированной медицинской помощи в центрах дневной (амбулаторной) хирургии</t>
  </si>
  <si>
    <t>A16.02.002</t>
  </si>
  <si>
    <t>Удаление новообразования мышцы</t>
  </si>
  <si>
    <t>A16.02.003</t>
  </si>
  <si>
    <t>Удаление новообразования сухожилия</t>
  </si>
  <si>
    <t>A11.21.005</t>
  </si>
  <si>
    <t xml:space="preserve">Биопсия предстательной железы </t>
  </si>
  <si>
    <t>A16.01.017</t>
  </si>
  <si>
    <t>Удаление доброкачественных новообразований кожи</t>
  </si>
  <si>
    <t>A16.21.013</t>
  </si>
  <si>
    <t xml:space="preserve">Обрезание крайней плоти </t>
  </si>
  <si>
    <t>A11.01.001</t>
  </si>
  <si>
    <t xml:space="preserve">Биопсия кожи </t>
  </si>
  <si>
    <t>A11.02.001</t>
  </si>
  <si>
    <t xml:space="preserve">Биопсия мышцы </t>
  </si>
  <si>
    <t>A11.06.002</t>
  </si>
  <si>
    <t xml:space="preserve">Биопсия лимфатического узла </t>
  </si>
  <si>
    <t>A16.01.001</t>
  </si>
  <si>
    <t>Удаление поверхностно расположенного инородного тела</t>
  </si>
  <si>
    <t>A16.01.002</t>
  </si>
  <si>
    <t>Вскрытие панариция</t>
  </si>
  <si>
    <t>A16.01.003</t>
  </si>
  <si>
    <t xml:space="preserve">Некрэктомия </t>
  </si>
  <si>
    <t>A16.01.005</t>
  </si>
  <si>
    <t>Иссечение поражения кожи</t>
  </si>
  <si>
    <t>A16.01.006</t>
  </si>
  <si>
    <t>Иссечение поражения подкожно-жировой клетчатки</t>
  </si>
  <si>
    <t>A16.01.008</t>
  </si>
  <si>
    <t>Сшивание кожи и подкожной клетчатки</t>
  </si>
  <si>
    <t>A16.01.010</t>
  </si>
  <si>
    <t>Кожная пластика для закрытия раны</t>
  </si>
  <si>
    <t>A16.01.012</t>
  </si>
  <si>
    <t>Вскрытие и дренирование флегмоны (абсцесса)</t>
  </si>
  <si>
    <t>A16.01.016</t>
  </si>
  <si>
    <t>Удаление атеромы</t>
  </si>
  <si>
    <t>A16.01.018</t>
  </si>
  <si>
    <t>Удаление доброкачественных новообразований подкожно-жировой клетчатки</t>
  </si>
  <si>
    <t>A16.01.027</t>
  </si>
  <si>
    <t>Удаление ногтевых пластинок</t>
  </si>
  <si>
    <t>A16.08.009</t>
  </si>
  <si>
    <t>Удаление полипов носовых ходов</t>
  </si>
  <si>
    <r>
      <t>Раздел II. Оказание специализированной медицинской помощи в центрах лазерной коррекции зрения</t>
    </r>
    <r>
      <rPr>
        <b/>
        <vertAlign val="superscript"/>
        <sz val="12"/>
        <color theme="1"/>
        <rFont val="Cambria"/>
        <family val="1"/>
        <charset val="204"/>
        <scheme val="major"/>
      </rPr>
      <t>4</t>
    </r>
  </si>
  <si>
    <t>А 22.26.003</t>
  </si>
  <si>
    <t>Лазерная трабекулопластика</t>
  </si>
  <si>
    <t>H40, H42</t>
  </si>
  <si>
    <t>А 22.26.004</t>
  </si>
  <si>
    <t>Лазерная корепраксия, дисцизия задней капсулы хрусталика</t>
  </si>
  <si>
    <t>H25 - H28</t>
  </si>
  <si>
    <t>А 22.26.005</t>
  </si>
  <si>
    <t>Лазерная иридэктомия</t>
  </si>
  <si>
    <t>А 22.26.006</t>
  </si>
  <si>
    <t>Лазерогониотрабекулопунктура</t>
  </si>
  <si>
    <t>А 22.26.009</t>
  </si>
  <si>
    <t>Фокальная лазерная коагуляция глазного дна</t>
  </si>
  <si>
    <t>H31 - H36, 
H47</t>
  </si>
  <si>
    <t>А 22.26.010</t>
  </si>
  <si>
    <t>Панретинальная лазерная коагуляция</t>
  </si>
  <si>
    <t>А 22.26.020</t>
  </si>
  <si>
    <t>Лазерный синехиолизис</t>
  </si>
  <si>
    <t>А 26.26.027</t>
  </si>
  <si>
    <t>Лазериспарение при новообразованиях придаточного аппарата глаза</t>
  </si>
  <si>
    <t>D31</t>
  </si>
  <si>
    <t>A11.02.002</t>
  </si>
  <si>
    <t>Внутримышечное введение лекарственных препаратов</t>
  </si>
  <si>
    <t>G24, G35, G80, 
G20, I64</t>
  </si>
  <si>
    <t>G80</t>
  </si>
  <si>
    <t>Тарифы для случаев проведения двух или трёх операций применяются при любом сочетании диагнозов и операций из числа указанных в разделе</t>
  </si>
  <si>
    <t>Приложение № 6.9</t>
  </si>
  <si>
    <t>Раздел III. Оказание специализированной медицинской помощи с применением препарата "Ботулинический токсин типа А - гемагглютинин комплекс"</t>
  </si>
  <si>
    <t>Дневной стационар</t>
  </si>
  <si>
    <t>Стационар на дому</t>
  </si>
  <si>
    <t>Отделение реабилитации</t>
  </si>
  <si>
    <t>Центр реабилитации</t>
  </si>
  <si>
    <t>Стационар круглосуточный</t>
  </si>
  <si>
    <t>Дневной стационар при стационаре</t>
  </si>
  <si>
    <t>Высокотехнологичная медицинская помощь</t>
  </si>
  <si>
    <t>Центр (отделение) реабилитации при стационаре</t>
  </si>
  <si>
    <t>Прочие состояния после перенесенных травм и заболеваний ЦНС и спинного мозга;
Реабилитация после перенесенного острого нарушения мозгового кровообращения</t>
  </si>
  <si>
    <t>Отделение (койки) паллиативной медицинской помощи</t>
  </si>
  <si>
    <t>Отделение (койки) сестринского ухода</t>
  </si>
  <si>
    <t>Хоспис</t>
  </si>
  <si>
    <t>Код заболевания по МКБ</t>
  </si>
  <si>
    <t>Дневной стационар одного дня</t>
  </si>
  <si>
    <t>Тариф 
на 1 ЗСЛ</t>
  </si>
  <si>
    <t>Приложение № 7</t>
  </si>
  <si>
    <t>№ 
п/п</t>
  </si>
  <si>
    <t>Перечень оснований</t>
  </si>
  <si>
    <t>Санкции</t>
  </si>
  <si>
    <r>
      <t>Размер К</t>
    </r>
    <r>
      <rPr>
        <sz val="9"/>
        <color theme="1"/>
        <rFont val="Cambria"/>
        <family val="1"/>
        <charset val="204"/>
        <scheme val="major"/>
      </rPr>
      <t>но</t>
    </r>
  </si>
  <si>
    <r>
      <t>Размер К</t>
    </r>
    <r>
      <rPr>
        <sz val="9"/>
        <color theme="1"/>
        <rFont val="Cambria"/>
        <family val="1"/>
        <charset val="204"/>
        <scheme val="major"/>
      </rPr>
      <t>шт</t>
    </r>
  </si>
  <si>
    <t>Нарушения, ограничивающие доступность медицинской помощи для застрахованных лиц</t>
  </si>
  <si>
    <t>Нарушение прав застрахованных лиц на получение медицинской помощи в медицинской организации, в том числе:</t>
  </si>
  <si>
    <t>1.1.1.</t>
  </si>
  <si>
    <t>На выбор медицинской организации из медицинских организаций, участвующих в реализации ТПОМС</t>
  </si>
  <si>
    <t>1.1.2.</t>
  </si>
  <si>
    <t>На выбор врача путем подачи заявления лично или через своего представителя на имя руководителя медицинской организации</t>
  </si>
  <si>
    <t>1.1.3.</t>
  </si>
  <si>
    <t>Нарушение условий оказания медицинской помощи, в том числе сроков ожидания медицинской помощи, предоставляемой в плановом порядке</t>
  </si>
  <si>
    <t>1.2.1.</t>
  </si>
  <si>
    <t>Не повлекший за собой причинение вреда здоровью, не создавший риска прогрессирования имеющегося заболевания, не создавший риска возникновения нового заболевания</t>
  </si>
  <si>
    <t>1.2.2.</t>
  </si>
  <si>
    <t>Повлекший за собой причинение вреда здоровью, либо создавший риск прогрессирования имеющегося заболевания, либо создавший риск возникновения нового заболевания</t>
  </si>
  <si>
    <t>1.3.1.</t>
  </si>
  <si>
    <t>Не повлекший за собой причинение вреда здоровью, не создавший риска прогрессирования имеющегося заболевания,  не создавший риска возникновения нового заболевания</t>
  </si>
  <si>
    <t>1.3.2.</t>
  </si>
  <si>
    <t>Повлекший за собой причинение вреда здоровью, в том числе приведший к инвалидизации, либо создавший риск прогрессирования имеющегося заболевания, либо создавший риск возникновения нового заболевания (за исключением случаев отказа застрахованного лица, оформленного в установленном порядке).</t>
  </si>
  <si>
    <t>Взимание платы с застрахованных лиц за оказанную медицинскую помощь, предусмотренную территориальной программой обязательного медицинского страхования</t>
  </si>
  <si>
    <t>1.5.</t>
  </si>
  <si>
    <t>Приобретение пациентом или лицом, действовавшим в интересах пациента, лекарственных препаратов и/или медицинских изделий в период пребывания в стационаре по назначению врача, включенных в «Перечень жизненно необходимых и важнейших лекарственных средств»,  согласованного и утвержденного в установленном порядке; на основании стандартов медицинской помощи и (или) клинических рекомендаций (протоколов лечения) по вопросам оказания медицинской помощи".</t>
  </si>
  <si>
    <t>Отсутствие информированности застрахованного населения</t>
  </si>
  <si>
    <t>2.1.</t>
  </si>
  <si>
    <t>Отсутствие официального сайта медицинской организации в сети «Интернет»</t>
  </si>
  <si>
    <t>2.2.</t>
  </si>
  <si>
    <t>Отсутствие на официальном сайте медицинской организации в сети «Интернет» следующей информации:</t>
  </si>
  <si>
    <t>2.2.1.</t>
  </si>
  <si>
    <t>О режиме работы медицинской организации</t>
  </si>
  <si>
    <t>2.2.2.</t>
  </si>
  <si>
    <t>2.2.3.</t>
  </si>
  <si>
    <t>О видах оказываемой медицинской помощи</t>
  </si>
  <si>
    <t>2.2.4.</t>
  </si>
  <si>
    <t>О показателях доступности и качества медицинской помощи</t>
  </si>
  <si>
    <t>2.2.5.</t>
  </si>
  <si>
    <t>О перечне жизненно необходимых и важнейших лекарственных препаратов, применяемых при оказании стационарной медицинской помощи, а также скорой и неотложной медицинской помощи бесплатно</t>
  </si>
  <si>
    <t>2.2.6.</t>
  </si>
  <si>
    <t>О перечне лекарственных препаратов, отпускаемых населению в соответствии с перечнем групп населения и категорий заболеваний, при амбулаторном лечении которых лекарственные препараты и изделия медицинского назначения отпускаются по рецептам врачей бесплатно, а также в соответствии с перечнем групп населения, при амбулаторном лечении которых лекарственные препараты отпускаются по рецептам врачей с 50-процентной скидкой со свободных цен</t>
  </si>
  <si>
    <t>2.3.</t>
  </si>
  <si>
    <t>Отсутствие информационных стендов в медицинских организациях</t>
  </si>
  <si>
    <t>2.4.</t>
  </si>
  <si>
    <t>Отсутствие на информационных стендах в медицинских организациях следующей информации:</t>
  </si>
  <si>
    <t>2.4.1.</t>
  </si>
  <si>
    <t>2.4.2.</t>
  </si>
  <si>
    <t>Об условиях оказания медицинской помощи, установленных территориальной программой государственных гарантий оказания гражданам Российской Федерации бесплатной медицинской помощи, в том числе сроков ожидания медицинской помощи</t>
  </si>
  <si>
    <t>2.4.3.</t>
  </si>
  <si>
    <t>О видах оказываемой медицинской помощи в данной медицинской организации</t>
  </si>
  <si>
    <t>2.4.4.</t>
  </si>
  <si>
    <t>2.4.5.</t>
  </si>
  <si>
    <t>2.4.6.</t>
  </si>
  <si>
    <t>О перечне лекарственных препаратов, отпускаемых населению в соответствии с перечнем групп населения и категорий заболеваний, при амбулаторном лечении которых лекарственные препараты и изделия медицинского назначения отпускаются по рецептам врачей бесплатно, а также в соответствии с перечнем групп населения, при амбулаторном лечении которых лекарственные препараты отпускаются по рецептам врачей с пятидесяти процентной со свободных цен</t>
  </si>
  <si>
    <t>Дефекты медицинской помощи / нарушения при оказании медицинской помощи</t>
  </si>
  <si>
    <t>3.1. </t>
  </si>
  <si>
    <t>Доказанные в установленном порядке случаи нарушения врачебной этики и деонтологии работниками медицинской организации (устанавливаются по обращениям застрахованных лиц)</t>
  </si>
  <si>
    <t>3.2.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</si>
  <si>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стандартами медицинской помощи и (или) клиническими рекомендациями (протоколами лечения) по вопросам оказания медицинской помощи:</t>
  </si>
  <si>
    <t>3.2.1.</t>
  </si>
  <si>
    <t>Не повлиявшие на состояние здоровья застрахованного лица</t>
  </si>
  <si>
    <t>3.2.2.</t>
  </si>
  <si>
    <t>Приведших к удлинению  сроков лечения сверх установленных (за исключением случаев отказа застрахованного лица от медицинского вмешательства и(или) отсутствия письменного согласия на лечение, в установленных законодательством Российской Федерации случаях);</t>
  </si>
  <si>
    <t>3.2.3.</t>
  </si>
  <si>
    <t>Приведших к ухудшению состояния здоровья застрахованного лица, либо создавшие риск прогрессирования имеющегося заболевания, либо создавшее риск  возникновения нового заболевания (за исключением случаев отказа застрахованного лица от лечения, оформленного в установленном порядке);</t>
  </si>
  <si>
    <t>3.2.4.</t>
  </si>
  <si>
    <t>Приведших к инвалидизации (за исключением случаев отказа застрахованного лица от лечения, оформленного в установленном порядке)</t>
  </si>
  <si>
    <t>3.2.5.</t>
  </si>
  <si>
    <t>Приведших к летальному исходу (за исключением случаев отказа застрахованного лица от лечения, оформленного в установленном порядке)</t>
  </si>
  <si>
    <t>3.3.</t>
  </si>
  <si>
    <t>Выполнение непоказанных, неоправданных с клинической точки зрения, не регламентированных порядками оказания медицинской помощи, стандартами медицинской помощи и (или) клиническими рекомендациями (протоколами лечения) по вопросам оказания медицинской помощи мероприятий:</t>
  </si>
  <si>
    <t>3.3.1.</t>
  </si>
  <si>
    <t>Приведших к увеличению сроков лечения, удорожанию стоимости лечения при отсутствии отрицательных последствий для состояния здоровья застрахованного лица</t>
  </si>
  <si>
    <t>3.3.2.</t>
  </si>
  <si>
    <t>Приведших к 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 (за исключением случаев отказа застрахованного лица от лечения, оформленного в установленном порядке)</t>
  </si>
  <si>
    <t>3.4.</t>
  </si>
  <si>
    <t>Преждевременное с клинической точки зрения прекращение проведения лечебных мероприятий при отсутствии клинического эффекта (кроме оформленных в установленном порядке случаев отказа от лечения)</t>
  </si>
  <si>
    <t>3.5.</t>
  </si>
  <si>
    <t>Повторное обоснованное обращение застрахованного лица за оказанием скорой медицинской помощи по поводу того же заболевания в течение 24 часов или повторное обоснованное обращение застрахованного лица за медицинской помощью по поводу того же заболевания в течение 30 дней со дня завершения амбулаторного лечения и 90 дней со дня завершения лечения в стационаре, вследствие отсутствия положительной динамики в состоянии здоровья, подтвержденное проведенной целевой или плановой экспертизой (за исключением случаев этапного лечения)</t>
  </si>
  <si>
    <t>3.6.</t>
  </si>
  <si>
    <t>Нарушение по вине медицинской организации преемственности в лечении (в том числе несвоевременный перевод пациента в медицинскую организацию более высокого уровня), приведшее к удлинению сроков лечения и (или) ухудшению состояния здоровья застрахованного лица</t>
  </si>
  <si>
    <t>3.7.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</si>
  <si>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в амбулаторно-поликлинических условиях, в условиях дневного стационара</t>
  </si>
  <si>
    <t>3.8.</t>
  </si>
  <si>
    <t>Госпитализация застрахованного лица, медицинская помощь которому должна быть оказана в стационаре другого профиля (непрофильная госпитализация), кроме случаев госпитализации по неотложным показаниям</t>
  </si>
  <si>
    <t>3.10.</t>
  </si>
  <si>
    <t>Повторное посещение врача одной и той же специальности в один день при оказании амбулаторной медицинской помощи, за исключением повторного посещения для определения показаний к госпитализации, операции, консультациям в других медицинских организациях</t>
  </si>
  <si>
    <t>3.11.</t>
  </si>
  <si>
    <t>Действие или бездействие медицинского персонала, обусловившее развитие нового заболевания застрахованного лица (развития ятрогенного заболевания)</t>
  </si>
  <si>
    <t>3.12.</t>
  </si>
  <si>
    <t>Необоснованное назначение лекарственной терапии; одновременное назначение лекарственных средств – синонимов, аналогов или антагонистов по фармакологическому действию и т.п., связанное с риском для здоровья пациента и/или приводящее к удорожанию лечения</t>
  </si>
  <si>
    <t>3.13.</t>
  </si>
  <si>
    <t>Невыполнение по вине медицинской организации   обязательного патологоанатомического вскрытия в соответствии с законодательством</t>
  </si>
  <si>
    <t>3.14.</t>
  </si>
  <si>
    <t>Наличие расхождений клинического и патологоанатомического диагнозов 2-3 категории</t>
  </si>
  <si>
    <t>Дефекты оформления в медицинской организации первичной медицинской документации</t>
  </si>
  <si>
    <t>Непредоставление первичной медицинской документации, подтверждающей факт оказания застрахованному лицу медицинской помощи в медицинской организации без объективных причин</t>
  </si>
  <si>
    <t>Дефекты оформления первичной медицинской документации, препятствующие проведению экспертизы качества медицинской помощи (возможность оценить динамику состояния здоровья застрахованного лица, объем, характер и условия предоставления медицинской помощи)</t>
  </si>
  <si>
    <t>Отсутствие в первичной медицинской документации информированного добровольного согласия застрахованного лица на медицинское вмешательство или отказа застрахованного лица от медицинского вмешательства, письменного согласия на лечение в установленных законодательством Российской Федерации случаях</t>
  </si>
  <si>
    <t>Наличие признаков фальсификации медицинской документации (дописки, исправления, «вклейки», полное переоформление истории болезни, с умышленным искажением сведений о проведенных диагностических и лечебных мероприятиях, клинической картине заболевания)</t>
  </si>
  <si>
    <t>4.5.</t>
  </si>
  <si>
    <t>Дата оказания медицинской помощи, зарегистрированная в первичной медицинской документации и реестре счетов не соответствует  табелю учета рабочего времени врача (оказание медицинской помощи в период отпуска, учебы, командировок, выходных дней и т.п.)</t>
  </si>
  <si>
    <t>4.6.</t>
  </si>
  <si>
    <t>Несоответствие данных первичной медицинской документации данным реестра счетов</t>
  </si>
  <si>
    <t>Нарушения в оформлении и предъявлении на оплату счетов и реестров счетов</t>
  </si>
  <si>
    <t>5.1.</t>
  </si>
  <si>
    <t>Нарушения, связанные с оформлением и предъявлением на оплату счетов и реестров счетов, в том числе:</t>
  </si>
  <si>
    <t>5.1.1.</t>
  </si>
  <si>
    <t>Наличие ошибок и/или недостоверной информации в реквизитах счета;</t>
  </si>
  <si>
    <t>5.1.2.</t>
  </si>
  <si>
    <t>Сумма счета не соответствует итоговой сумме предоставленной медицинской помощи по реестру счетов;</t>
  </si>
  <si>
    <t>5.1.3.</t>
  </si>
  <si>
    <t>Наличие незаполненных полей реестра счетов, обязательных к заполнению;</t>
  </si>
  <si>
    <t>5.1.4.</t>
  </si>
  <si>
    <t>Некорректное заполнение полей реестра счетов;</t>
  </si>
  <si>
    <t>5.1.5.</t>
  </si>
  <si>
    <t>Заявленная сумма по позиции реестра счетов не корректна   (содержит арифметическую ошибку);</t>
  </si>
  <si>
    <t>5.1.6.</t>
  </si>
  <si>
    <t>Дата  оказания медицинской помощи в реестре счетов отчетному периоду/периоду оплаты</t>
  </si>
  <si>
    <t>5.2.</t>
  </si>
  <si>
    <t>Нарушения, связанные с определением принадлежности застрахованного лица к страховой медицинской организации:</t>
  </si>
  <si>
    <t>5.2.1.</t>
  </si>
  <si>
    <t>Включение в реестр счетов случаев оказания медицинской помощи лицу, застрахованному  другой страховой медицинской организацией</t>
  </si>
  <si>
    <t>5.2.2.</t>
  </si>
  <si>
    <t>Введение в реестр счетов недостоверных персональных данных застрахованного лица, приводящее к невозможности его полной идентификации (ошибки в серии и номере полиса обязательного медицинского страхования, адресе и т.д.)</t>
  </si>
  <si>
    <t>5.2.3.</t>
  </si>
  <si>
    <t>Включение в реестр счетов случаев оказания медицинской помощи застрахованному лицу, получившему полис обязательного медицинского страхования на территории другого субъекта Российской Федерации</t>
  </si>
  <si>
    <t>5.2.4.</t>
  </si>
  <si>
    <t>Наличие в реестре счетов неактуальных данных о застрахованных лицах</t>
  </si>
  <si>
    <t>5.2.5.</t>
  </si>
  <si>
    <t>Включение в реестры счетов случаев оказания медицинской помощи гражданам, не подлежащим страхованию по обязательному медицинскому страхованию на территории Российской Федерации</t>
  </si>
  <si>
    <t>5.3</t>
  </si>
  <si>
    <t>5.3.1.</t>
  </si>
  <si>
    <t>5.3.2.</t>
  </si>
  <si>
    <t>Предъявление к оплате случаев оказания медицинской помощи сверх распределенного объема предоставления медицинской помощи, установленного решением Комиссии по разработке ТПОМС</t>
  </si>
  <si>
    <t>5.3.3.</t>
  </si>
  <si>
    <t>Включение в реестр счетов случаев оказания медицинской помощи, подлежащих оплате из других источников (тяжелые несчастные случаи на производстве, оплачиваемые Фондом социального страхования)</t>
  </si>
  <si>
    <t>5.4.</t>
  </si>
  <si>
    <t>Нарушения, связанные с необоснованным применением тарифа на медицинскую помощь:</t>
  </si>
  <si>
    <t>5.4.1.</t>
  </si>
  <si>
    <t>5.4.2.</t>
  </si>
  <si>
    <t xml:space="preserve">5.5. </t>
  </si>
  <si>
    <t>Нарушения, связанные с включением в реестр счетов нелицензированных видов медицинской деятельности:</t>
  </si>
  <si>
    <t>5.5.1.</t>
  </si>
  <si>
    <t>Включение в реестр счетов случаев оказания медицинской помощи по видам медицинской деятельности, отсутствующим в действующей лицензии медицинской организации;</t>
  </si>
  <si>
    <t>5.5.2.</t>
  </si>
  <si>
    <t>Предоставление реестров счетов в случае прекращения в установленном порядке действия лицензии медицинской организации</t>
  </si>
  <si>
    <t>5.5.3.</t>
  </si>
  <si>
    <t>Предоставление на оплату  реестров счетов в случае нарушения лицензионных условий и требований при оказании  медицинской помощи: данные лицензии не соответствуют фактическим адресам осуществления медицинской организацией лицензируемого вида деятельности и др. (по факту выявления, а также на основании информации лицензирующих органов)</t>
  </si>
  <si>
    <t>5.6.</t>
  </si>
  <si>
    <t>Включение в реестр счетов случаев оказания медицинской помощи специалистом, не имеющим сертификата или свидетельства об аккредитации по профилю оказания медицинской помощи</t>
  </si>
  <si>
    <t>5.7.</t>
  </si>
  <si>
    <t>Нарушения, связанные с повторным или необоснованным включением в реестр счетов медицинской помощи:</t>
  </si>
  <si>
    <t>5.7.1.</t>
  </si>
  <si>
    <t>Позиция реестра счетов оплачена ранее (повторное выставление счета на оплату случаев оказания медицинской помощи, которые были оплачены ранее)</t>
  </si>
  <si>
    <t>5.7.2.</t>
  </si>
  <si>
    <t>Дублирование случаев оказания медицинской помощи в одном реестре счетов</t>
  </si>
  <si>
    <t>5.7.3.</t>
  </si>
  <si>
    <t>Стоимость отдельной  услуги, включенной в счет, учтена в тарифе на оплату медицинской помощи другой услуги, также предъявленной к оплате медицинской организацией</t>
  </si>
  <si>
    <t>5.7.4.</t>
  </si>
  <si>
    <t>Стоимость услуги включена в норматив финансового обеспечения оплаты амбулаторной медицинской помощи на прикрепленное население, застрахованное в системе ОМС</t>
  </si>
  <si>
    <t>5.7.5.</t>
  </si>
  <si>
    <t>Включения в реестр счетов медицинской помощи:</t>
  </si>
  <si>
    <t>5.7.5.1.</t>
  </si>
  <si>
    <t>5.7.5.2.</t>
  </si>
  <si>
    <t>Пациенто - дней в период пребывания пациента в круглосуточном стационаре (кроме дня поступления и выписки из стационара, а также консультаций в других медицинских организациях)</t>
  </si>
  <si>
    <t>5.7.6.</t>
  </si>
  <si>
    <r>
      <t>Включение нескольких случаев оказания стационарной медицинской помощи застрахованному лицу в один период оплаты,</t>
    </r>
    <r>
      <rPr>
        <i/>
        <sz val="12"/>
        <color theme="1"/>
        <rFont val="Cambria"/>
        <family val="1"/>
        <charset val="204"/>
        <scheme val="major"/>
      </rPr>
      <t xml:space="preserve"> </t>
    </r>
    <r>
      <rPr>
        <sz val="12"/>
        <color theme="1"/>
        <rFont val="Cambria"/>
        <family val="1"/>
        <charset val="204"/>
        <scheme val="major"/>
      </rPr>
      <t>с пересечением или совпадением сроков лечения</t>
    </r>
  </si>
  <si>
    <t>Необоснованный отказ застрахованным лицам в оказании медицинской помощи в соответствии с ТПОМС, в том числе:</t>
  </si>
  <si>
    <t>Необоснованный отказ застрахованным лицам в бесплатном оказании медицинской помощи при наступлении страхового случая за пределами территории субъекта Российской Федерации, в котором выдан полис обязательного медицинского страхования, в объеме, установленном БПОМС, в том числе:</t>
  </si>
  <si>
    <t>Об условиях оказания медицинской помощи, установленных ТПОМС, в том числе о сроках ожидания медицинской помощи</t>
  </si>
  <si>
    <t>__________________________________</t>
  </si>
  <si>
    <t>Включение в реестр счетов случаев оказания медицинской помощи по тарифам на оплату медицинской помощи, не соответствующим утвержденным в Тарифном соглашении</t>
  </si>
  <si>
    <r>
      <t>Включение в реестр счетов случаев оказания медицинской помощи по тарифам на оплату медицинской помощи</t>
    </r>
    <r>
      <rPr>
        <i/>
        <sz val="12"/>
        <color theme="1"/>
        <rFont val="Cambria"/>
        <family val="1"/>
        <charset val="204"/>
        <scheme val="major"/>
      </rPr>
      <t>,</t>
    </r>
    <r>
      <rPr>
        <sz val="12"/>
        <color theme="1"/>
        <rFont val="Cambria"/>
        <family val="1"/>
        <charset val="204"/>
        <scheme val="major"/>
      </rPr>
      <t xml:space="preserve"> отсутствующим в Тарифном соглашении</t>
    </r>
  </si>
  <si>
    <t>Включение в реестр счетов видов медицинской помощи, не входящих в ТПОМС</t>
  </si>
  <si>
    <t>Нарушения, связанные с включением в реестр медицинской помощи, не входящей в ТПОМС:</t>
  </si>
  <si>
    <t>Перечень оснований для отказа в оплате медицинской помощи 
(уменьшения оплаты медицинской помощи) 
и размеры применяемых санкций</t>
  </si>
  <si>
    <t xml:space="preserve"> в том числе</t>
  </si>
  <si>
    <t>Стоимость планового задания на год.</t>
  </si>
  <si>
    <t>6 месяцев</t>
  </si>
  <si>
    <t>9 месяцев</t>
  </si>
  <si>
    <t>ЗСЛ, обращения, вызов</t>
  </si>
  <si>
    <t>ЗСЛ / койко-день</t>
  </si>
  <si>
    <t>- медицинские услуги сторонних организаций (взаиморасчеты) *</t>
  </si>
  <si>
    <t>ЗСЛ / пациенто-день</t>
  </si>
  <si>
    <t>Первичная медико-санитарная помощь (за исключением стоматологической) 
в амбулаторных условиях:</t>
  </si>
  <si>
    <t>Стоматологическая и ортодонтическая помощь в амбулаторных условиях:</t>
  </si>
  <si>
    <t>2.6</t>
  </si>
  <si>
    <t>3.1</t>
  </si>
  <si>
    <t>3.2</t>
  </si>
  <si>
    <t>3.3</t>
  </si>
  <si>
    <t>3.4</t>
  </si>
  <si>
    <t>3.5</t>
  </si>
  <si>
    <t>3.6</t>
  </si>
  <si>
    <t>* "-" к снятию; "+" к доплате</t>
  </si>
  <si>
    <t>Размер и структура тарифа на 1 УЕТ
при оказании стоматологической медицинской помощи в амбулаторных условиях
(за исключением стоматологической медицинской помощи в центрах здоровья)</t>
  </si>
  <si>
    <t>Подуровень 1</t>
  </si>
  <si>
    <t>Подуровень 2</t>
  </si>
  <si>
    <t>Подуровень 3</t>
  </si>
  <si>
    <r>
      <t>Раздел ТПОМС</t>
    </r>
    <r>
      <rPr>
        <vertAlign val="superscript"/>
        <sz val="11"/>
        <color indexed="8"/>
        <rFont val="Cambria"/>
        <family val="1"/>
        <charset val="204"/>
      </rPr>
      <t>1</t>
    </r>
  </si>
  <si>
    <r>
      <t>Возрастная группа</t>
    </r>
    <r>
      <rPr>
        <vertAlign val="superscript"/>
        <sz val="11"/>
        <color indexed="8"/>
        <rFont val="Cambria"/>
        <family val="1"/>
        <charset val="204"/>
      </rPr>
      <t>2</t>
    </r>
  </si>
  <si>
    <t>Размер и структура тарифа на 1 законченный случай лечения заболевания 
для оплаты первичной медико-санитарной помощи в условиях дневного стационара;
нормативная длительность лечения</t>
  </si>
  <si>
    <t>Тариф 
на 1 
пациенто-день</t>
  </si>
  <si>
    <t>Приложение № 6.11</t>
  </si>
  <si>
    <t>Приложение № 6.10</t>
  </si>
  <si>
    <t>Школа здоровья для больных с гастроэнтеролог. заболеваниями</t>
  </si>
  <si>
    <t>Школа для эндокринологич. пациентов с нарушениями роста</t>
  </si>
  <si>
    <t>Распределение медицинских организаций, 
оказывающих специализированную медицинскую помощь 
в стационарных условиях (условиях дневных стационаров), 
по уровням (подуровням) оказания медицинской помощи</t>
  </si>
  <si>
    <t>Медицинская помощь в рамках ТПОМС:</t>
  </si>
  <si>
    <t>Медицинская помощь, предоставляемая в рамках БПОМС:</t>
  </si>
  <si>
    <t>Медицинская помощь по видам и заболеваниям сверх базовой программы ОМС:</t>
  </si>
  <si>
    <t>Размер и структура тарифа на 1 законченный случай лечения заболевания 
для оплаты специализированной медицинской помощи, оказанной в дневном стационаре одного дня,
нормативная длительность лечения</t>
  </si>
  <si>
    <t>11, 17</t>
  </si>
  <si>
    <t>12, 17</t>
  </si>
  <si>
    <t>12, 16</t>
  </si>
  <si>
    <t>11, 16</t>
  </si>
  <si>
    <t>11, 13</t>
  </si>
  <si>
    <t>12, 13</t>
  </si>
  <si>
    <t>5010000</t>
  </si>
  <si>
    <t>5020000</t>
  </si>
  <si>
    <t>5030000</t>
  </si>
  <si>
    <t>0606000</t>
  </si>
  <si>
    <t>Диализ</t>
  </si>
  <si>
    <t>09 05 026 99</t>
  </si>
  <si>
    <t>09 05 023 99</t>
  </si>
  <si>
    <t>09 05 548 99</t>
  </si>
  <si>
    <t>09 05 601 99</t>
  </si>
  <si>
    <t>09 28 526 99</t>
  </si>
  <si>
    <t>09 05 646 99</t>
  </si>
  <si>
    <t>09 19 002 99</t>
  </si>
  <si>
    <t>04 15 001 99</t>
  </si>
  <si>
    <t>04 28 001 99</t>
  </si>
  <si>
    <t>04 20 001 99</t>
  </si>
  <si>
    <t>04 21 001 99</t>
  </si>
  <si>
    <t>04 12 003 99</t>
  </si>
  <si>
    <t>06 09 506 99</t>
  </si>
  <si>
    <t>06 20 006 99</t>
  </si>
  <si>
    <t>05 10 508 99</t>
  </si>
  <si>
    <t>04 04 001 99</t>
  </si>
  <si>
    <t>04 23 001 99</t>
  </si>
  <si>
    <t>04 15 501 99</t>
  </si>
  <si>
    <t>04 10 002 99</t>
  </si>
  <si>
    <t>04 22 001 99</t>
  </si>
  <si>
    <t>04 21 002 99</t>
  </si>
  <si>
    <t>06 09 505 99</t>
  </si>
  <si>
    <t>Флюорография профилактическая в 2-х проекциях</t>
  </si>
  <si>
    <t>для стационарных пациентов</t>
  </si>
  <si>
    <t>Дошкольно-школьное отделение (ДШО)</t>
  </si>
  <si>
    <t>11, 14, 17</t>
  </si>
  <si>
    <t>11, 14, 17, 29</t>
  </si>
  <si>
    <t>11, 17, 29</t>
  </si>
  <si>
    <t>11, 13, 14, 29</t>
  </si>
  <si>
    <t>11, 13, 29</t>
  </si>
  <si>
    <t>12, 13, 28</t>
  </si>
  <si>
    <t>12, 13, 14, 28</t>
  </si>
  <si>
    <t>12, 14, 17</t>
  </si>
  <si>
    <t>12, 17, 28</t>
  </si>
  <si>
    <t>12, 14, 17, 28</t>
  </si>
  <si>
    <t>17, 20</t>
  </si>
  <si>
    <t>нет расчетов</t>
  </si>
  <si>
    <t xml:space="preserve">Размер и структура тарифов на простые медицинские услуги </t>
  </si>
  <si>
    <t>Сестринское дело в педиатрии</t>
  </si>
  <si>
    <t xml:space="preserve"> </t>
  </si>
  <si>
    <r>
      <t>Тариф 
на 1 случай
(Т</t>
    </r>
    <r>
      <rPr>
        <vertAlign val="subscript"/>
        <sz val="11"/>
        <color indexed="8"/>
        <rFont val="Cambria"/>
        <family val="1"/>
        <charset val="204"/>
        <scheme val="major"/>
      </rPr>
      <t>ВМП</t>
    </r>
    <r>
      <rPr>
        <sz val="11"/>
        <color indexed="8"/>
        <rFont val="Cambria"/>
        <family val="1"/>
        <charset val="204"/>
        <scheme val="major"/>
      </rPr>
      <t>)</t>
    </r>
  </si>
  <si>
    <r>
      <t>Раздел ТПОМС</t>
    </r>
    <r>
      <rPr>
        <vertAlign val="superscript"/>
        <sz val="11"/>
        <color indexed="8"/>
        <rFont val="Cambria"/>
        <family val="1"/>
        <charset val="204"/>
        <scheme val="major"/>
      </rPr>
      <t>2</t>
    </r>
  </si>
  <si>
    <r>
      <t>Возрастная группа</t>
    </r>
    <r>
      <rPr>
        <vertAlign val="superscript"/>
        <sz val="11"/>
        <color indexed="8"/>
        <rFont val="Cambria"/>
        <family val="1"/>
        <charset val="204"/>
        <scheme val="major"/>
      </rPr>
      <t>3</t>
    </r>
  </si>
  <si>
    <t xml:space="preserve">Код вида ВМП соответствующий 2015 году </t>
  </si>
  <si>
    <t xml:space="preserve">Акушерство и гинекология </t>
  </si>
  <si>
    <t>N81; N88.1; N88.4; N99.3; N39.4</t>
  </si>
  <si>
    <t>Q28.2; I60; I61; I62</t>
  </si>
  <si>
    <t>I20.0; I21; I21.2; I21.3; I21.9; I22</t>
  </si>
  <si>
    <t>I20.0; I21; I21.4; I21.9; I22</t>
  </si>
  <si>
    <t>N13.0 - N13.2; N35; N33.8; Q54; 
Q64.0; Q64.1; Q62.1 - Q62.3; Q62.7; 
C67; N82.1; N82.8; N82.0; N32.2</t>
  </si>
  <si>
    <t>N28.1; Q61.0; 
N13.0 - N13.2; N28; I86.1</t>
  </si>
  <si>
    <t>В соотвестветствии с приложением к Программе государственных гарантий бесплатного оказания гражданам медицинской помощи на 2016 год и на плановый период 2017 и 2018 годов</t>
  </si>
  <si>
    <t>Дети - возраст 0-17лет  (1); взрослые - возраст 18 лет и старше (2); без указания признака - все возрастные категории</t>
  </si>
  <si>
    <t>01 29 004 99</t>
  </si>
  <si>
    <t>01 29 005 99</t>
  </si>
  <si>
    <t>Осмотр со взятием мазка с шейки матки на цитологическое исследование</t>
  </si>
  <si>
    <t>Раздел II.           Простые медицинские услуги, 
стоимость которых не включена в структуру тарифа на посещение, оплачиваемые в пределах подушевого финансирования медицинских организаций</t>
  </si>
  <si>
    <t>Размер и структура тарифов на посещение</t>
  </si>
  <si>
    <t xml:space="preserve">Раздел IV. Первичная медико-санитарная помощь в амбулаторных условиях 
в женских консультациях, центрах здоровья, центрах охраны зрения, травматологических пунктах, приемных отделениях стационаров </t>
  </si>
  <si>
    <t>11, 17, 25</t>
  </si>
  <si>
    <t>11, 17 ,25</t>
  </si>
  <si>
    <t>12, 25</t>
  </si>
  <si>
    <t>12 ,25</t>
  </si>
  <si>
    <t>11, 25</t>
  </si>
  <si>
    <t>11 ,25</t>
  </si>
  <si>
    <t>Диспансеризация и профилактические медицинские осмотры</t>
  </si>
  <si>
    <t>Размер и структура тарифа на 1 пациенто-день
для оплаты специализированной медицинской помощи в условиях дневного стационара при заболевания (состояниях), 
включенных в ТПОМС в дополнение к установленным БПОМС;
нормативная длительность лечения</t>
  </si>
  <si>
    <t>Размер и структура тарифа на 1 законченный случай лечения заболевания 
для оплаты специализированной высокотехнологичной медицинской помощи в стационарных условиях;
нормативная длительность лечения</t>
  </si>
  <si>
    <t>H26.0 - H26.4; H40.1 - H40.8; Q15.0</t>
  </si>
  <si>
    <t>Размер и структура тарифа на 1 койко-день 
для оплаты специализированной медицинской помощи в стационарных условиях по профилю "Медицинская реабилитация";
нормативная длительность лечения</t>
  </si>
  <si>
    <t>Размер и структура тарифа на 1 койко-день лечения заболевания в стационарных условиях при заболеваниях (состояниях), 
включенных в ТПОМС в дополнение к установленным БПОМС,
а также при оказании паллиативной медицинской помощи в стационарных условиях;
нормативная длительность лечения</t>
  </si>
  <si>
    <t>Амбулаторных посещений в период пребывания застрахованного лица в круглосуточном стационаре (кроме дня поступления и выписки из стационара, а также консультаций в других медицинских организациях в рамках стандартов медицинской помощи);</t>
  </si>
  <si>
    <t>11, 14</t>
  </si>
  <si>
    <t>12, 14</t>
  </si>
  <si>
    <t>021</t>
  </si>
  <si>
    <t>B04.004.003</t>
  </si>
  <si>
    <t>Школа для больных с заболеваниями ЖКТ</t>
  </si>
</sst>
</file>

<file path=xl/styles.xml><?xml version="1.0" encoding="utf-8"?>
<styleSheet xmlns="http://schemas.openxmlformats.org/spreadsheetml/2006/main">
  <numFmts count="7">
    <numFmt numFmtId="164" formatCode="#,##0.000"/>
    <numFmt numFmtId="165" formatCode="#,##0.00000"/>
    <numFmt numFmtId="166" formatCode="0.0%"/>
    <numFmt numFmtId="167" formatCode="#,##0.0"/>
    <numFmt numFmtId="168" formatCode="#,##0.000000"/>
    <numFmt numFmtId="169" formatCode="0.0"/>
    <numFmt numFmtId="170" formatCode="[$-F800]dddd\,\ mmmm\ dd\,\ yyyy"/>
  </numFmts>
  <fonts count="88"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vertAlign val="subscript"/>
      <sz val="12"/>
      <color indexed="8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Cambria"/>
      <family val="1"/>
      <charset val="204"/>
      <scheme val="major"/>
    </font>
    <font>
      <sz val="14"/>
      <color theme="1"/>
      <name val="Times New Roman"/>
      <family val="2"/>
      <charset val="204"/>
    </font>
    <font>
      <b/>
      <i/>
      <sz val="14"/>
      <color indexed="8"/>
      <name val="Cambria"/>
      <family val="1"/>
      <charset val="204"/>
      <scheme val="major"/>
    </font>
    <font>
      <sz val="10"/>
      <name val="Arial Cyr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  <charset val="204"/>
    </font>
    <font>
      <sz val="9"/>
      <name val="Times New Roman Cyr"/>
      <charset val="204"/>
    </font>
    <font>
      <sz val="14"/>
      <name val="Times New Roman Cyr"/>
      <charset val="204"/>
    </font>
    <font>
      <sz val="10"/>
      <name val="Times New Roman Cyr"/>
      <charset val="204"/>
    </font>
    <font>
      <u/>
      <sz val="14"/>
      <name val="Times New Roman Cyr"/>
      <charset val="204"/>
    </font>
    <font>
      <i/>
      <sz val="16"/>
      <color theme="1"/>
      <name val="Cambria"/>
      <family val="1"/>
      <charset val="204"/>
      <scheme val="major"/>
    </font>
    <font>
      <b/>
      <sz val="2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Cambria"/>
      <family val="1"/>
      <charset val="204"/>
      <scheme val="major"/>
    </font>
    <font>
      <sz val="14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vertAlign val="subscript"/>
      <sz val="10"/>
      <color indexed="8"/>
      <name val="Cambria"/>
      <family val="1"/>
      <charset val="204"/>
    </font>
    <font>
      <b/>
      <sz val="16"/>
      <color indexed="8"/>
      <name val="Calibri"/>
      <family val="2"/>
      <charset val="204"/>
    </font>
    <font>
      <i/>
      <sz val="12"/>
      <color theme="1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9"/>
      <color indexed="56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MS Sans Serif"/>
      <family val="2"/>
      <charset val="204"/>
    </font>
    <font>
      <sz val="11"/>
      <color rgb="FFFF00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vertAlign val="superscript"/>
      <sz val="11"/>
      <color indexed="8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i/>
      <vertAlign val="superscript"/>
      <sz val="11"/>
      <color theme="1"/>
      <name val="Cambria"/>
      <family val="1"/>
      <charset val="204"/>
      <scheme val="major"/>
    </font>
    <font>
      <b/>
      <sz val="14"/>
      <color theme="3" tint="0.39997558519241921"/>
      <name val="Cambria"/>
      <family val="1"/>
      <charset val="204"/>
      <scheme val="maj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2"/>
      <charset val="204"/>
    </font>
    <font>
      <i/>
      <sz val="14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vertAlign val="superscript"/>
      <sz val="11"/>
      <name val="Cambria"/>
      <family val="1"/>
      <charset val="204"/>
      <scheme val="major"/>
    </font>
    <font>
      <i/>
      <vertAlign val="superscript"/>
      <sz val="1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vertAlign val="subscript"/>
      <sz val="14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vertAlign val="superscript"/>
      <sz val="10"/>
      <color indexed="8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2"/>
      <color indexed="10"/>
      <name val="Cambria"/>
      <family val="1"/>
      <charset val="204"/>
      <scheme val="major"/>
    </font>
    <font>
      <sz val="12"/>
      <name val="Calibri"/>
      <family val="2"/>
      <charset val="204"/>
    </font>
    <font>
      <b/>
      <sz val="10"/>
      <color rgb="FFFF0000"/>
      <name val="Cambria"/>
      <family val="1"/>
      <charset val="204"/>
      <scheme val="major"/>
    </font>
    <font>
      <b/>
      <vertAlign val="superscript"/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2"/>
      <color indexed="8"/>
      <name val="Cambria"/>
      <family val="1"/>
      <charset val="204"/>
    </font>
    <font>
      <sz val="11"/>
      <color theme="1"/>
      <name val="Cambria"/>
      <family val="1"/>
      <charset val="204"/>
      <scheme val="major"/>
    </font>
    <font>
      <vertAlign val="superscript"/>
      <sz val="11"/>
      <color indexed="8"/>
      <name val="Cambria"/>
      <family val="1"/>
      <charset val="204"/>
    </font>
    <font>
      <i/>
      <vertAlign val="superscript"/>
      <sz val="1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vertAlign val="subscript"/>
      <sz val="11"/>
      <color indexed="8"/>
      <name val="Cambria"/>
      <family val="1"/>
      <charset val="204"/>
      <scheme val="major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2" fillId="0" borderId="0"/>
    <xf numFmtId="0" fontId="15" fillId="0" borderId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/>
    <xf numFmtId="0" fontId="27" fillId="0" borderId="0"/>
    <xf numFmtId="0" fontId="43" fillId="0" borderId="0"/>
    <xf numFmtId="0" fontId="12" fillId="0" borderId="0"/>
    <xf numFmtId="0" fontId="12" fillId="0" borderId="0"/>
    <xf numFmtId="0" fontId="78" fillId="0" borderId="0"/>
  </cellStyleXfs>
  <cellXfs count="6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3" xfId="0" applyFont="1" applyBorder="1"/>
    <xf numFmtId="0" fontId="7" fillId="0" borderId="0" xfId="0" applyFont="1" applyAlignment="1">
      <alignment horizontal="right"/>
    </xf>
    <xf numFmtId="0" fontId="1" fillId="0" borderId="7" xfId="0" applyFont="1" applyBorder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9" fontId="10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1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8" fillId="0" borderId="0" xfId="3" applyFont="1" applyFill="1">
      <alignment vertical="top"/>
    </xf>
    <xf numFmtId="4" fontId="18" fillId="0" borderId="0" xfId="3" applyNumberFormat="1" applyFont="1" applyFill="1">
      <alignment vertical="top"/>
    </xf>
    <xf numFmtId="0" fontId="18" fillId="0" borderId="0" xfId="3" applyFont="1" applyFill="1" applyAlignment="1">
      <alignment horizontal="center" vertical="top"/>
    </xf>
    <xf numFmtId="0" fontId="18" fillId="0" borderId="0" xfId="3" applyFont="1" applyFill="1" applyBorder="1">
      <alignment vertical="top"/>
    </xf>
    <xf numFmtId="4" fontId="18" fillId="0" borderId="0" xfId="3" applyNumberFormat="1" applyFont="1" applyFill="1" applyBorder="1">
      <alignment vertical="top"/>
    </xf>
    <xf numFmtId="0" fontId="18" fillId="0" borderId="0" xfId="3" applyFont="1" applyFill="1" applyAlignment="1">
      <alignment vertical="center"/>
    </xf>
    <xf numFmtId="164" fontId="19" fillId="0" borderId="1" xfId="3" applyNumberFormat="1" applyFont="1" applyFill="1" applyBorder="1" applyAlignment="1">
      <alignment horizontal="right" vertical="center"/>
    </xf>
    <xf numFmtId="3" fontId="19" fillId="0" borderId="1" xfId="3" applyNumberFormat="1" applyFont="1" applyFill="1" applyBorder="1" applyAlignment="1">
      <alignment horizontal="right" vertic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/>
    </xf>
    <xf numFmtId="49" fontId="19" fillId="0" borderId="1" xfId="3" applyNumberFormat="1" applyFont="1" applyFill="1" applyBorder="1" applyAlignment="1">
      <alignment horizontal="center" vertical="center" wrapText="1"/>
    </xf>
    <xf numFmtId="164" fontId="18" fillId="0" borderId="1" xfId="3" applyNumberFormat="1" applyFont="1" applyFill="1" applyBorder="1" applyAlignment="1">
      <alignment horizontal="right" vertical="center"/>
    </xf>
    <xf numFmtId="3" fontId="18" fillId="0" borderId="1" xfId="3" applyNumberFormat="1" applyFont="1" applyFill="1" applyBorder="1" applyAlignment="1">
      <alignment horizontal="right" vertical="center"/>
    </xf>
    <xf numFmtId="0" fontId="18" fillId="0" borderId="1" xfId="3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center" vertical="center" wrapText="1"/>
    </xf>
    <xf numFmtId="0" fontId="19" fillId="0" borderId="0" xfId="3" applyFont="1" applyFill="1" applyAlignment="1">
      <alignment vertical="center"/>
    </xf>
    <xf numFmtId="4" fontId="18" fillId="0" borderId="1" xfId="3" applyNumberFormat="1" applyFont="1" applyFill="1" applyBorder="1" applyAlignment="1">
      <alignment horizontal="right" vertical="center"/>
    </xf>
    <xf numFmtId="0" fontId="18" fillId="0" borderId="1" xfId="3" applyFont="1" applyFill="1" applyBorder="1" applyAlignment="1">
      <alignment horizontal="left" vertical="center" wrapText="1"/>
    </xf>
    <xf numFmtId="164" fontId="19" fillId="5" borderId="1" xfId="3" applyNumberFormat="1" applyFont="1" applyFill="1" applyBorder="1" applyAlignment="1">
      <alignment horizontal="right" vertical="center"/>
    </xf>
    <xf numFmtId="3" fontId="19" fillId="5" borderId="1" xfId="3" applyNumberFormat="1" applyFont="1" applyFill="1" applyBorder="1" applyAlignment="1">
      <alignment horizontal="right" vertical="center"/>
    </xf>
    <xf numFmtId="0" fontId="19" fillId="5" borderId="1" xfId="3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left" vertical="center" wrapText="1"/>
    </xf>
    <xf numFmtId="49" fontId="19" fillId="5" borderId="1" xfId="3" applyNumberFormat="1" applyFont="1" applyFill="1" applyBorder="1" applyAlignment="1">
      <alignment horizontal="center" vertical="center" wrapText="1"/>
    </xf>
    <xf numFmtId="166" fontId="19" fillId="0" borderId="1" xfId="3" applyNumberFormat="1" applyFont="1" applyFill="1" applyBorder="1" applyAlignment="1">
      <alignment horizontal="right" vertical="center"/>
    </xf>
    <xf numFmtId="1" fontId="18" fillId="0" borderId="0" xfId="3" applyNumberFormat="1" applyFont="1" applyFill="1" applyAlignment="1">
      <alignment vertical="center"/>
    </xf>
    <xf numFmtId="1" fontId="18" fillId="0" borderId="1" xfId="3" applyNumberFormat="1" applyFont="1" applyFill="1" applyBorder="1" applyAlignment="1" applyProtection="1">
      <alignment horizontal="center" vertical="center"/>
      <protection locked="0"/>
    </xf>
    <xf numFmtId="0" fontId="18" fillId="0" borderId="0" xfId="3" applyFont="1" applyFill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/>
    </xf>
    <xf numFmtId="0" fontId="21" fillId="0" borderId="0" xfId="3" applyFont="1" applyFill="1" applyBorder="1" applyAlignment="1"/>
    <xf numFmtId="4" fontId="22" fillId="0" borderId="0" xfId="3" applyNumberFormat="1" applyFont="1" applyFill="1">
      <alignment vertical="top"/>
    </xf>
    <xf numFmtId="0" fontId="24" fillId="0" borderId="0" xfId="6" applyFont="1" applyFill="1" applyBorder="1" applyAlignment="1"/>
    <xf numFmtId="0" fontId="25" fillId="0" borderId="0" xfId="0" applyFont="1" applyAlignment="1">
      <alignment horizontal="left" vertical="center"/>
    </xf>
    <xf numFmtId="0" fontId="5" fillId="0" borderId="0" xfId="7" applyFont="1" applyBorder="1"/>
    <xf numFmtId="0" fontId="7" fillId="0" borderId="0" xfId="7" applyFont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 wrapText="1"/>
    </xf>
    <xf numFmtId="0" fontId="28" fillId="4" borderId="1" xfId="7" applyFont="1" applyFill="1" applyBorder="1" applyAlignment="1">
      <alignment horizontal="center" vertical="center" wrapText="1"/>
    </xf>
    <xf numFmtId="0" fontId="5" fillId="0" borderId="0" xfId="7" applyFont="1" applyAlignment="1">
      <alignment vertical="center" wrapText="1"/>
    </xf>
    <xf numFmtId="0" fontId="8" fillId="0" borderId="1" xfId="7" applyFont="1" applyBorder="1" applyAlignment="1">
      <alignment horizontal="center" vertical="center"/>
    </xf>
    <xf numFmtId="0" fontId="8" fillId="0" borderId="0" xfId="7" applyFont="1" applyAlignment="1">
      <alignment vertical="center"/>
    </xf>
    <xf numFmtId="0" fontId="5" fillId="0" borderId="1" xfId="7" applyFont="1" applyBorder="1" applyAlignment="1">
      <alignment horizontal="center" vertical="center"/>
    </xf>
    <xf numFmtId="0" fontId="28" fillId="0" borderId="1" xfId="7" applyFont="1" applyFill="1" applyBorder="1" applyAlignment="1">
      <alignment vertical="center"/>
    </xf>
    <xf numFmtId="0" fontId="28" fillId="0" borderId="1" xfId="7" applyFont="1" applyFill="1" applyBorder="1" applyAlignment="1">
      <alignment vertical="center" wrapText="1"/>
    </xf>
    <xf numFmtId="0" fontId="5" fillId="0" borderId="0" xfId="7" applyFont="1" applyAlignment="1">
      <alignment vertical="center"/>
    </xf>
    <xf numFmtId="0" fontId="16" fillId="0" borderId="0" xfId="7" applyFont="1" applyFill="1" applyBorder="1" applyAlignment="1"/>
    <xf numFmtId="49" fontId="5" fillId="0" borderId="1" xfId="7" applyNumberFormat="1" applyFont="1" applyBorder="1" applyAlignment="1">
      <alignment horizontal="center" vertical="center"/>
    </xf>
    <xf numFmtId="0" fontId="5" fillId="0" borderId="0" xfId="7" applyFont="1"/>
    <xf numFmtId="0" fontId="7" fillId="0" borderId="0" xfId="7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right" vertical="center"/>
    </xf>
    <xf numFmtId="10" fontId="31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4" borderId="1" xfId="7" applyFont="1" applyFill="1" applyBorder="1" applyAlignment="1">
      <alignment horizontal="center" vertical="center" textRotation="90" wrapText="1"/>
    </xf>
    <xf numFmtId="0" fontId="1" fillId="0" borderId="1" xfId="7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49" fontId="7" fillId="0" borderId="0" xfId="7" applyNumberFormat="1" applyFont="1" applyBorder="1" applyAlignment="1">
      <alignment horizontal="center" vertical="center" wrapText="1"/>
    </xf>
    <xf numFmtId="49" fontId="8" fillId="0" borderId="1" xfId="7" applyNumberFormat="1" applyFont="1" applyBorder="1" applyAlignment="1">
      <alignment horizontal="center" vertical="center"/>
    </xf>
    <xf numFmtId="49" fontId="5" fillId="0" borderId="0" xfId="7" applyNumberFormat="1" applyFont="1" applyBorder="1" applyAlignment="1">
      <alignment horizontal="center"/>
    </xf>
    <xf numFmtId="49" fontId="5" fillId="0" borderId="0" xfId="7" applyNumberFormat="1" applyFont="1" applyAlignment="1">
      <alignment horizontal="center"/>
    </xf>
    <xf numFmtId="0" fontId="33" fillId="0" borderId="1" xfId="7" applyFont="1" applyFill="1" applyBorder="1" applyAlignment="1">
      <alignment horizontal="center" vertical="center" wrapText="1"/>
    </xf>
    <xf numFmtId="3" fontId="4" fillId="4" borderId="1" xfId="7" applyNumberFormat="1" applyFont="1" applyFill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8" fillId="0" borderId="1" xfId="2" applyFont="1" applyFill="1" applyBorder="1" applyAlignment="1">
      <alignment vertical="center" wrapText="1"/>
    </xf>
    <xf numFmtId="0" fontId="34" fillId="0" borderId="0" xfId="7" applyFont="1"/>
    <xf numFmtId="49" fontId="34" fillId="0" borderId="0" xfId="7" applyNumberFormat="1" applyFont="1" applyAlignment="1">
      <alignment horizontal="center"/>
    </xf>
    <xf numFmtId="0" fontId="34" fillId="0" borderId="7" xfId="7" applyFont="1" applyBorder="1"/>
    <xf numFmtId="0" fontId="33" fillId="0" borderId="1" xfId="7" applyFont="1" applyFill="1" applyBorder="1" applyAlignment="1">
      <alignment horizontal="center" wrapText="1"/>
    </xf>
    <xf numFmtId="0" fontId="33" fillId="7" borderId="1" xfId="7" applyFont="1" applyFill="1" applyBorder="1" applyAlignment="1">
      <alignment horizontal="center" wrapText="1"/>
    </xf>
    <xf numFmtId="0" fontId="7" fillId="0" borderId="0" xfId="7" applyFont="1" applyBorder="1" applyAlignment="1">
      <alignment horizontal="center" vertical="center" wrapText="1"/>
    </xf>
    <xf numFmtId="0" fontId="28" fillId="4" borderId="1" xfId="7" applyFont="1" applyFill="1" applyBorder="1" applyAlignment="1">
      <alignment horizontal="center" vertical="center" wrapText="1"/>
    </xf>
    <xf numFmtId="49" fontId="28" fillId="0" borderId="1" xfId="7" applyNumberFormat="1" applyFont="1" applyFill="1" applyBorder="1" applyAlignment="1">
      <alignment horizontal="center" vertical="center"/>
    </xf>
    <xf numFmtId="49" fontId="16" fillId="0" borderId="0" xfId="7" applyNumberFormat="1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vertical="center" wrapText="1"/>
    </xf>
    <xf numFmtId="0" fontId="1" fillId="0" borderId="0" xfId="0" applyFont="1" applyBorder="1"/>
    <xf numFmtId="0" fontId="11" fillId="0" borderId="0" xfId="0" applyFont="1" applyAlignment="1"/>
    <xf numFmtId="49" fontId="38" fillId="0" borderId="1" xfId="0" applyNumberFormat="1" applyFont="1" applyFill="1" applyBorder="1" applyAlignment="1">
      <alignment horizontal="center" vertical="center"/>
    </xf>
    <xf numFmtId="0" fontId="36" fillId="0" borderId="0" xfId="0" applyFont="1" applyAlignment="1"/>
    <xf numFmtId="0" fontId="39" fillId="8" borderId="1" xfId="0" applyFont="1" applyFill="1" applyBorder="1" applyAlignment="1">
      <alignment vertical="center" wrapText="1"/>
    </xf>
    <xf numFmtId="0" fontId="40" fillId="8" borderId="1" xfId="0" applyFont="1" applyFill="1" applyBorder="1" applyAlignment="1">
      <alignment vertical="center"/>
    </xf>
    <xf numFmtId="0" fontId="37" fillId="0" borderId="0" xfId="0" applyFont="1" applyAlignment="1"/>
    <xf numFmtId="49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vertical="center"/>
    </xf>
    <xf numFmtId="4" fontId="42" fillId="0" borderId="1" xfId="0" applyNumberFormat="1" applyFont="1" applyFill="1" applyBorder="1" applyAlignment="1">
      <alignment vertical="center"/>
    </xf>
    <xf numFmtId="4" fontId="42" fillId="0" borderId="1" xfId="0" applyNumberFormat="1" applyFont="1" applyFill="1" applyBorder="1" applyAlignment="1" applyProtection="1">
      <alignment vertical="center"/>
    </xf>
    <xf numFmtId="0" fontId="37" fillId="0" borderId="1" xfId="8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 wrapText="1"/>
    </xf>
    <xf numFmtId="2" fontId="41" fillId="8" borderId="1" xfId="0" applyNumberFormat="1" applyFont="1" applyFill="1" applyBorder="1" applyAlignment="1">
      <alignment vertical="center"/>
    </xf>
    <xf numFmtId="2" fontId="42" fillId="8" borderId="1" xfId="0" applyNumberFormat="1" applyFont="1" applyFill="1" applyBorder="1" applyAlignment="1">
      <alignment vertical="center"/>
    </xf>
    <xf numFmtId="4" fontId="37" fillId="0" borderId="0" xfId="0" applyNumberFormat="1" applyFont="1" applyAlignment="1"/>
    <xf numFmtId="0" fontId="45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36" fillId="0" borderId="3" xfId="0" applyFont="1" applyBorder="1" applyAlignment="1"/>
    <xf numFmtId="0" fontId="45" fillId="8" borderId="1" xfId="0" applyFont="1" applyFill="1" applyBorder="1" applyAlignment="1">
      <alignment horizontal="center" vertical="center"/>
    </xf>
    <xf numFmtId="0" fontId="1" fillId="0" borderId="0" xfId="2" applyFont="1"/>
    <xf numFmtId="0" fontId="7" fillId="0" borderId="0" xfId="2" applyFont="1" applyAlignment="1">
      <alignment horizontal="right"/>
    </xf>
    <xf numFmtId="0" fontId="15" fillId="0" borderId="0" xfId="2"/>
    <xf numFmtId="0" fontId="5" fillId="0" borderId="0" xfId="2" applyFont="1" applyAlignment="1">
      <alignment horizontal="right"/>
    </xf>
    <xf numFmtId="0" fontId="37" fillId="0" borderId="0" xfId="2" applyFont="1" applyAlignment="1">
      <alignment horizontal="center" vertical="center"/>
    </xf>
    <xf numFmtId="10" fontId="3" fillId="2" borderId="1" xfId="2" applyNumberFormat="1" applyFont="1" applyFill="1" applyBorder="1" applyAlignment="1">
      <alignment horizontal="center" vertical="center" wrapText="1"/>
    </xf>
    <xf numFmtId="0" fontId="46" fillId="0" borderId="1" xfId="2" applyFont="1" applyFill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49" fontId="37" fillId="0" borderId="1" xfId="2" applyNumberFormat="1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left" vertical="center"/>
    </xf>
    <xf numFmtId="0" fontId="36" fillId="0" borderId="1" xfId="2" applyFont="1" applyFill="1" applyBorder="1" applyAlignment="1">
      <alignment horizontal="left" vertical="center"/>
    </xf>
    <xf numFmtId="49" fontId="37" fillId="0" borderId="1" xfId="2" applyNumberFormat="1" applyFont="1" applyFill="1" applyBorder="1" applyAlignment="1">
      <alignment horizontal="center" vertical="center" wrapText="1"/>
    </xf>
    <xf numFmtId="4" fontId="39" fillId="0" borderId="1" xfId="2" applyNumberFormat="1" applyFont="1" applyBorder="1" applyAlignment="1">
      <alignment horizontal="center" vertical="center"/>
    </xf>
    <xf numFmtId="4" fontId="37" fillId="0" borderId="1" xfId="2" applyNumberFormat="1" applyFont="1" applyBorder="1" applyAlignment="1">
      <alignment horizontal="center" vertical="center"/>
    </xf>
    <xf numFmtId="49" fontId="44" fillId="0" borderId="1" xfId="2" applyNumberFormat="1" applyFont="1" applyFill="1" applyBorder="1" applyAlignment="1">
      <alignment horizontal="center" vertical="center"/>
    </xf>
    <xf numFmtId="0" fontId="44" fillId="0" borderId="1" xfId="2" applyFont="1" applyFill="1" applyBorder="1" applyAlignment="1">
      <alignment horizontal="left" vertical="center"/>
    </xf>
    <xf numFmtId="4" fontId="50" fillId="0" borderId="1" xfId="2" applyNumberFormat="1" applyFont="1" applyBorder="1" applyAlignment="1">
      <alignment horizontal="center" vertical="center"/>
    </xf>
    <xf numFmtId="0" fontId="51" fillId="0" borderId="0" xfId="2" applyFont="1" applyBorder="1" applyAlignment="1">
      <alignment horizontal="right" vertical="center"/>
    </xf>
    <xf numFmtId="0" fontId="48" fillId="0" borderId="0" xfId="2" applyFont="1" applyBorder="1" applyAlignment="1">
      <alignment vertical="center"/>
    </xf>
    <xf numFmtId="0" fontId="39" fillId="0" borderId="7" xfId="2" applyFont="1" applyBorder="1" applyAlignment="1">
      <alignment horizontal="center" vertical="center"/>
    </xf>
    <xf numFmtId="0" fontId="37" fillId="0" borderId="7" xfId="2" applyFont="1" applyBorder="1" applyAlignment="1">
      <alignment horizontal="center" vertical="center"/>
    </xf>
    <xf numFmtId="0" fontId="37" fillId="0" borderId="0" xfId="2" applyFont="1" applyFill="1" applyAlignment="1">
      <alignment horizontal="center" vertical="center"/>
    </xf>
    <xf numFmtId="0" fontId="39" fillId="0" borderId="0" xfId="2" applyFont="1" applyFill="1" applyAlignment="1">
      <alignment horizontal="center" vertical="center"/>
    </xf>
    <xf numFmtId="0" fontId="37" fillId="2" borderId="1" xfId="2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vertical="center"/>
    </xf>
    <xf numFmtId="0" fontId="35" fillId="0" borderId="0" xfId="0" applyFont="1"/>
    <xf numFmtId="0" fontId="35" fillId="0" borderId="0" xfId="0" applyFont="1" applyAlignment="1">
      <alignment horizontal="left"/>
    </xf>
    <xf numFmtId="0" fontId="37" fillId="0" borderId="0" xfId="2" applyFont="1" applyBorder="1" applyAlignment="1">
      <alignment horizontal="center" vertical="center"/>
    </xf>
    <xf numFmtId="0" fontId="37" fillId="2" borderId="1" xfId="2" applyFont="1" applyFill="1" applyBorder="1" applyAlignment="1">
      <alignment horizontal="center" vertical="center" wrapText="1"/>
    </xf>
    <xf numFmtId="0" fontId="37" fillId="2" borderId="1" xfId="2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right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53" fillId="0" borderId="0" xfId="0" applyFont="1" applyAlignment="1"/>
    <xf numFmtId="0" fontId="3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4" fontId="53" fillId="0" borderId="0" xfId="0" applyNumberFormat="1" applyFont="1" applyBorder="1" applyAlignment="1"/>
    <xf numFmtId="4" fontId="53" fillId="0" borderId="0" xfId="0" applyNumberFormat="1" applyFont="1" applyFill="1" applyBorder="1" applyAlignment="1"/>
    <xf numFmtId="4" fontId="54" fillId="0" borderId="0" xfId="0" applyNumberFormat="1" applyFont="1" applyBorder="1" applyAlignment="1"/>
    <xf numFmtId="49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57" fillId="0" borderId="0" xfId="0" applyFont="1"/>
    <xf numFmtId="0" fontId="59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37" fillId="0" borderId="1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" fontId="39" fillId="0" borderId="1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7" fillId="0" borderId="7" xfId="0" applyFont="1" applyBorder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6" fillId="0" borderId="1" xfId="2" applyFont="1" applyBorder="1" applyAlignment="1">
      <alignment horizontal="center" vertical="center"/>
    </xf>
    <xf numFmtId="0" fontId="46" fillId="0" borderId="0" xfId="2" applyFont="1" applyAlignment="1">
      <alignment horizontal="center" vertical="center"/>
    </xf>
    <xf numFmtId="2" fontId="42" fillId="0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37" fillId="2" borderId="1" xfId="2" applyFont="1" applyFill="1" applyBorder="1" applyAlignment="1">
      <alignment horizontal="center" vertical="center" wrapText="1"/>
    </xf>
    <xf numFmtId="0" fontId="60" fillId="4" borderId="1" xfId="7" applyFont="1" applyFill="1" applyBorder="1" applyAlignment="1">
      <alignment horizontal="center" vertical="center" textRotation="90" wrapText="1"/>
    </xf>
    <xf numFmtId="0" fontId="5" fillId="0" borderId="7" xfId="7" applyFont="1" applyBorder="1"/>
    <xf numFmtId="0" fontId="46" fillId="0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39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9" fillId="8" borderId="1" xfId="0" applyNumberFormat="1" applyFont="1" applyFill="1" applyBorder="1" applyAlignment="1">
      <alignment horizontal="center" vertical="center"/>
    </xf>
    <xf numFmtId="4" fontId="39" fillId="0" borderId="0" xfId="0" applyNumberFormat="1" applyFont="1" applyAlignment="1"/>
    <xf numFmtId="0" fontId="39" fillId="0" borderId="0" xfId="0" applyFont="1" applyAlignment="1"/>
    <xf numFmtId="0" fontId="61" fillId="0" borderId="0" xfId="0" applyFont="1"/>
    <xf numFmtId="4" fontId="41" fillId="8" borderId="1" xfId="0" applyNumberFormat="1" applyFont="1" applyFill="1" applyBorder="1" applyAlignment="1">
      <alignment vertical="center"/>
    </xf>
    <xf numFmtId="0" fontId="11" fillId="0" borderId="0" xfId="2" applyFont="1"/>
    <xf numFmtId="0" fontId="47" fillId="0" borderId="0" xfId="2" applyFont="1" applyAlignment="1">
      <alignment horizontal="right"/>
    </xf>
    <xf numFmtId="0" fontId="62" fillId="0" borderId="0" xfId="2" applyFont="1"/>
    <xf numFmtId="0" fontId="14" fillId="0" borderId="0" xfId="2" applyFont="1" applyAlignment="1">
      <alignment horizontal="right"/>
    </xf>
    <xf numFmtId="0" fontId="11" fillId="0" borderId="0" xfId="0" applyFont="1"/>
    <xf numFmtId="0" fontId="63" fillId="0" borderId="0" xfId="0" applyFont="1" applyAlignment="1"/>
    <xf numFmtId="0" fontId="63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64" fillId="0" borderId="0" xfId="0" applyFont="1"/>
    <xf numFmtId="0" fontId="14" fillId="0" borderId="0" xfId="0" applyFont="1"/>
    <xf numFmtId="10" fontId="36" fillId="2" borderId="1" xfId="2" applyNumberFormat="1" applyFont="1" applyFill="1" applyBorder="1" applyAlignment="1">
      <alignment horizontal="center" vertical="center" wrapText="1"/>
    </xf>
    <xf numFmtId="0" fontId="66" fillId="0" borderId="0" xfId="2" applyFont="1" applyBorder="1" applyAlignment="1">
      <alignment horizontal="right" vertical="center"/>
    </xf>
    <xf numFmtId="0" fontId="67" fillId="0" borderId="0" xfId="2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left" vertical="center" wrapText="1"/>
    </xf>
    <xf numFmtId="0" fontId="36" fillId="0" borderId="0" xfId="0" applyFont="1"/>
    <xf numFmtId="0" fontId="11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" fontId="47" fillId="4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69" fillId="0" borderId="0" xfId="0" applyFont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left" vertical="center" wrapText="1"/>
    </xf>
    <xf numFmtId="0" fontId="42" fillId="0" borderId="1" xfId="10" applyFont="1" applyFill="1" applyBorder="1" applyAlignment="1">
      <alignment horizontal="left" vertical="center" wrapText="1"/>
    </xf>
    <xf numFmtId="2" fontId="2" fillId="0" borderId="1" xfId="10" applyNumberFormat="1" applyFont="1" applyFill="1" applyBorder="1" applyAlignment="1">
      <alignment horizontal="center" vertical="center" wrapText="1"/>
    </xf>
    <xf numFmtId="167" fontId="2" fillId="0" borderId="1" xfId="10" applyNumberFormat="1" applyFont="1" applyFill="1" applyBorder="1" applyAlignment="1">
      <alignment horizontal="center" vertical="center" wrapText="1"/>
    </xf>
    <xf numFmtId="10" fontId="2" fillId="0" borderId="1" xfId="10" applyNumberFormat="1" applyFont="1" applyFill="1" applyBorder="1" applyAlignment="1">
      <alignment horizontal="center" vertical="center" wrapText="1"/>
    </xf>
    <xf numFmtId="10" fontId="1" fillId="0" borderId="0" xfId="0" applyNumberFormat="1" applyFont="1" applyBorder="1"/>
    <xf numFmtId="0" fontId="11" fillId="0" borderId="0" xfId="0" applyFont="1" applyBorder="1"/>
    <xf numFmtId="0" fontId="1" fillId="0" borderId="0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72" fillId="4" borderId="1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0" fontId="72" fillId="4" borderId="1" xfId="0" applyFont="1" applyFill="1" applyBorder="1" applyAlignment="1">
      <alignment horizontal="left" vertical="center"/>
    </xf>
    <xf numFmtId="167" fontId="10" fillId="4" borderId="1" xfId="0" applyNumberFormat="1" applyFont="1" applyFill="1" applyBorder="1" applyAlignment="1">
      <alignment horizontal="left" vertical="center"/>
    </xf>
    <xf numFmtId="4" fontId="72" fillId="4" borderId="1" xfId="0" applyNumberFormat="1" applyFont="1" applyFill="1" applyBorder="1" applyAlignment="1">
      <alignment horizontal="left" vertical="center"/>
    </xf>
    <xf numFmtId="4" fontId="39" fillId="4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70" fillId="0" borderId="1" xfId="0" applyNumberFormat="1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167" fontId="37" fillId="0" borderId="1" xfId="0" applyNumberFormat="1" applyFont="1" applyFill="1" applyBorder="1" applyAlignment="1">
      <alignment horizontal="center" vertical="center"/>
    </xf>
    <xf numFmtId="4" fontId="72" fillId="0" borderId="1" xfId="0" applyNumberFormat="1" applyFont="1" applyBorder="1" applyAlignment="1">
      <alignment vertical="center"/>
    </xf>
    <xf numFmtId="4" fontId="70" fillId="0" borderId="1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0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167" fontId="11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73" fillId="0" borderId="1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0" fillId="0" borderId="1" xfId="0" applyFont="1" applyFill="1" applyBorder="1" applyAlignment="1">
      <alignment horizontal="center" vertical="center" wrapText="1"/>
    </xf>
    <xf numFmtId="0" fontId="73" fillId="0" borderId="0" xfId="0" applyFont="1"/>
    <xf numFmtId="10" fontId="73" fillId="0" borderId="0" xfId="0" applyNumberFormat="1" applyFont="1"/>
    <xf numFmtId="0" fontId="1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top" wrapText="1"/>
    </xf>
    <xf numFmtId="0" fontId="37" fillId="0" borderId="1" xfId="2" applyFont="1" applyBorder="1" applyAlignment="1">
      <alignment horizontal="left" vertical="center" wrapText="1"/>
    </xf>
    <xf numFmtId="0" fontId="74" fillId="0" borderId="0" xfId="2" applyFont="1" applyAlignment="1">
      <alignment vertical="top" wrapText="1" shrinkToFit="1"/>
    </xf>
    <xf numFmtId="0" fontId="11" fillId="0" borderId="0" xfId="2" applyFont="1" applyAlignment="1">
      <alignment vertical="top" wrapText="1" shrinkToFit="1"/>
    </xf>
    <xf numFmtId="0" fontId="37" fillId="0" borderId="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169" fontId="11" fillId="0" borderId="0" xfId="2" applyNumberFormat="1" applyFont="1" applyFill="1" applyBorder="1" applyAlignment="1">
      <alignment horizontal="center" vertical="center"/>
    </xf>
    <xf numFmtId="4" fontId="39" fillId="0" borderId="0" xfId="2" applyNumberFormat="1" applyFont="1" applyBorder="1" applyAlignment="1">
      <alignment horizontal="center" vertical="center"/>
    </xf>
    <xf numFmtId="4" fontId="37" fillId="0" borderId="0" xfId="2" applyNumberFormat="1" applyFont="1" applyBorder="1" applyAlignment="1">
      <alignment vertical="center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center" vertical="center" wrapText="1"/>
    </xf>
    <xf numFmtId="4" fontId="45" fillId="0" borderId="0" xfId="2" applyNumberFormat="1" applyFont="1" applyAlignment="1">
      <alignment horizontal="center" vertical="center" wrapText="1"/>
    </xf>
    <xf numFmtId="4" fontId="11" fillId="0" borderId="0" xfId="2" applyNumberFormat="1" applyFont="1" applyAlignment="1">
      <alignment vertical="center" wrapText="1"/>
    </xf>
    <xf numFmtId="4" fontId="45" fillId="0" borderId="0" xfId="2" applyNumberFormat="1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vertical="center" wrapText="1"/>
    </xf>
    <xf numFmtId="0" fontId="45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left" vertical="center"/>
    </xf>
    <xf numFmtId="4" fontId="45" fillId="4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49" fontId="70" fillId="0" borderId="4" xfId="0" applyNumberFormat="1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0" fillId="0" borderId="4" xfId="0" applyFont="1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167" fontId="37" fillId="0" borderId="4" xfId="0" applyNumberFormat="1" applyFont="1" applyFill="1" applyBorder="1" applyAlignment="1">
      <alignment horizontal="center" vertical="center"/>
    </xf>
    <xf numFmtId="4" fontId="72" fillId="0" borderId="4" xfId="0" applyNumberFormat="1" applyFont="1" applyBorder="1" applyAlignment="1">
      <alignment vertical="center"/>
    </xf>
    <xf numFmtId="49" fontId="70" fillId="0" borderId="6" xfId="0" applyNumberFormat="1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6" xfId="0" applyFont="1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167" fontId="37" fillId="0" borderId="6" xfId="0" applyNumberFormat="1" applyFont="1" applyFill="1" applyBorder="1" applyAlignment="1">
      <alignment horizontal="center" vertical="center"/>
    </xf>
    <xf numFmtId="4" fontId="72" fillId="0" borderId="6" xfId="0" applyNumberFormat="1" applyFont="1" applyBorder="1" applyAlignment="1">
      <alignment vertical="center"/>
    </xf>
    <xf numFmtId="0" fontId="76" fillId="0" borderId="6" xfId="0" applyFont="1" applyBorder="1" applyAlignment="1">
      <alignment vertical="center" wrapText="1"/>
    </xf>
    <xf numFmtId="0" fontId="9" fillId="5" borderId="9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right" vertical="center"/>
    </xf>
    <xf numFmtId="0" fontId="35" fillId="5" borderId="8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2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right" vertical="center"/>
    </xf>
    <xf numFmtId="0" fontId="35" fillId="5" borderId="7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2" fillId="0" borderId="1" xfId="1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" fillId="0" borderId="0" xfId="0" applyFont="1" applyAlignment="1"/>
    <xf numFmtId="0" fontId="79" fillId="0" borderId="0" xfId="11" applyFont="1" applyAlignment="1">
      <alignment horizontal="right"/>
    </xf>
    <xf numFmtId="170" fontId="79" fillId="0" borderId="0" xfId="11" applyNumberFormat="1" applyFont="1"/>
    <xf numFmtId="166" fontId="18" fillId="0" borderId="1" xfId="5" applyNumberFormat="1" applyFont="1" applyFill="1" applyBorder="1" applyAlignment="1">
      <alignment horizontal="right" vertical="center"/>
    </xf>
    <xf numFmtId="49" fontId="18" fillId="0" borderId="1" xfId="3" applyNumberFormat="1" applyFont="1" applyFill="1" applyBorder="1" applyAlignment="1">
      <alignment horizontal="left" vertical="center" wrapText="1"/>
    </xf>
    <xf numFmtId="49" fontId="19" fillId="0" borderId="8" xfId="3" applyNumberFormat="1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3" fontId="19" fillId="0" borderId="8" xfId="3" applyNumberFormat="1" applyFont="1" applyFill="1" applyBorder="1" applyAlignment="1">
      <alignment horizontal="right" vertical="center"/>
    </xf>
    <xf numFmtId="164" fontId="19" fillId="0" borderId="8" xfId="3" applyNumberFormat="1" applyFont="1" applyFill="1" applyBorder="1" applyAlignment="1">
      <alignment horizontal="right" vertical="center"/>
    </xf>
    <xf numFmtId="4" fontId="70" fillId="0" borderId="1" xfId="0" applyNumberFormat="1" applyFont="1" applyFill="1" applyBorder="1" applyAlignment="1">
      <alignment vertical="center"/>
    </xf>
    <xf numFmtId="0" fontId="80" fillId="0" borderId="1" xfId="0" applyNumberFormat="1" applyFont="1" applyBorder="1" applyAlignment="1">
      <alignment vertical="center"/>
    </xf>
    <xf numFmtId="0" fontId="37" fillId="2" borderId="1" xfId="2" applyFont="1" applyFill="1" applyBorder="1" applyAlignment="1">
      <alignment horizontal="center" vertical="center" wrapText="1"/>
    </xf>
    <xf numFmtId="0" fontId="82" fillId="0" borderId="0" xfId="2" applyFont="1" applyAlignment="1">
      <alignment horizontal="right" vertical="center"/>
    </xf>
    <xf numFmtId="0" fontId="83" fillId="0" borderId="0" xfId="2" applyFont="1" applyAlignment="1">
      <alignment vertical="center"/>
    </xf>
    <xf numFmtId="0" fontId="19" fillId="0" borderId="8" xfId="3" applyFont="1" applyFill="1" applyBorder="1" applyAlignment="1">
      <alignment horizontal="left" vertical="top" wrapText="1"/>
    </xf>
    <xf numFmtId="0" fontId="47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center" vertical="top"/>
    </xf>
    <xf numFmtId="0" fontId="18" fillId="2" borderId="1" xfId="3" applyFont="1" applyFill="1" applyBorder="1" applyAlignment="1" applyProtection="1">
      <alignment horizontal="center" vertical="center" wrapText="1"/>
      <protection locked="0"/>
    </xf>
    <xf numFmtId="4" fontId="18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8" fillId="10" borderId="1" xfId="3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49" fontId="44" fillId="0" borderId="1" xfId="2" applyNumberFormat="1" applyFont="1" applyFill="1" applyBorder="1" applyAlignment="1">
      <alignment horizontal="center" vertical="center" wrapText="1"/>
    </xf>
    <xf numFmtId="0" fontId="84" fillId="0" borderId="1" xfId="2" applyFont="1" applyFill="1" applyBorder="1" applyAlignment="1">
      <alignment horizontal="left" vertical="center"/>
    </xf>
    <xf numFmtId="4" fontId="85" fillId="0" borderId="1" xfId="2" applyNumberFormat="1" applyFont="1" applyBorder="1" applyAlignment="1">
      <alignment horizontal="center" vertical="center"/>
    </xf>
    <xf numFmtId="4" fontId="44" fillId="0" borderId="1" xfId="2" applyNumberFormat="1" applyFont="1" applyBorder="1" applyAlignment="1">
      <alignment horizontal="center" vertical="center"/>
    </xf>
    <xf numFmtId="4" fontId="39" fillId="0" borderId="1" xfId="2" applyNumberFormat="1" applyFont="1" applyFill="1" applyBorder="1" applyAlignment="1">
      <alignment horizontal="center" vertical="center"/>
    </xf>
    <xf numFmtId="4" fontId="37" fillId="0" borderId="1" xfId="2" applyNumberFormat="1" applyFont="1" applyFill="1" applyBorder="1" applyAlignment="1">
      <alignment horizontal="center" vertical="center"/>
    </xf>
    <xf numFmtId="0" fontId="62" fillId="0" borderId="0" xfId="2" applyFont="1" applyFill="1"/>
    <xf numFmtId="4" fontId="53" fillId="0" borderId="1" xfId="2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70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4" fontId="70" fillId="0" borderId="6" xfId="0" applyNumberFormat="1" applyFont="1" applyBorder="1" applyAlignment="1">
      <alignment vertical="center"/>
    </xf>
    <xf numFmtId="10" fontId="42" fillId="2" borderId="1" xfId="2" applyNumberFormat="1" applyFont="1" applyFill="1" applyBorder="1" applyAlignment="1">
      <alignment horizontal="center" vertical="center" wrapText="1"/>
    </xf>
    <xf numFmtId="10" fontId="42" fillId="2" borderId="4" xfId="2" applyNumberFormat="1" applyFont="1" applyFill="1" applyBorder="1" applyAlignment="1">
      <alignment horizontal="center" vertical="center" wrapText="1"/>
    </xf>
    <xf numFmtId="0" fontId="37" fillId="0" borderId="1" xfId="2" applyFont="1" applyBorder="1" applyAlignment="1">
      <alignment horizontal="center" vertical="center"/>
    </xf>
    <xf numFmtId="0" fontId="37" fillId="9" borderId="1" xfId="2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/>
    </xf>
    <xf numFmtId="169" fontId="37" fillId="9" borderId="1" xfId="2" applyNumberFormat="1" applyFont="1" applyFill="1" applyBorder="1" applyAlignment="1">
      <alignment horizontal="center" vertical="center"/>
    </xf>
    <xf numFmtId="169" fontId="37" fillId="0" borderId="1" xfId="2" applyNumberFormat="1" applyFont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 wrapText="1"/>
    </xf>
    <xf numFmtId="169" fontId="37" fillId="0" borderId="1" xfId="2" applyNumberFormat="1" applyFont="1" applyFill="1" applyBorder="1" applyAlignment="1">
      <alignment horizontal="center" vertical="center"/>
    </xf>
    <xf numFmtId="0" fontId="37" fillId="0" borderId="4" xfId="2" applyFont="1" applyBorder="1" applyAlignment="1">
      <alignment horizontal="center" vertical="center"/>
    </xf>
    <xf numFmtId="0" fontId="37" fillId="0" borderId="4" xfId="2" applyFont="1" applyFill="1" applyBorder="1" applyAlignment="1">
      <alignment horizontal="center" vertical="center"/>
    </xf>
    <xf numFmtId="0" fontId="37" fillId="0" borderId="4" xfId="2" applyFont="1" applyFill="1" applyBorder="1" applyAlignment="1">
      <alignment horizontal="center" vertical="center" wrapText="1"/>
    </xf>
    <xf numFmtId="0" fontId="37" fillId="0" borderId="0" xfId="2" applyFont="1" applyFill="1" applyBorder="1" applyAlignment="1">
      <alignment horizontal="center" vertical="center"/>
    </xf>
    <xf numFmtId="169" fontId="37" fillId="0" borderId="0" xfId="2" applyNumberFormat="1" applyFont="1" applyFill="1" applyBorder="1" applyAlignment="1">
      <alignment horizontal="center" vertical="center"/>
    </xf>
    <xf numFmtId="0" fontId="37" fillId="0" borderId="0" xfId="2" applyFont="1" applyAlignment="1">
      <alignment vertical="top" wrapText="1"/>
    </xf>
    <xf numFmtId="0" fontId="37" fillId="0" borderId="0" xfId="2" applyFont="1" applyAlignment="1">
      <alignment horizontal="center" vertical="center" wrapText="1"/>
    </xf>
    <xf numFmtId="4" fontId="39" fillId="0" borderId="0" xfId="2" applyNumberFormat="1" applyFont="1" applyAlignment="1">
      <alignment horizontal="center" vertical="center" wrapText="1"/>
    </xf>
    <xf numFmtId="4" fontId="37" fillId="0" borderId="0" xfId="2" applyNumberFormat="1" applyFont="1" applyAlignment="1">
      <alignment vertical="center" wrapText="1"/>
    </xf>
    <xf numFmtId="0" fontId="37" fillId="0" borderId="0" xfId="2" applyFont="1" applyBorder="1" applyAlignment="1">
      <alignment vertical="top" wrapText="1"/>
    </xf>
    <xf numFmtId="0" fontId="37" fillId="0" borderId="0" xfId="2" applyFont="1" applyBorder="1" applyAlignment="1">
      <alignment horizontal="center" vertical="center" wrapText="1"/>
    </xf>
    <xf numFmtId="0" fontId="37" fillId="0" borderId="0" xfId="2" applyFont="1" applyBorder="1" applyAlignment="1">
      <alignment horizontal="left" vertical="center" wrapText="1"/>
    </xf>
    <xf numFmtId="0" fontId="74" fillId="0" borderId="0" xfId="2" applyFont="1" applyBorder="1" applyAlignment="1">
      <alignment vertical="top" wrapText="1" shrinkToFit="1"/>
    </xf>
    <xf numFmtId="0" fontId="11" fillId="0" borderId="0" xfId="2" applyFont="1" applyBorder="1" applyAlignment="1">
      <alignment vertical="top" wrapText="1"/>
    </xf>
    <xf numFmtId="0" fontId="11" fillId="0" borderId="0" xfId="2" applyFont="1" applyBorder="1" applyAlignment="1">
      <alignment horizontal="center" vertical="center" wrapText="1"/>
    </xf>
    <xf numFmtId="4" fontId="45" fillId="0" borderId="0" xfId="2" applyNumberFormat="1" applyFont="1" applyBorder="1" applyAlignment="1">
      <alignment horizontal="center" vertical="center" wrapText="1"/>
    </xf>
    <xf numFmtId="4" fontId="11" fillId="0" borderId="0" xfId="2" applyNumberFormat="1" applyFont="1" applyBorder="1" applyAlignment="1">
      <alignment vertical="center" wrapText="1"/>
    </xf>
    <xf numFmtId="0" fontId="75" fillId="0" borderId="0" xfId="2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9" fontId="1" fillId="0" borderId="0" xfId="2" applyNumberFormat="1" applyFont="1"/>
    <xf numFmtId="49" fontId="46" fillId="0" borderId="1" xfId="2" applyNumberFormat="1" applyFont="1" applyFill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49" fontId="37" fillId="0" borderId="0" xfId="2" applyNumberFormat="1" applyFont="1" applyAlignment="1">
      <alignment horizontal="center" vertical="center"/>
    </xf>
    <xf numFmtId="49" fontId="37" fillId="0" borderId="0" xfId="2" applyNumberFormat="1" applyFont="1" applyFill="1" applyAlignment="1">
      <alignment horizontal="center" vertical="center"/>
    </xf>
    <xf numFmtId="167" fontId="11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37" fillId="0" borderId="7" xfId="2" applyFont="1" applyBorder="1" applyAlignment="1">
      <alignment horizontal="center" vertical="center" wrapText="1"/>
    </xf>
    <xf numFmtId="0" fontId="87" fillId="0" borderId="7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73" fillId="0" borderId="6" xfId="0" applyFont="1" applyBorder="1" applyAlignment="1">
      <alignment horizontal="center" vertical="center"/>
    </xf>
    <xf numFmtId="0" fontId="46" fillId="0" borderId="1" xfId="2" applyFont="1" applyBorder="1" applyAlignment="1">
      <alignment horizontal="center" vertical="center" wrapText="1"/>
    </xf>
    <xf numFmtId="0" fontId="46" fillId="0" borderId="0" xfId="2" applyFont="1" applyAlignment="1">
      <alignment horizontal="center" vertical="center" wrapText="1"/>
    </xf>
    <xf numFmtId="0" fontId="37" fillId="0" borderId="3" xfId="2" applyFont="1" applyBorder="1" applyAlignment="1">
      <alignment horizontal="center" vertical="center"/>
    </xf>
    <xf numFmtId="0" fontId="39" fillId="0" borderId="3" xfId="2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3" applyFont="1" applyFill="1" applyBorder="1" applyAlignment="1">
      <alignment horizontal="center" vertical="top"/>
    </xf>
    <xf numFmtId="0" fontId="18" fillId="10" borderId="2" xfId="3" applyFont="1" applyFill="1" applyBorder="1" applyAlignment="1" applyProtection="1">
      <alignment horizontal="center" vertical="center"/>
      <protection locked="0"/>
    </xf>
    <xf numFmtId="0" fontId="18" fillId="10" borderId="10" xfId="3" applyFont="1" applyFill="1" applyBorder="1" applyAlignment="1" applyProtection="1">
      <alignment horizontal="center" vertical="center"/>
      <protection locked="0"/>
    </xf>
    <xf numFmtId="0" fontId="18" fillId="2" borderId="4" xfId="3" applyFont="1" applyFill="1" applyBorder="1" applyAlignment="1" applyProtection="1">
      <alignment horizontal="center" vertical="center" wrapText="1"/>
      <protection locked="0"/>
    </xf>
    <xf numFmtId="0" fontId="18" fillId="2" borderId="6" xfId="3" applyFont="1" applyFill="1" applyBorder="1" applyAlignment="1" applyProtection="1">
      <alignment horizontal="center" vertical="center" wrapText="1"/>
      <protection locked="0"/>
    </xf>
    <xf numFmtId="4" fontId="18" fillId="2" borderId="2" xfId="3" applyNumberFormat="1" applyFont="1" applyFill="1" applyBorder="1" applyAlignment="1" applyProtection="1">
      <alignment horizontal="center" vertical="center" wrapText="1"/>
      <protection locked="0"/>
    </xf>
    <xf numFmtId="4" fontId="18" fillId="2" borderId="3" xfId="3" applyNumberFormat="1" applyFont="1" applyFill="1" applyBorder="1" applyAlignment="1" applyProtection="1">
      <alignment horizontal="center" vertical="center" wrapText="1"/>
      <protection locked="0"/>
    </xf>
    <xf numFmtId="4" fontId="18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18" fillId="2" borderId="4" xfId="3" applyFont="1" applyFill="1" applyBorder="1" applyAlignment="1" applyProtection="1">
      <alignment horizontal="center" vertical="center"/>
      <protection locked="0"/>
    </xf>
    <xf numFmtId="0" fontId="18" fillId="2" borderId="6" xfId="3" applyFont="1" applyFill="1" applyBorder="1" applyAlignment="1" applyProtection="1">
      <alignment horizontal="center" vertical="center"/>
      <protection locked="0"/>
    </xf>
    <xf numFmtId="0" fontId="18" fillId="2" borderId="5" xfId="3" applyFont="1" applyFill="1" applyBorder="1" applyAlignment="1" applyProtection="1">
      <alignment horizontal="center" vertical="center" wrapText="1"/>
      <protection locked="0"/>
    </xf>
    <xf numFmtId="0" fontId="18" fillId="2" borderId="5" xfId="3" applyFont="1" applyFill="1" applyBorder="1" applyAlignment="1" applyProtection="1">
      <alignment horizontal="center" vertical="center"/>
      <protection locked="0"/>
    </xf>
    <xf numFmtId="0" fontId="18" fillId="2" borderId="4" xfId="4" applyFont="1" applyFill="1" applyBorder="1" applyAlignment="1">
      <alignment horizontal="center" vertical="center" wrapText="1"/>
    </xf>
    <xf numFmtId="0" fontId="18" fillId="2" borderId="5" xfId="4" applyFont="1" applyFill="1" applyBorder="1" applyAlignment="1">
      <alignment horizontal="center" vertical="center" wrapText="1"/>
    </xf>
    <xf numFmtId="0" fontId="18" fillId="2" borderId="6" xfId="4" applyFont="1" applyFill="1" applyBorder="1" applyAlignment="1">
      <alignment horizontal="center" vertical="center" wrapText="1"/>
    </xf>
    <xf numFmtId="0" fontId="18" fillId="10" borderId="9" xfId="3" applyFont="1" applyFill="1" applyBorder="1" applyAlignment="1" applyProtection="1">
      <alignment horizontal="center" vertical="center" wrapText="1"/>
      <protection locked="0"/>
    </xf>
    <xf numFmtId="0" fontId="18" fillId="10" borderId="11" xfId="3" applyFont="1" applyFill="1" applyBorder="1" applyAlignment="1" applyProtection="1">
      <alignment horizontal="center" vertical="center" wrapText="1"/>
      <protection locked="0"/>
    </xf>
    <xf numFmtId="0" fontId="18" fillId="10" borderId="12" xfId="3" applyFont="1" applyFill="1" applyBorder="1" applyAlignment="1" applyProtection="1">
      <alignment horizontal="center" vertical="center" wrapText="1"/>
      <protection locked="0"/>
    </xf>
    <xf numFmtId="0" fontId="18" fillId="10" borderId="13" xfId="3" applyFont="1" applyFill="1" applyBorder="1" applyAlignment="1" applyProtection="1">
      <alignment horizontal="center" vertical="center" wrapText="1"/>
      <protection locked="0"/>
    </xf>
    <xf numFmtId="0" fontId="26" fillId="0" borderId="0" xfId="3" applyFont="1" applyFill="1" applyAlignment="1">
      <alignment horizontal="center" vertical="center" wrapText="1"/>
    </xf>
    <xf numFmtId="0" fontId="23" fillId="0" borderId="8" xfId="3" applyFont="1" applyFill="1" applyBorder="1" applyAlignment="1">
      <alignment horizontal="center" vertical="center"/>
    </xf>
    <xf numFmtId="0" fontId="18" fillId="10" borderId="3" xfId="3" applyFont="1" applyFill="1" applyBorder="1" applyAlignment="1" applyProtection="1">
      <alignment horizontal="center" vertical="center"/>
      <protection locked="0"/>
    </xf>
    <xf numFmtId="0" fontId="18" fillId="2" borderId="2" xfId="3" applyFont="1" applyFill="1" applyBorder="1" applyAlignment="1" applyProtection="1">
      <alignment horizontal="center" vertical="center"/>
      <protection locked="0"/>
    </xf>
    <xf numFmtId="0" fontId="18" fillId="2" borderId="3" xfId="3" applyFont="1" applyFill="1" applyBorder="1" applyAlignment="1" applyProtection="1">
      <alignment horizontal="center" vertical="center"/>
      <protection locked="0"/>
    </xf>
    <xf numFmtId="0" fontId="18" fillId="2" borderId="10" xfId="3" applyFont="1" applyFill="1" applyBorder="1" applyAlignment="1" applyProtection="1">
      <alignment horizontal="center" vertical="center"/>
      <protection locked="0"/>
    </xf>
    <xf numFmtId="49" fontId="19" fillId="0" borderId="7" xfId="3" applyNumberFormat="1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 wrapText="1"/>
    </xf>
    <xf numFmtId="0" fontId="5" fillId="0" borderId="0" xfId="7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30" fillId="2" borderId="4" xfId="0" applyNumberFormat="1" applyFont="1" applyFill="1" applyBorder="1" applyAlignment="1">
      <alignment horizontal="center" vertical="center" wrapText="1"/>
    </xf>
    <xf numFmtId="164" fontId="30" fillId="2" borderId="6" xfId="0" applyNumberFormat="1" applyFont="1" applyFill="1" applyBorder="1" applyAlignment="1">
      <alignment horizontal="center" vertical="center" wrapText="1"/>
    </xf>
    <xf numFmtId="0" fontId="28" fillId="4" borderId="1" xfId="7" applyFont="1" applyFill="1" applyBorder="1" applyAlignment="1">
      <alignment horizontal="center" vertical="center" wrapText="1"/>
    </xf>
    <xf numFmtId="0" fontId="5" fillId="4" borderId="4" xfId="7" applyFont="1" applyFill="1" applyBorder="1" applyAlignment="1">
      <alignment horizontal="center" vertical="center" wrapText="1"/>
    </xf>
    <xf numFmtId="0" fontId="5" fillId="4" borderId="5" xfId="7" applyFont="1" applyFill="1" applyBorder="1" applyAlignment="1">
      <alignment horizontal="center" vertical="center" wrapText="1"/>
    </xf>
    <xf numFmtId="0" fontId="5" fillId="4" borderId="6" xfId="7" applyFont="1" applyFill="1" applyBorder="1" applyAlignment="1">
      <alignment horizontal="center" vertical="center" wrapText="1"/>
    </xf>
    <xf numFmtId="0" fontId="28" fillId="4" borderId="4" xfId="7" applyFont="1" applyFill="1" applyBorder="1" applyAlignment="1">
      <alignment horizontal="center" vertical="center" wrapText="1"/>
    </xf>
    <xf numFmtId="0" fontId="28" fillId="4" borderId="5" xfId="7" applyFont="1" applyFill="1" applyBorder="1" applyAlignment="1">
      <alignment horizontal="center" vertical="center" wrapText="1"/>
    </xf>
    <xf numFmtId="0" fontId="28" fillId="4" borderId="6" xfId="7" applyFont="1" applyFill="1" applyBorder="1" applyAlignment="1">
      <alignment horizontal="center" vertical="center" wrapText="1"/>
    </xf>
    <xf numFmtId="49" fontId="28" fillId="4" borderId="4" xfId="7" applyNumberFormat="1" applyFont="1" applyFill="1" applyBorder="1" applyAlignment="1">
      <alignment horizontal="center" vertical="center" wrapText="1"/>
    </xf>
    <xf numFmtId="49" fontId="28" fillId="4" borderId="5" xfId="7" applyNumberFormat="1" applyFont="1" applyFill="1" applyBorder="1" applyAlignment="1">
      <alignment horizontal="center" vertical="center" wrapText="1"/>
    </xf>
    <xf numFmtId="49" fontId="28" fillId="4" borderId="6" xfId="7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49" fontId="47" fillId="6" borderId="2" xfId="0" applyNumberFormat="1" applyFont="1" applyFill="1" applyBorder="1" applyAlignment="1">
      <alignment horizontal="center" vertical="center" wrapText="1"/>
    </xf>
    <xf numFmtId="49" fontId="47" fillId="6" borderId="3" xfId="0" applyNumberFormat="1" applyFont="1" applyFill="1" applyBorder="1" applyAlignment="1">
      <alignment horizontal="center" vertical="center" wrapText="1"/>
    </xf>
    <xf numFmtId="49" fontId="47" fillId="6" borderId="1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37" fillId="2" borderId="4" xfId="2" applyFont="1" applyFill="1" applyBorder="1" applyAlignment="1">
      <alignment horizontal="center" vertical="center" wrapText="1"/>
    </xf>
    <xf numFmtId="0" fontId="37" fillId="2" borderId="6" xfId="2" applyFont="1" applyFill="1" applyBorder="1" applyAlignment="1">
      <alignment horizontal="center" vertical="center" wrapText="1"/>
    </xf>
    <xf numFmtId="0" fontId="37" fillId="2" borderId="2" xfId="2" applyFont="1" applyFill="1" applyBorder="1" applyAlignment="1">
      <alignment horizontal="center" vertical="center" wrapText="1"/>
    </xf>
    <xf numFmtId="0" fontId="37" fillId="2" borderId="10" xfId="2" applyFont="1" applyFill="1" applyBorder="1" applyAlignment="1">
      <alignment horizontal="center" vertical="center" wrapText="1"/>
    </xf>
    <xf numFmtId="0" fontId="37" fillId="2" borderId="9" xfId="2" applyFont="1" applyFill="1" applyBorder="1" applyAlignment="1">
      <alignment horizontal="center" vertical="center" wrapText="1"/>
    </xf>
    <xf numFmtId="0" fontId="37" fillId="2" borderId="11" xfId="2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/>
    </xf>
    <xf numFmtId="10" fontId="42" fillId="2" borderId="1" xfId="2" applyNumberFormat="1" applyFont="1" applyFill="1" applyBorder="1" applyAlignment="1">
      <alignment horizontal="center" vertical="center" wrapText="1"/>
    </xf>
    <xf numFmtId="0" fontId="42" fillId="2" borderId="1" xfId="9" applyFont="1" applyFill="1" applyBorder="1" applyAlignment="1">
      <alignment horizontal="center" vertical="center" wrapText="1"/>
    </xf>
    <xf numFmtId="0" fontId="37" fillId="2" borderId="1" xfId="2" applyFont="1" applyFill="1" applyBorder="1" applyAlignment="1">
      <alignment horizontal="center" vertical="center" wrapText="1"/>
    </xf>
    <xf numFmtId="0" fontId="63" fillId="0" borderId="0" xfId="2" applyFont="1" applyAlignment="1">
      <alignment horizontal="center"/>
    </xf>
    <xf numFmtId="10" fontId="37" fillId="2" borderId="1" xfId="2" applyNumberFormat="1" applyFont="1" applyFill="1" applyBorder="1" applyAlignment="1">
      <alignment horizontal="center" vertical="center" wrapText="1"/>
    </xf>
    <xf numFmtId="0" fontId="37" fillId="2" borderId="1" xfId="9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7" fillId="0" borderId="1" xfId="0" applyNumberFormat="1" applyFont="1" applyBorder="1" applyAlignment="1">
      <alignment horizontal="left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4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49" fontId="37" fillId="0" borderId="2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2" xfId="8" applyFont="1" applyFill="1" applyBorder="1" applyAlignment="1">
      <alignment horizontal="left" vertical="center" wrapText="1"/>
    </xf>
    <xf numFmtId="0" fontId="37" fillId="0" borderId="3" xfId="8" applyFont="1" applyFill="1" applyBorder="1" applyAlignment="1">
      <alignment horizontal="left" vertical="center" wrapText="1"/>
    </xf>
    <xf numFmtId="0" fontId="37" fillId="0" borderId="10" xfId="8" applyFont="1" applyFill="1" applyBorder="1" applyAlignment="1">
      <alignment horizontal="left" vertical="center" wrapText="1"/>
    </xf>
    <xf numFmtId="49" fontId="38" fillId="0" borderId="2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/>
    </xf>
    <xf numFmtId="49" fontId="39" fillId="8" borderId="2" xfId="0" applyNumberFormat="1" applyFont="1" applyFill="1" applyBorder="1" applyAlignment="1">
      <alignment horizontal="center" vertical="center"/>
    </xf>
    <xf numFmtId="49" fontId="39" fillId="8" borderId="10" xfId="0" applyNumberFormat="1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left" vertical="center" wrapText="1"/>
    </xf>
    <xf numFmtId="0" fontId="39" fillId="8" borderId="3" xfId="0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37" fillId="2" borderId="12" xfId="2" applyFont="1" applyFill="1" applyBorder="1" applyAlignment="1">
      <alignment horizontal="center" vertical="center" wrapText="1"/>
    </xf>
    <xf numFmtId="0" fontId="37" fillId="2" borderId="13" xfId="2" applyFont="1" applyFill="1" applyBorder="1" applyAlignment="1">
      <alignment horizontal="center" vertical="center" wrapText="1"/>
    </xf>
    <xf numFmtId="0" fontId="37" fillId="2" borderId="8" xfId="2" applyFont="1" applyFill="1" applyBorder="1" applyAlignment="1">
      <alignment horizontal="center" vertical="center" wrapText="1"/>
    </xf>
    <xf numFmtId="0" fontId="37" fillId="2" borderId="7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3" fillId="2" borderId="4" xfId="9" applyFont="1" applyFill="1" applyBorder="1" applyAlignment="1">
      <alignment horizontal="center" vertical="center" wrapText="1"/>
    </xf>
    <xf numFmtId="0" fontId="3" fillId="2" borderId="6" xfId="9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2" borderId="10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0" fontId="42" fillId="2" borderId="4" xfId="2" applyNumberFormat="1" applyFont="1" applyFill="1" applyBorder="1" applyAlignment="1">
      <alignment horizontal="center" vertical="center" wrapText="1"/>
    </xf>
    <xf numFmtId="10" fontId="42" fillId="2" borderId="6" xfId="2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42" fillId="2" borderId="2" xfId="9" applyFont="1" applyFill="1" applyBorder="1" applyAlignment="1">
      <alignment horizontal="center" vertical="center" wrapText="1"/>
    </xf>
    <xf numFmtId="0" fontId="42" fillId="2" borderId="3" xfId="9" applyFont="1" applyFill="1" applyBorder="1" applyAlignment="1">
      <alignment horizontal="center" vertical="center" wrapText="1"/>
    </xf>
    <xf numFmtId="3" fontId="42" fillId="2" borderId="9" xfId="2" applyNumberFormat="1" applyFont="1" applyFill="1" applyBorder="1" applyAlignment="1">
      <alignment horizontal="center" vertical="center" wrapText="1"/>
    </xf>
    <xf numFmtId="3" fontId="42" fillId="2" borderId="11" xfId="2" applyNumberFormat="1" applyFont="1" applyFill="1" applyBorder="1" applyAlignment="1">
      <alignment horizontal="center" vertical="center" wrapText="1"/>
    </xf>
    <xf numFmtId="3" fontId="42" fillId="2" borderId="12" xfId="2" applyNumberFormat="1" applyFont="1" applyFill="1" applyBorder="1" applyAlignment="1">
      <alignment horizontal="center" vertical="center" wrapText="1"/>
    </xf>
    <xf numFmtId="3" fontId="42" fillId="2" borderId="13" xfId="2" applyNumberFormat="1" applyFont="1" applyFill="1" applyBorder="1" applyAlignment="1">
      <alignment horizontal="center" vertical="center" wrapText="1"/>
    </xf>
    <xf numFmtId="164" fontId="42" fillId="2" borderId="4" xfId="2" applyNumberFormat="1" applyFont="1" applyFill="1" applyBorder="1" applyAlignment="1">
      <alignment horizontal="center" vertical="center" wrapText="1"/>
    </xf>
    <xf numFmtId="164" fontId="42" fillId="2" borderId="5" xfId="2" applyNumberFormat="1" applyFont="1" applyFill="1" applyBorder="1" applyAlignment="1">
      <alignment horizontal="center" vertical="center" wrapText="1"/>
    </xf>
    <xf numFmtId="164" fontId="42" fillId="2" borderId="6" xfId="2" applyNumberFormat="1" applyFont="1" applyFill="1" applyBorder="1" applyAlignment="1">
      <alignment horizontal="center" vertical="center" wrapText="1"/>
    </xf>
    <xf numFmtId="164" fontId="42" fillId="2" borderId="2" xfId="2" applyNumberFormat="1" applyFont="1" applyFill="1" applyBorder="1" applyAlignment="1">
      <alignment horizontal="center" vertical="center" wrapText="1"/>
    </xf>
    <xf numFmtId="164" fontId="42" fillId="2" borderId="3" xfId="2" applyNumberFormat="1" applyFont="1" applyFill="1" applyBorder="1" applyAlignment="1">
      <alignment horizontal="center" vertical="center" wrapText="1"/>
    </xf>
    <xf numFmtId="164" fontId="42" fillId="2" borderId="10" xfId="2" applyNumberFormat="1" applyFont="1" applyFill="1" applyBorder="1" applyAlignment="1">
      <alignment horizontal="center" vertical="center" wrapText="1"/>
    </xf>
    <xf numFmtId="10" fontId="42" fillId="2" borderId="2" xfId="2" applyNumberFormat="1" applyFont="1" applyFill="1" applyBorder="1" applyAlignment="1">
      <alignment horizontal="center" vertical="center" wrapText="1"/>
    </xf>
    <xf numFmtId="10" fontId="42" fillId="2" borderId="10" xfId="2" applyNumberFormat="1" applyFont="1" applyFill="1" applyBorder="1" applyAlignment="1">
      <alignment horizontal="center" vertical="center" wrapText="1"/>
    </xf>
    <xf numFmtId="0" fontId="42" fillId="2" borderId="4" xfId="9" applyFont="1" applyFill="1" applyBorder="1" applyAlignment="1">
      <alignment horizontal="center" vertical="center" wrapText="1"/>
    </xf>
    <xf numFmtId="0" fontId="42" fillId="2" borderId="6" xfId="9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1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horizontal="center" vertical="center"/>
    </xf>
  </cellXfs>
  <cellStyles count="12">
    <cellStyle name="Normal_Sheet2" xfId="1"/>
    <cellStyle name="Normal_КСГ" xfId="10"/>
    <cellStyle name="Обычный" xfId="0" builtinId="0"/>
    <cellStyle name="Обычный 2" xfId="2"/>
    <cellStyle name="Обычный 2 2" xfId="4"/>
    <cellStyle name="Обычный 3" xfId="7"/>
    <cellStyle name="Обычный 4" xfId="11"/>
    <cellStyle name="Обычный_pl_037 новое" xfId="3"/>
    <cellStyle name="Обычный_Лист1" xfId="9"/>
    <cellStyle name="Обычный_приложения_2012" xfId="6"/>
    <cellStyle name="Обычный_Простые услуги" xfId="8"/>
    <cellStyle name="Процентный 2" xfId="5"/>
  </cellStyles>
  <dxfs count="0"/>
  <tableStyles count="0" defaultTableStyle="TableStyleMedium9" defaultPivotStyle="PivotStyleLight16"/>
  <colors>
    <mruColors>
      <color rgb="FFFFFF99"/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5.bin"/><Relationship Id="rId4" Type="http://schemas.openxmlformats.org/officeDocument/2006/relationships/printerSettings" Target="../printerSettings/printerSettings13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9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3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4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5"/>
  <sheetViews>
    <sheetView workbookViewId="0">
      <pane ySplit="9" topLeftCell="A37" activePane="bottomLeft" state="frozen"/>
      <selection pane="bottomLeft" activeCell="D47" sqref="D47"/>
    </sheetView>
  </sheetViews>
  <sheetFormatPr defaultColWidth="10.625" defaultRowHeight="32.1" customHeight="1"/>
  <cols>
    <col min="1" max="1" width="7.5" style="15" customWidth="1"/>
    <col min="2" max="2" width="55.75" style="14" customWidth="1"/>
    <col min="3" max="3" width="43.75" style="15" customWidth="1"/>
    <col min="4" max="4" width="5.375" style="15" customWidth="1"/>
    <col min="5" max="16384" width="10.625" style="1"/>
  </cols>
  <sheetData>
    <row r="1" spans="1:4" ht="18">
      <c r="A1" s="11"/>
      <c r="B1" s="1"/>
      <c r="C1" s="11"/>
      <c r="D1" s="11" t="s">
        <v>135</v>
      </c>
    </row>
    <row r="2" spans="1:4" ht="18">
      <c r="A2" s="6"/>
      <c r="B2" s="1"/>
      <c r="C2" s="6"/>
      <c r="D2" s="6" t="s">
        <v>149</v>
      </c>
    </row>
    <row r="3" spans="1:4" ht="6" customHeight="1">
      <c r="A3" s="1"/>
      <c r="B3" s="1"/>
      <c r="C3" s="1"/>
      <c r="D3" s="1"/>
    </row>
    <row r="4" spans="1:4" ht="39.75" customHeight="1">
      <c r="A4" s="502" t="s">
        <v>81</v>
      </c>
      <c r="B4" s="502"/>
      <c r="C4" s="502"/>
      <c r="D4" s="502"/>
    </row>
    <row r="5" spans="1:4" ht="4.5" customHeight="1">
      <c r="A5" s="1"/>
      <c r="B5" s="1"/>
      <c r="C5" s="1"/>
      <c r="D5" s="1"/>
    </row>
    <row r="6" spans="1:4" ht="18">
      <c r="A6" s="503" t="s">
        <v>148</v>
      </c>
      <c r="B6" s="503"/>
      <c r="C6" s="503"/>
      <c r="D6" s="503"/>
    </row>
    <row r="7" spans="1:4" ht="5.25" customHeight="1">
      <c r="A7" s="1"/>
      <c r="B7" s="1"/>
      <c r="C7" s="1"/>
      <c r="D7" s="1"/>
    </row>
    <row r="8" spans="1:4" s="20" customFormat="1" ht="37.5" customHeight="1">
      <c r="A8" s="80" t="s">
        <v>19</v>
      </c>
      <c r="B8" s="80" t="s">
        <v>378</v>
      </c>
      <c r="C8" s="80" t="s">
        <v>48</v>
      </c>
      <c r="D8" s="80" t="s">
        <v>216</v>
      </c>
    </row>
    <row r="9" spans="1:4" s="23" customFormat="1" ht="15.75" customHeight="1">
      <c r="A9" s="22">
        <v>1</v>
      </c>
      <c r="B9" s="21" t="s">
        <v>305</v>
      </c>
      <c r="C9" s="22">
        <v>3</v>
      </c>
      <c r="D9" s="22">
        <v>4</v>
      </c>
    </row>
    <row r="10" spans="1:4" ht="27.95" customHeight="1">
      <c r="A10" s="96"/>
      <c r="B10" s="17" t="s">
        <v>104</v>
      </c>
      <c r="C10" s="18"/>
      <c r="D10" s="96"/>
    </row>
    <row r="11" spans="1:4" ht="32.1" customHeight="1">
      <c r="A11" s="30" t="s">
        <v>91</v>
      </c>
      <c r="B11" s="26" t="s">
        <v>238</v>
      </c>
      <c r="C11" s="16" t="s">
        <v>228</v>
      </c>
      <c r="D11" s="30" t="s">
        <v>131</v>
      </c>
    </row>
    <row r="12" spans="1:4" ht="32.1" customHeight="1">
      <c r="A12" s="30" t="s">
        <v>305</v>
      </c>
      <c r="B12" s="26" t="s">
        <v>112</v>
      </c>
      <c r="C12" s="16" t="s">
        <v>39</v>
      </c>
      <c r="D12" s="30" t="s">
        <v>239</v>
      </c>
    </row>
    <row r="13" spans="1:4" ht="49.5" customHeight="1">
      <c r="A13" s="30" t="s">
        <v>96</v>
      </c>
      <c r="B13" s="26" t="s">
        <v>113</v>
      </c>
      <c r="C13" s="16" t="s">
        <v>34</v>
      </c>
      <c r="D13" s="30" t="s">
        <v>138</v>
      </c>
    </row>
    <row r="14" spans="1:4" ht="32.1" customHeight="1">
      <c r="A14" s="30" t="s">
        <v>97</v>
      </c>
      <c r="B14" s="26" t="s">
        <v>54</v>
      </c>
      <c r="C14" s="16" t="s">
        <v>35</v>
      </c>
      <c r="D14" s="30" t="s">
        <v>132</v>
      </c>
    </row>
    <row r="15" spans="1:4" ht="32.1" customHeight="1">
      <c r="A15" s="30" t="s">
        <v>98</v>
      </c>
      <c r="B15" s="26" t="s">
        <v>55</v>
      </c>
      <c r="C15" s="16" t="s">
        <v>236</v>
      </c>
      <c r="D15" s="30" t="s">
        <v>240</v>
      </c>
    </row>
    <row r="16" spans="1:4" ht="49.5" customHeight="1">
      <c r="A16" s="30" t="s">
        <v>309</v>
      </c>
      <c r="B16" s="27" t="s">
        <v>53</v>
      </c>
      <c r="C16" s="16" t="s">
        <v>38</v>
      </c>
      <c r="D16" s="30" t="s">
        <v>241</v>
      </c>
    </row>
    <row r="17" spans="1:4" ht="81" customHeight="1">
      <c r="A17" s="30" t="s">
        <v>310</v>
      </c>
      <c r="B17" s="26" t="s">
        <v>128</v>
      </c>
      <c r="C17" s="16" t="s">
        <v>40</v>
      </c>
      <c r="D17" s="30" t="s">
        <v>242</v>
      </c>
    </row>
    <row r="18" spans="1:4" ht="32.1" customHeight="1">
      <c r="A18" s="96"/>
      <c r="B18" s="17" t="s">
        <v>37</v>
      </c>
      <c r="C18" s="18"/>
      <c r="D18" s="96"/>
    </row>
    <row r="19" spans="1:4" ht="32.1" customHeight="1">
      <c r="A19" s="30" t="s">
        <v>311</v>
      </c>
      <c r="B19" s="26" t="s">
        <v>66</v>
      </c>
      <c r="C19" s="16" t="s">
        <v>237</v>
      </c>
      <c r="D19" s="30" t="s">
        <v>243</v>
      </c>
    </row>
    <row r="20" spans="1:4" ht="32.1" customHeight="1">
      <c r="A20" s="30" t="s">
        <v>312</v>
      </c>
      <c r="B20" s="26" t="s">
        <v>68</v>
      </c>
      <c r="C20" s="16" t="s">
        <v>23</v>
      </c>
      <c r="D20" s="30" t="s">
        <v>244</v>
      </c>
    </row>
    <row r="21" spans="1:4" ht="32.1" customHeight="1">
      <c r="A21" s="30" t="s">
        <v>313</v>
      </c>
      <c r="B21" s="26" t="s">
        <v>70</v>
      </c>
      <c r="C21" s="16" t="s">
        <v>25</v>
      </c>
      <c r="D21" s="30" t="s">
        <v>245</v>
      </c>
    </row>
    <row r="22" spans="1:4" ht="32.1" customHeight="1">
      <c r="A22" s="30" t="s">
        <v>314</v>
      </c>
      <c r="B22" s="26" t="s">
        <v>67</v>
      </c>
      <c r="C22" s="16" t="s">
        <v>18</v>
      </c>
      <c r="D22" s="30" t="s">
        <v>20</v>
      </c>
    </row>
    <row r="23" spans="1:4" ht="32.1" customHeight="1">
      <c r="A23" s="30" t="s">
        <v>315</v>
      </c>
      <c r="B23" s="26" t="s">
        <v>69</v>
      </c>
      <c r="C23" s="16" t="s">
        <v>24</v>
      </c>
      <c r="D23" s="30" t="s">
        <v>246</v>
      </c>
    </row>
    <row r="24" spans="1:4" ht="32.1" customHeight="1">
      <c r="A24" s="30" t="s">
        <v>316</v>
      </c>
      <c r="B24" s="26" t="s">
        <v>87</v>
      </c>
      <c r="C24" s="16" t="s">
        <v>86</v>
      </c>
      <c r="D24" s="30" t="s">
        <v>247</v>
      </c>
    </row>
    <row r="25" spans="1:4" ht="32.1" customHeight="1">
      <c r="A25" s="30" t="s">
        <v>317</v>
      </c>
      <c r="B25" s="26" t="s">
        <v>71</v>
      </c>
      <c r="C25" s="16" t="s">
        <v>26</v>
      </c>
      <c r="D25" s="30" t="s">
        <v>248</v>
      </c>
    </row>
    <row r="26" spans="1:4" ht="32.1" customHeight="1">
      <c r="A26" s="30" t="s">
        <v>318</v>
      </c>
      <c r="B26" s="26" t="s">
        <v>80</v>
      </c>
      <c r="C26" s="16" t="s">
        <v>2</v>
      </c>
      <c r="D26" s="30" t="s">
        <v>249</v>
      </c>
    </row>
    <row r="27" spans="1:4" ht="32.1" customHeight="1">
      <c r="A27" s="30" t="s">
        <v>319</v>
      </c>
      <c r="B27" s="26" t="s">
        <v>79</v>
      </c>
      <c r="C27" s="16" t="s">
        <v>29</v>
      </c>
      <c r="D27" s="30" t="s">
        <v>99</v>
      </c>
    </row>
    <row r="28" spans="1:4" ht="32.1" customHeight="1">
      <c r="A28" s="30" t="s">
        <v>320</v>
      </c>
      <c r="B28" s="26" t="s">
        <v>52</v>
      </c>
      <c r="C28" s="16" t="s">
        <v>5</v>
      </c>
      <c r="D28" s="30" t="s">
        <v>250</v>
      </c>
    </row>
    <row r="29" spans="1:4" ht="32.1" customHeight="1">
      <c r="A29" s="30" t="s">
        <v>321</v>
      </c>
      <c r="B29" s="26" t="s">
        <v>78</v>
      </c>
      <c r="C29" s="16" t="s">
        <v>6</v>
      </c>
      <c r="D29" s="30" t="s">
        <v>251</v>
      </c>
    </row>
    <row r="30" spans="1:4" ht="32.1" customHeight="1">
      <c r="A30" s="30" t="s">
        <v>322</v>
      </c>
      <c r="B30" s="26" t="s">
        <v>121</v>
      </c>
      <c r="C30" s="16" t="s">
        <v>9</v>
      </c>
      <c r="D30" s="30" t="s">
        <v>252</v>
      </c>
    </row>
    <row r="31" spans="1:4" ht="32.1" customHeight="1">
      <c r="A31" s="30" t="s">
        <v>323</v>
      </c>
      <c r="B31" s="26" t="s">
        <v>49</v>
      </c>
      <c r="C31" s="16" t="s">
        <v>3</v>
      </c>
      <c r="D31" s="30" t="s">
        <v>253</v>
      </c>
    </row>
    <row r="32" spans="1:4" ht="32.1" customHeight="1">
      <c r="A32" s="30" t="s">
        <v>324</v>
      </c>
      <c r="B32" s="26" t="s">
        <v>50</v>
      </c>
      <c r="C32" s="16" t="s">
        <v>27</v>
      </c>
      <c r="D32" s="30" t="s">
        <v>100</v>
      </c>
    </row>
    <row r="33" spans="1:4" ht="32.1" customHeight="1">
      <c r="A33" s="30" t="s">
        <v>325</v>
      </c>
      <c r="B33" s="26" t="s">
        <v>51</v>
      </c>
      <c r="C33" s="16" t="s">
        <v>8</v>
      </c>
      <c r="D33" s="30" t="s">
        <v>254</v>
      </c>
    </row>
    <row r="34" spans="1:4" ht="32.1" customHeight="1">
      <c r="A34" s="30" t="s">
        <v>326</v>
      </c>
      <c r="B34" s="26" t="s">
        <v>77</v>
      </c>
      <c r="C34" s="16" t="s">
        <v>28</v>
      </c>
      <c r="D34" s="30" t="s">
        <v>255</v>
      </c>
    </row>
    <row r="35" spans="1:4" ht="32.1" customHeight="1">
      <c r="A35" s="30" t="s">
        <v>327</v>
      </c>
      <c r="B35" s="26" t="s">
        <v>118</v>
      </c>
      <c r="C35" s="16" t="s">
        <v>7</v>
      </c>
      <c r="D35" s="30" t="s">
        <v>130</v>
      </c>
    </row>
    <row r="36" spans="1:4" ht="32.1" customHeight="1">
      <c r="A36" s="30" t="s">
        <v>328</v>
      </c>
      <c r="B36" s="26" t="s">
        <v>76</v>
      </c>
      <c r="C36" s="16" t="s">
        <v>4</v>
      </c>
      <c r="D36" s="30" t="s">
        <v>256</v>
      </c>
    </row>
    <row r="37" spans="1:4" ht="26.25" customHeight="1">
      <c r="A37" s="96"/>
      <c r="B37" s="17" t="s">
        <v>36</v>
      </c>
      <c r="C37" s="18"/>
      <c r="D37" s="96"/>
    </row>
    <row r="38" spans="1:4" ht="32.1" customHeight="1">
      <c r="A38" s="30" t="s">
        <v>329</v>
      </c>
      <c r="B38" s="26" t="s">
        <v>72</v>
      </c>
      <c r="C38" s="16" t="s">
        <v>1</v>
      </c>
      <c r="D38" s="30" t="s">
        <v>257</v>
      </c>
    </row>
    <row r="39" spans="1:4" ht="25.5" customHeight="1">
      <c r="A39" s="30" t="s">
        <v>330</v>
      </c>
      <c r="B39" s="26" t="s">
        <v>115</v>
      </c>
      <c r="C39" s="16" t="s">
        <v>33</v>
      </c>
      <c r="D39" s="30" t="s">
        <v>258</v>
      </c>
    </row>
    <row r="40" spans="1:4" ht="25.5" customHeight="1">
      <c r="A40" s="30" t="s">
        <v>331</v>
      </c>
      <c r="B40" s="26" t="s">
        <v>73</v>
      </c>
      <c r="C40" s="16" t="s">
        <v>30</v>
      </c>
      <c r="D40" s="30" t="s">
        <v>259</v>
      </c>
    </row>
    <row r="41" spans="1:4" ht="25.5" customHeight="1">
      <c r="A41" s="30" t="s">
        <v>332</v>
      </c>
      <c r="B41" s="26" t="s">
        <v>74</v>
      </c>
      <c r="C41" s="16" t="s">
        <v>31</v>
      </c>
      <c r="D41" s="30" t="s">
        <v>137</v>
      </c>
    </row>
    <row r="42" spans="1:4" ht="32.1" customHeight="1">
      <c r="A42" s="30" t="s">
        <v>333</v>
      </c>
      <c r="B42" s="26" t="s">
        <v>85</v>
      </c>
      <c r="C42" s="16" t="s">
        <v>84</v>
      </c>
      <c r="D42" s="30" t="s">
        <v>260</v>
      </c>
    </row>
    <row r="43" spans="1:4" ht="25.5" customHeight="1">
      <c r="A43" s="30" t="s">
        <v>334</v>
      </c>
      <c r="B43" s="26" t="s">
        <v>107</v>
      </c>
      <c r="C43" s="16" t="s">
        <v>229</v>
      </c>
      <c r="D43" s="30" t="s">
        <v>261</v>
      </c>
    </row>
    <row r="44" spans="1:4" ht="25.5" customHeight="1">
      <c r="A44" s="30" t="s">
        <v>335</v>
      </c>
      <c r="B44" s="26" t="s">
        <v>108</v>
      </c>
      <c r="C44" s="16" t="s">
        <v>230</v>
      </c>
      <c r="D44" s="30" t="s">
        <v>262</v>
      </c>
    </row>
    <row r="45" spans="1:4" ht="25.5" customHeight="1">
      <c r="A45" s="30" t="s">
        <v>336</v>
      </c>
      <c r="B45" s="26" t="s">
        <v>109</v>
      </c>
      <c r="C45" s="16" t="s">
        <v>231</v>
      </c>
      <c r="D45" s="30" t="s">
        <v>263</v>
      </c>
    </row>
    <row r="46" spans="1:4" ht="25.5" customHeight="1">
      <c r="A46" s="30" t="s">
        <v>337</v>
      </c>
      <c r="B46" s="26" t="s">
        <v>110</v>
      </c>
      <c r="C46" s="16" t="s">
        <v>232</v>
      </c>
      <c r="D46" s="30" t="s">
        <v>264</v>
      </c>
    </row>
    <row r="47" spans="1:4" ht="25.5" customHeight="1">
      <c r="A47" s="30" t="s">
        <v>338</v>
      </c>
      <c r="B47" s="26" t="s">
        <v>111</v>
      </c>
      <c r="C47" s="16" t="s">
        <v>233</v>
      </c>
      <c r="D47" s="30" t="s">
        <v>377</v>
      </c>
    </row>
    <row r="48" spans="1:4" ht="32.1" customHeight="1">
      <c r="A48" s="30" t="s">
        <v>339</v>
      </c>
      <c r="B48" s="26" t="s">
        <v>75</v>
      </c>
      <c r="C48" s="16" t="s">
        <v>17</v>
      </c>
      <c r="D48" s="30" t="s">
        <v>266</v>
      </c>
    </row>
    <row r="49" spans="1:4" ht="25.5" customHeight="1">
      <c r="A49" s="30" t="s">
        <v>340</v>
      </c>
      <c r="B49" s="26" t="s">
        <v>116</v>
      </c>
      <c r="C49" s="16" t="s">
        <v>234</v>
      </c>
      <c r="D49" s="30" t="s">
        <v>267</v>
      </c>
    </row>
    <row r="50" spans="1:4" ht="25.5" customHeight="1">
      <c r="A50" s="30" t="s">
        <v>341</v>
      </c>
      <c r="B50" s="26" t="s">
        <v>117</v>
      </c>
      <c r="C50" s="16" t="s">
        <v>235</v>
      </c>
      <c r="D50" s="30" t="s">
        <v>268</v>
      </c>
    </row>
    <row r="51" spans="1:4" ht="25.5" customHeight="1">
      <c r="A51" s="30" t="s">
        <v>342</v>
      </c>
      <c r="B51" s="26" t="s">
        <v>114</v>
      </c>
      <c r="C51" s="16" t="s">
        <v>32</v>
      </c>
      <c r="D51" s="30" t="s">
        <v>269</v>
      </c>
    </row>
    <row r="52" spans="1:4" ht="26.25" customHeight="1">
      <c r="A52" s="96"/>
      <c r="B52" s="17" t="s">
        <v>106</v>
      </c>
      <c r="C52" s="18"/>
      <c r="D52" s="96"/>
    </row>
    <row r="53" spans="1:4" ht="32.1" customHeight="1">
      <c r="A53" s="30" t="s">
        <v>343</v>
      </c>
      <c r="B53" s="26" t="s">
        <v>56</v>
      </c>
      <c r="C53" s="16" t="s">
        <v>294</v>
      </c>
      <c r="D53" s="30" t="s">
        <v>270</v>
      </c>
    </row>
    <row r="54" spans="1:4" ht="32.1" customHeight="1">
      <c r="A54" s="30" t="s">
        <v>344</v>
      </c>
      <c r="B54" s="26" t="s">
        <v>57</v>
      </c>
      <c r="C54" s="16" t="s">
        <v>295</v>
      </c>
      <c r="D54" s="30" t="s">
        <v>271</v>
      </c>
    </row>
    <row r="55" spans="1:4" ht="32.1" customHeight="1">
      <c r="A55" s="96"/>
      <c r="B55" s="17" t="s">
        <v>105</v>
      </c>
      <c r="C55" s="18"/>
      <c r="D55" s="96"/>
    </row>
    <row r="56" spans="1:4" ht="25.5" customHeight="1">
      <c r="A56" s="30" t="s">
        <v>345</v>
      </c>
      <c r="B56" s="26" t="s">
        <v>61</v>
      </c>
      <c r="C56" s="16" t="s">
        <v>41</v>
      </c>
      <c r="D56" s="30" t="s">
        <v>92</v>
      </c>
    </row>
    <row r="57" spans="1:4" ht="25.5" customHeight="1">
      <c r="A57" s="30" t="s">
        <v>346</v>
      </c>
      <c r="B57" s="26" t="s">
        <v>60</v>
      </c>
      <c r="C57" s="16" t="s">
        <v>42</v>
      </c>
      <c r="D57" s="30" t="s">
        <v>272</v>
      </c>
    </row>
    <row r="58" spans="1:4" ht="25.5" customHeight="1">
      <c r="A58" s="30" t="s">
        <v>347</v>
      </c>
      <c r="B58" s="26" t="s">
        <v>145</v>
      </c>
      <c r="C58" s="16" t="s">
        <v>147</v>
      </c>
      <c r="D58" s="30" t="s">
        <v>133</v>
      </c>
    </row>
    <row r="59" spans="1:4" ht="25.5" customHeight="1">
      <c r="A59" s="30" t="s">
        <v>348</v>
      </c>
      <c r="B59" s="26" t="s">
        <v>59</v>
      </c>
      <c r="C59" s="16" t="s">
        <v>43</v>
      </c>
      <c r="D59" s="30" t="s">
        <v>273</v>
      </c>
    </row>
    <row r="60" spans="1:4" ht="25.5" customHeight="1">
      <c r="A60" s="30" t="s">
        <v>349</v>
      </c>
      <c r="B60" s="26" t="s">
        <v>58</v>
      </c>
      <c r="C60" s="16" t="s">
        <v>44</v>
      </c>
      <c r="D60" s="30" t="s">
        <v>274</v>
      </c>
    </row>
    <row r="61" spans="1:4" ht="25.5" customHeight="1">
      <c r="A61" s="30" t="s">
        <v>350</v>
      </c>
      <c r="B61" s="26" t="s">
        <v>62</v>
      </c>
      <c r="C61" s="16" t="s">
        <v>45</v>
      </c>
      <c r="D61" s="30" t="s">
        <v>275</v>
      </c>
    </row>
    <row r="62" spans="1:4" ht="25.5" customHeight="1">
      <c r="A62" s="30" t="s">
        <v>351</v>
      </c>
      <c r="B62" s="26" t="s">
        <v>119</v>
      </c>
      <c r="C62" s="16" t="s">
        <v>46</v>
      </c>
      <c r="D62" s="30" t="s">
        <v>276</v>
      </c>
    </row>
    <row r="63" spans="1:4" ht="25.5" customHeight="1">
      <c r="A63" s="30" t="s">
        <v>352</v>
      </c>
      <c r="B63" s="26" t="s">
        <v>120</v>
      </c>
      <c r="C63" s="16" t="s">
        <v>103</v>
      </c>
      <c r="D63" s="30" t="s">
        <v>277</v>
      </c>
    </row>
    <row r="64" spans="1:4" ht="25.5" customHeight="1">
      <c r="A64" s="30" t="s">
        <v>353</v>
      </c>
      <c r="B64" s="26" t="s">
        <v>144</v>
      </c>
      <c r="C64" s="16" t="s">
        <v>146</v>
      </c>
      <c r="D64" s="30" t="s">
        <v>278</v>
      </c>
    </row>
    <row r="65" spans="1:4" ht="25.5" customHeight="1">
      <c r="A65" s="30" t="s">
        <v>354</v>
      </c>
      <c r="B65" s="26" t="s">
        <v>63</v>
      </c>
      <c r="C65" s="16" t="s">
        <v>47</v>
      </c>
      <c r="D65" s="30" t="s">
        <v>279</v>
      </c>
    </row>
    <row r="66" spans="1:4" ht="25.5" customHeight="1">
      <c r="A66" s="30" t="s">
        <v>355</v>
      </c>
      <c r="B66" s="26" t="s">
        <v>64</v>
      </c>
      <c r="C66" s="16" t="s">
        <v>102</v>
      </c>
      <c r="D66" s="30" t="s">
        <v>280</v>
      </c>
    </row>
    <row r="67" spans="1:4" ht="25.5" customHeight="1">
      <c r="A67" s="30" t="s">
        <v>356</v>
      </c>
      <c r="B67" s="26" t="s">
        <v>65</v>
      </c>
      <c r="C67" s="16" t="s">
        <v>101</v>
      </c>
      <c r="D67" s="30" t="s">
        <v>281</v>
      </c>
    </row>
    <row r="68" spans="1:4" ht="25.5" customHeight="1">
      <c r="A68" s="30" t="s">
        <v>357</v>
      </c>
      <c r="B68" s="26" t="s">
        <v>122</v>
      </c>
      <c r="C68" s="16" t="s">
        <v>129</v>
      </c>
      <c r="D68" s="30" t="s">
        <v>282</v>
      </c>
    </row>
    <row r="69" spans="1:4" ht="25.5" customHeight="1">
      <c r="A69" s="30" t="s">
        <v>358</v>
      </c>
      <c r="B69" s="26" t="s">
        <v>124</v>
      </c>
      <c r="C69" s="16" t="s">
        <v>123</v>
      </c>
      <c r="D69" s="30" t="s">
        <v>136</v>
      </c>
    </row>
    <row r="70" spans="1:4" ht="32.1" customHeight="1">
      <c r="A70" s="30" t="s">
        <v>359</v>
      </c>
      <c r="B70" s="26" t="s">
        <v>308</v>
      </c>
      <c r="C70" s="16" t="s">
        <v>125</v>
      </c>
      <c r="D70" s="30" t="s">
        <v>283</v>
      </c>
    </row>
    <row r="71" spans="1:4" ht="25.5" customHeight="1">
      <c r="A71" s="30" t="s">
        <v>360</v>
      </c>
      <c r="B71" s="26" t="s">
        <v>126</v>
      </c>
      <c r="C71" s="16" t="s">
        <v>127</v>
      </c>
      <c r="D71" s="30" t="s">
        <v>284</v>
      </c>
    </row>
    <row r="72" spans="1:4" ht="25.5" customHeight="1">
      <c r="A72" s="30" t="s">
        <v>361</v>
      </c>
      <c r="B72" s="26" t="s">
        <v>297</v>
      </c>
      <c r="C72" s="16" t="s">
        <v>296</v>
      </c>
      <c r="D72" s="30" t="s">
        <v>364</v>
      </c>
    </row>
    <row r="73" spans="1:4" ht="25.5" customHeight="1">
      <c r="A73" s="30" t="s">
        <v>362</v>
      </c>
      <c r="B73" s="26" t="s">
        <v>306</v>
      </c>
      <c r="C73" s="16" t="s">
        <v>307</v>
      </c>
      <c r="D73" s="30" t="s">
        <v>365</v>
      </c>
    </row>
    <row r="74" spans="1:4" ht="12" customHeight="1">
      <c r="A74" s="501" t="s">
        <v>363</v>
      </c>
      <c r="B74" s="501"/>
      <c r="C74" s="501"/>
      <c r="D74" s="501"/>
    </row>
    <row r="75" spans="1:4" ht="9.75" customHeight="1"/>
  </sheetData>
  <customSheetViews>
    <customSheetView guid="{9067D43C-8CF0-48E5-8C1B-7DFA94892381}" showPageBreaks="1" printArea="1">
      <pane ySplit="9" topLeftCell="A40" activePane="bottomLeft" state="frozen"/>
      <selection pane="bottomLeft" activeCell="B76" sqref="B76"/>
      <rowBreaks count="1" manualBreakCount="1">
        <brk id="36" max="16383" man="1"/>
      </rowBreaks>
      <pageMargins left="1.1811023622047245" right="0.59055118110236227" top="0.78740157480314965" bottom="0.59055118110236227" header="0.31496062992125984" footer="0.31496062992125984"/>
      <printOptions horizontalCentered="1"/>
      <pageSetup paperSize="9" scale="66" orientation="portrait" verticalDpi="0" r:id="rId1"/>
      <headerFooter differentFirst="1">
        <oddHeader>&amp;CСтраница &amp;P из &amp;N</oddHeader>
      </headerFooter>
    </customSheetView>
    <customSheetView guid="{754BA2B9-92C8-4608-8D67-96BC5C16664E}" showPageBreaks="1" printArea="1">
      <pane ySplit="9" topLeftCell="A61" activePane="bottomLeft" state="frozen"/>
      <selection pane="bottomLeft" activeCell="B76" sqref="B76"/>
      <rowBreaks count="1" manualBreakCount="1">
        <brk id="36" max="16383" man="1"/>
      </rowBreaks>
      <pageMargins left="1.1811023622047245" right="0.59055118110236227" top="0.78740157480314965" bottom="0.59055118110236227" header="0.31496062992125984" footer="0.31496062992125984"/>
      <printOptions horizontalCentered="1"/>
      <pageSetup paperSize="9" scale="66" orientation="portrait" verticalDpi="0" r:id="rId2"/>
      <headerFooter differentFirst="1">
        <oddHeader>&amp;CСтраница &amp;P из &amp;N</oddHeader>
      </headerFooter>
    </customSheetView>
    <customSheetView guid="{DEEA3186-5E7C-4B49-A323-6511047D2DAC}" showPageBreaks="1" printArea="1">
      <pane ySplit="9" topLeftCell="A61" activePane="bottomLeft" state="frozen"/>
      <selection pane="bottomLeft" activeCell="B76" sqref="B76"/>
      <rowBreaks count="1" manualBreakCount="1">
        <brk id="36" max="16383" man="1"/>
      </rowBreaks>
      <pageMargins left="1.1811023622047245" right="0.59055118110236227" top="0.78740157480314965" bottom="0.59055118110236227" header="0.31496062992125984" footer="0.31496062992125984"/>
      <printOptions horizontalCentered="1"/>
      <pageSetup paperSize="9" scale="66" orientation="portrait" verticalDpi="0" r:id="rId3"/>
      <headerFooter differentFirst="1">
        <oddHeader>&amp;CСтраница &amp;P из &amp;N</oddHeader>
      </headerFooter>
    </customSheetView>
    <customSheetView guid="{E6862595-AEA9-4563-8AED-64A09353D7BA}" showPageBreaks="1" printArea="1">
      <pane ySplit="9" topLeftCell="A61" activePane="bottomLeft" state="frozen"/>
      <selection pane="bottomLeft" activeCell="B76" sqref="B76"/>
      <rowBreaks count="1" manualBreakCount="1">
        <brk id="36" max="16383" man="1"/>
      </rowBreaks>
      <pageMargins left="1.1811023622047245" right="0.59055118110236227" top="0.78740157480314965" bottom="0.59055118110236227" header="0.31496062992125984" footer="0.31496062992125984"/>
      <printOptions horizontalCentered="1"/>
      <pageSetup paperSize="9" scale="66" orientation="portrait" r:id="rId4"/>
      <headerFooter differentFirst="1">
        <oddHeader>&amp;CСтраница &amp;P из &amp;N</oddHeader>
      </headerFooter>
    </customSheetView>
  </customSheetViews>
  <mergeCells count="3">
    <mergeCell ref="A74:D74"/>
    <mergeCell ref="A4:D4"/>
    <mergeCell ref="A6:D6"/>
  </mergeCells>
  <printOptions horizontalCentered="1"/>
  <pageMargins left="1.1811023622047245" right="0.59055118110236227" top="0.78740157480314965" bottom="0.59055118110236227" header="0.31496062992125984" footer="0.31496062992125984"/>
  <pageSetup paperSize="9" scale="66" orientation="portrait" r:id="rId5"/>
  <headerFooter differentFirst="1">
    <oddHeader>&amp;CСтраница &amp;P из &amp;N</oddHeader>
  </headerFooter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H1364"/>
  <sheetViews>
    <sheetView workbookViewId="0">
      <pane xSplit="5" ySplit="9" topLeftCell="J22" activePane="bottomRight" state="frozen"/>
      <selection pane="topRight" activeCell="F1" sqref="F1"/>
      <selection pane="bottomLeft" activeCell="A10" sqref="A10"/>
      <selection pane="bottomRight" activeCell="L41" sqref="L41"/>
    </sheetView>
  </sheetViews>
  <sheetFormatPr defaultColWidth="7.75" defaultRowHeight="18.75"/>
  <cols>
    <col min="1" max="2" width="5.5" style="156" customWidth="1"/>
    <col min="3" max="3" width="27.5" style="156" customWidth="1"/>
    <col min="4" max="4" width="11.625" style="156" customWidth="1"/>
    <col min="5" max="5" width="49" style="156" customWidth="1"/>
    <col min="6" max="6" width="4.625" style="157" customWidth="1"/>
    <col min="7" max="7" width="33" style="156" customWidth="1"/>
    <col min="8" max="8" width="17.125" style="486" customWidth="1"/>
    <col min="9" max="9" width="7.75" style="157" customWidth="1"/>
    <col min="10" max="10" width="10.625" style="139" customWidth="1"/>
    <col min="11" max="11" width="11" style="139" customWidth="1"/>
    <col min="12" max="12" width="10" style="139" customWidth="1"/>
    <col min="13" max="14" width="8.125" style="139" customWidth="1"/>
    <col min="15" max="15" width="8.125" style="142" customWidth="1"/>
    <col min="16" max="16" width="0.875" style="139" customWidth="1"/>
    <col min="17" max="216" width="24.375" style="139" customWidth="1"/>
    <col min="217" max="16384" width="7.75" style="137"/>
  </cols>
  <sheetData>
    <row r="1" spans="1:216">
      <c r="A1" s="135"/>
      <c r="B1" s="135"/>
      <c r="C1" s="135"/>
      <c r="D1" s="135"/>
      <c r="E1" s="135"/>
      <c r="F1" s="135"/>
      <c r="G1" s="135"/>
      <c r="H1" s="482"/>
      <c r="I1" s="135"/>
      <c r="J1" s="135"/>
      <c r="K1" s="135"/>
      <c r="L1" s="135"/>
      <c r="M1" s="135"/>
      <c r="N1" s="135"/>
      <c r="O1" s="136" t="s">
        <v>814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</row>
    <row r="2" spans="1:216">
      <c r="A2" s="135"/>
      <c r="B2" s="135"/>
      <c r="C2" s="135"/>
      <c r="D2" s="135"/>
      <c r="E2" s="135"/>
      <c r="F2" s="135"/>
      <c r="G2" s="135"/>
      <c r="H2" s="482"/>
      <c r="I2" s="135"/>
      <c r="J2" s="135"/>
      <c r="K2" s="135"/>
      <c r="L2" s="135"/>
      <c r="M2" s="135"/>
      <c r="N2" s="135"/>
      <c r="O2" s="138" t="s">
        <v>149</v>
      </c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</row>
    <row r="3" spans="1:216">
      <c r="A3" s="135"/>
      <c r="B3" s="135"/>
      <c r="C3" s="135"/>
      <c r="D3" s="135"/>
      <c r="E3" s="135"/>
      <c r="F3" s="135"/>
      <c r="G3" s="135"/>
      <c r="H3" s="482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</row>
    <row r="4" spans="1:216" ht="18.75" customHeight="1">
      <c r="A4" s="502" t="s">
        <v>2041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</row>
    <row r="5" spans="1:216" ht="18.75" customHeight="1">
      <c r="A5" s="566" t="s">
        <v>859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</row>
    <row r="6" spans="1:216">
      <c r="A6" s="567" t="s">
        <v>148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</row>
    <row r="7" spans="1:216" ht="7.5" customHeight="1">
      <c r="A7" s="135"/>
      <c r="B7" s="135"/>
      <c r="C7" s="135"/>
      <c r="D7" s="135"/>
      <c r="E7" s="135"/>
      <c r="F7" s="135"/>
      <c r="G7" s="135"/>
      <c r="H7" s="482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</row>
    <row r="8" spans="1:216" ht="18.75" customHeight="1">
      <c r="A8" s="568" t="s">
        <v>698</v>
      </c>
      <c r="B8" s="570" t="s">
        <v>680</v>
      </c>
      <c r="C8" s="571"/>
      <c r="D8" s="572" t="s">
        <v>695</v>
      </c>
      <c r="E8" s="573"/>
      <c r="F8" s="572" t="s">
        <v>683</v>
      </c>
      <c r="G8" s="573"/>
      <c r="H8" s="574" t="s">
        <v>477</v>
      </c>
      <c r="I8" s="576" t="s">
        <v>1960</v>
      </c>
      <c r="J8" s="577" t="s">
        <v>1961</v>
      </c>
      <c r="K8" s="578" t="s">
        <v>608</v>
      </c>
      <c r="L8" s="578" t="s">
        <v>609</v>
      </c>
      <c r="M8" s="578"/>
      <c r="N8" s="578"/>
      <c r="O8" s="578"/>
    </row>
    <row r="9" spans="1:216" ht="44.1" customHeight="1">
      <c r="A9" s="569"/>
      <c r="B9" s="423" t="s">
        <v>681</v>
      </c>
      <c r="C9" s="423" t="s">
        <v>682</v>
      </c>
      <c r="D9" s="423" t="s">
        <v>681</v>
      </c>
      <c r="E9" s="423" t="s">
        <v>682</v>
      </c>
      <c r="F9" s="423" t="s">
        <v>681</v>
      </c>
      <c r="G9" s="423" t="s">
        <v>682</v>
      </c>
      <c r="H9" s="575"/>
      <c r="I9" s="576"/>
      <c r="J9" s="577"/>
      <c r="K9" s="578"/>
      <c r="L9" s="140" t="s">
        <v>82</v>
      </c>
      <c r="M9" s="140" t="s">
        <v>13</v>
      </c>
      <c r="N9" s="140" t="s">
        <v>14</v>
      </c>
      <c r="O9" s="140" t="s">
        <v>15</v>
      </c>
    </row>
    <row r="10" spans="1:216" ht="15" customHeight="1">
      <c r="A10" s="141">
        <v>1</v>
      </c>
      <c r="B10" s="141">
        <v>2</v>
      </c>
      <c r="C10" s="141">
        <v>3</v>
      </c>
      <c r="D10" s="141">
        <v>4</v>
      </c>
      <c r="E10" s="141">
        <v>5</v>
      </c>
      <c r="F10" s="141">
        <v>6</v>
      </c>
      <c r="G10" s="141">
        <v>7</v>
      </c>
      <c r="H10" s="483">
        <v>8</v>
      </c>
      <c r="I10" s="141">
        <v>9</v>
      </c>
      <c r="J10" s="141">
        <v>10</v>
      </c>
      <c r="K10" s="141">
        <v>11</v>
      </c>
      <c r="L10" s="141">
        <v>12</v>
      </c>
      <c r="M10" s="141">
        <v>13</v>
      </c>
      <c r="N10" s="141">
        <v>14</v>
      </c>
      <c r="O10" s="141">
        <v>15</v>
      </c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</row>
    <row r="11" spans="1:216" s="139" customFormat="1" ht="16.5" customHeight="1">
      <c r="A11" s="143">
        <v>8</v>
      </c>
      <c r="B11" s="143" t="s">
        <v>697</v>
      </c>
      <c r="C11" s="144" t="s">
        <v>670</v>
      </c>
      <c r="D11" s="159" t="s">
        <v>688</v>
      </c>
      <c r="E11" s="167" t="s">
        <v>696</v>
      </c>
      <c r="F11" s="146">
        <v>201</v>
      </c>
      <c r="G11" s="145" t="s">
        <v>813</v>
      </c>
      <c r="H11" s="484" t="s">
        <v>2009</v>
      </c>
      <c r="I11" s="146" t="s">
        <v>91</v>
      </c>
      <c r="J11" s="146" t="s">
        <v>612</v>
      </c>
      <c r="K11" s="147">
        <f t="shared" ref="K11:K76" si="0">SUM(L11:O11)</f>
        <v>574.70000000000005</v>
      </c>
      <c r="L11" s="148">
        <v>459.49</v>
      </c>
      <c r="M11" s="148">
        <v>25.22</v>
      </c>
      <c r="N11" s="148">
        <v>0</v>
      </c>
      <c r="O11" s="148">
        <v>89.99</v>
      </c>
    </row>
    <row r="12" spans="1:216" s="139" customFormat="1" ht="16.5" customHeight="1">
      <c r="A12" s="143">
        <v>8</v>
      </c>
      <c r="B12" s="143" t="s">
        <v>697</v>
      </c>
      <c r="C12" s="144" t="s">
        <v>670</v>
      </c>
      <c r="D12" s="159" t="s">
        <v>688</v>
      </c>
      <c r="E12" s="167" t="s">
        <v>696</v>
      </c>
      <c r="F12" s="146">
        <v>301</v>
      </c>
      <c r="G12" s="145" t="s">
        <v>817</v>
      </c>
      <c r="H12" s="484" t="s">
        <v>1973</v>
      </c>
      <c r="I12" s="146" t="s">
        <v>91</v>
      </c>
      <c r="J12" s="146" t="s">
        <v>612</v>
      </c>
      <c r="K12" s="147">
        <f t="shared" si="0"/>
        <v>574.70000000000005</v>
      </c>
      <c r="L12" s="148">
        <v>459.49</v>
      </c>
      <c r="M12" s="148">
        <v>25.22</v>
      </c>
      <c r="N12" s="148">
        <v>0</v>
      </c>
      <c r="O12" s="148">
        <v>89.99</v>
      </c>
    </row>
    <row r="13" spans="1:216" s="139" customFormat="1" ht="16.5" customHeight="1">
      <c r="A13" s="143">
        <v>8</v>
      </c>
      <c r="B13" s="143" t="s">
        <v>697</v>
      </c>
      <c r="C13" s="144" t="s">
        <v>670</v>
      </c>
      <c r="D13" s="159" t="s">
        <v>825</v>
      </c>
      <c r="E13" s="167" t="s">
        <v>826</v>
      </c>
      <c r="F13" s="146">
        <v>302</v>
      </c>
      <c r="G13" s="145" t="s">
        <v>818</v>
      </c>
      <c r="H13" s="484" t="s">
        <v>1973</v>
      </c>
      <c r="I13" s="146" t="s">
        <v>91</v>
      </c>
      <c r="J13" s="146" t="s">
        <v>612</v>
      </c>
      <c r="K13" s="147">
        <f t="shared" si="0"/>
        <v>574.70000000000005</v>
      </c>
      <c r="L13" s="148">
        <v>459.49</v>
      </c>
      <c r="M13" s="148">
        <v>25.22</v>
      </c>
      <c r="N13" s="148">
        <v>0</v>
      </c>
      <c r="O13" s="148">
        <v>89.99</v>
      </c>
    </row>
    <row r="14" spans="1:216" s="139" customFormat="1" ht="16.5" customHeight="1">
      <c r="A14" s="143">
        <v>8</v>
      </c>
      <c r="B14" s="143" t="s">
        <v>697</v>
      </c>
      <c r="C14" s="144" t="s">
        <v>670</v>
      </c>
      <c r="D14" s="159" t="s">
        <v>688</v>
      </c>
      <c r="E14" s="167" t="s">
        <v>696</v>
      </c>
      <c r="F14" s="146">
        <v>401</v>
      </c>
      <c r="G14" s="145" t="s">
        <v>822</v>
      </c>
      <c r="H14" s="484" t="s">
        <v>1973</v>
      </c>
      <c r="I14" s="146" t="s">
        <v>91</v>
      </c>
      <c r="J14" s="146" t="s">
        <v>612</v>
      </c>
      <c r="K14" s="147">
        <f t="shared" si="0"/>
        <v>574.70000000000005</v>
      </c>
      <c r="L14" s="148">
        <v>459.49</v>
      </c>
      <c r="M14" s="148">
        <v>25.22</v>
      </c>
      <c r="N14" s="148">
        <v>0</v>
      </c>
      <c r="O14" s="148">
        <v>89.99</v>
      </c>
    </row>
    <row r="15" spans="1:216" s="139" customFormat="1" ht="16.5" customHeight="1">
      <c r="A15" s="143">
        <v>8</v>
      </c>
      <c r="B15" s="143" t="s">
        <v>697</v>
      </c>
      <c r="C15" s="144" t="s">
        <v>670</v>
      </c>
      <c r="D15" s="159" t="s">
        <v>688</v>
      </c>
      <c r="E15" s="167" t="s">
        <v>696</v>
      </c>
      <c r="F15" s="146">
        <v>405</v>
      </c>
      <c r="G15" s="145" t="s">
        <v>1097</v>
      </c>
      <c r="H15" s="484" t="s">
        <v>1973</v>
      </c>
      <c r="I15" s="146" t="s">
        <v>91</v>
      </c>
      <c r="J15" s="146" t="s">
        <v>612</v>
      </c>
      <c r="K15" s="147">
        <f t="shared" si="0"/>
        <v>574.70000000000005</v>
      </c>
      <c r="L15" s="148">
        <v>459.49</v>
      </c>
      <c r="M15" s="148">
        <v>25.22</v>
      </c>
      <c r="N15" s="148">
        <v>0</v>
      </c>
      <c r="O15" s="148">
        <v>89.99</v>
      </c>
    </row>
    <row r="16" spans="1:216" s="139" customFormat="1" ht="16.5" customHeight="1">
      <c r="A16" s="143">
        <v>8</v>
      </c>
      <c r="B16" s="143" t="s">
        <v>697</v>
      </c>
      <c r="C16" s="144" t="s">
        <v>670</v>
      </c>
      <c r="D16" s="159" t="s">
        <v>844</v>
      </c>
      <c r="E16" s="167" t="s">
        <v>845</v>
      </c>
      <c r="F16" s="146">
        <v>105</v>
      </c>
      <c r="G16" s="145" t="s">
        <v>850</v>
      </c>
      <c r="H16" s="484">
        <v>11</v>
      </c>
      <c r="I16" s="146" t="s">
        <v>91</v>
      </c>
      <c r="J16" s="146" t="s">
        <v>612</v>
      </c>
      <c r="K16" s="147">
        <f t="shared" si="0"/>
        <v>574.70000000000005</v>
      </c>
      <c r="L16" s="148">
        <v>459.49</v>
      </c>
      <c r="M16" s="148">
        <v>25.22</v>
      </c>
      <c r="N16" s="148">
        <v>0</v>
      </c>
      <c r="O16" s="148">
        <v>89.99</v>
      </c>
    </row>
    <row r="17" spans="1:15" s="139" customFormat="1" ht="16.5" customHeight="1">
      <c r="A17" s="143">
        <v>8</v>
      </c>
      <c r="B17" s="143" t="s">
        <v>697</v>
      </c>
      <c r="C17" s="144" t="s">
        <v>670</v>
      </c>
      <c r="D17" s="159" t="s">
        <v>832</v>
      </c>
      <c r="E17" s="167" t="s">
        <v>833</v>
      </c>
      <c r="F17" s="146">
        <v>101</v>
      </c>
      <c r="G17" s="145" t="s">
        <v>792</v>
      </c>
      <c r="H17" s="484" t="s">
        <v>1973</v>
      </c>
      <c r="I17" s="146" t="s">
        <v>91</v>
      </c>
      <c r="J17" s="146" t="s">
        <v>612</v>
      </c>
      <c r="K17" s="147">
        <f t="shared" si="0"/>
        <v>574.70000000000005</v>
      </c>
      <c r="L17" s="148">
        <v>459.49</v>
      </c>
      <c r="M17" s="148">
        <v>25.22</v>
      </c>
      <c r="N17" s="148">
        <v>0</v>
      </c>
      <c r="O17" s="148">
        <v>89.99</v>
      </c>
    </row>
    <row r="18" spans="1:15" s="139" customFormat="1" ht="16.5" customHeight="1">
      <c r="A18" s="143">
        <v>8</v>
      </c>
      <c r="B18" s="143" t="s">
        <v>697</v>
      </c>
      <c r="C18" s="144" t="s">
        <v>670</v>
      </c>
      <c r="D18" s="159" t="s">
        <v>832</v>
      </c>
      <c r="E18" s="167" t="s">
        <v>833</v>
      </c>
      <c r="F18" s="146" t="s">
        <v>1161</v>
      </c>
      <c r="G18" s="145" t="s">
        <v>1160</v>
      </c>
      <c r="H18" s="484" t="s">
        <v>1973</v>
      </c>
      <c r="I18" s="146" t="s">
        <v>91</v>
      </c>
      <c r="J18" s="146" t="s">
        <v>612</v>
      </c>
      <c r="K18" s="147">
        <f t="shared" ref="K18" si="1">SUM(L18:O18)</f>
        <v>574.70000000000005</v>
      </c>
      <c r="L18" s="148">
        <v>459.49</v>
      </c>
      <c r="M18" s="148">
        <v>25.22</v>
      </c>
      <c r="N18" s="148">
        <v>0</v>
      </c>
      <c r="O18" s="148">
        <v>89.99</v>
      </c>
    </row>
    <row r="19" spans="1:15" s="139" customFormat="1" ht="16.5" customHeight="1">
      <c r="A19" s="143">
        <v>8</v>
      </c>
      <c r="B19" s="143" t="s">
        <v>697</v>
      </c>
      <c r="C19" s="144" t="s">
        <v>670</v>
      </c>
      <c r="D19" s="159" t="s">
        <v>832</v>
      </c>
      <c r="E19" s="167" t="s">
        <v>833</v>
      </c>
      <c r="F19" s="146">
        <v>103</v>
      </c>
      <c r="G19" s="145" t="s">
        <v>795</v>
      </c>
      <c r="H19" s="484" t="s">
        <v>1973</v>
      </c>
      <c r="I19" s="146" t="s">
        <v>91</v>
      </c>
      <c r="J19" s="146" t="s">
        <v>612</v>
      </c>
      <c r="K19" s="147">
        <f t="shared" si="0"/>
        <v>574.70000000000005</v>
      </c>
      <c r="L19" s="148">
        <v>459.49</v>
      </c>
      <c r="M19" s="148">
        <v>25.22</v>
      </c>
      <c r="N19" s="148">
        <v>0</v>
      </c>
      <c r="O19" s="148">
        <v>89.99</v>
      </c>
    </row>
    <row r="20" spans="1:15" s="139" customFormat="1" ht="16.5" customHeight="1">
      <c r="A20" s="143">
        <v>207</v>
      </c>
      <c r="B20" s="143" t="s">
        <v>834</v>
      </c>
      <c r="C20" s="144" t="s">
        <v>835</v>
      </c>
      <c r="D20" s="159" t="s">
        <v>836</v>
      </c>
      <c r="E20" s="167" t="s">
        <v>837</v>
      </c>
      <c r="F20" s="146">
        <v>301</v>
      </c>
      <c r="G20" s="145" t="s">
        <v>817</v>
      </c>
      <c r="H20" s="484" t="s">
        <v>1977</v>
      </c>
      <c r="I20" s="146" t="s">
        <v>91</v>
      </c>
      <c r="J20" s="146" t="s">
        <v>612</v>
      </c>
      <c r="K20" s="147">
        <f t="shared" si="0"/>
        <v>272.68</v>
      </c>
      <c r="L20" s="148">
        <v>173.5</v>
      </c>
      <c r="M20" s="148">
        <v>9.19</v>
      </c>
      <c r="N20" s="148">
        <v>0</v>
      </c>
      <c r="O20" s="148">
        <v>89.99</v>
      </c>
    </row>
    <row r="21" spans="1:15" s="139" customFormat="1" ht="16.5" customHeight="1">
      <c r="A21" s="143">
        <v>207</v>
      </c>
      <c r="B21" s="143" t="s">
        <v>834</v>
      </c>
      <c r="C21" s="144" t="s">
        <v>835</v>
      </c>
      <c r="D21" s="159" t="s">
        <v>838</v>
      </c>
      <c r="E21" s="167" t="s">
        <v>839</v>
      </c>
      <c r="F21" s="146">
        <v>302</v>
      </c>
      <c r="G21" s="145" t="s">
        <v>818</v>
      </c>
      <c r="H21" s="484" t="s">
        <v>1977</v>
      </c>
      <c r="I21" s="146" t="s">
        <v>91</v>
      </c>
      <c r="J21" s="146" t="s">
        <v>612</v>
      </c>
      <c r="K21" s="147">
        <f t="shared" si="0"/>
        <v>272.68</v>
      </c>
      <c r="L21" s="148">
        <v>173.5</v>
      </c>
      <c r="M21" s="148">
        <v>9.19</v>
      </c>
      <c r="N21" s="148">
        <v>0</v>
      </c>
      <c r="O21" s="148">
        <v>89.99</v>
      </c>
    </row>
    <row r="22" spans="1:15" s="139" customFormat="1" ht="16.5" customHeight="1">
      <c r="A22" s="143">
        <v>207</v>
      </c>
      <c r="B22" s="143" t="s">
        <v>834</v>
      </c>
      <c r="C22" s="144" t="s">
        <v>835</v>
      </c>
      <c r="D22" s="159" t="s">
        <v>836</v>
      </c>
      <c r="E22" s="167" t="s">
        <v>860</v>
      </c>
      <c r="F22" s="146">
        <v>401</v>
      </c>
      <c r="G22" s="145" t="s">
        <v>822</v>
      </c>
      <c r="H22" s="484" t="s">
        <v>1977</v>
      </c>
      <c r="I22" s="146" t="s">
        <v>91</v>
      </c>
      <c r="J22" s="146" t="s">
        <v>612</v>
      </c>
      <c r="K22" s="147">
        <f t="shared" si="0"/>
        <v>272.68</v>
      </c>
      <c r="L22" s="148">
        <v>173.5</v>
      </c>
      <c r="M22" s="148">
        <v>9.19</v>
      </c>
      <c r="N22" s="148">
        <v>0</v>
      </c>
      <c r="O22" s="148">
        <v>89.99</v>
      </c>
    </row>
    <row r="23" spans="1:15" s="139" customFormat="1" ht="16.5" customHeight="1">
      <c r="A23" s="143">
        <v>207</v>
      </c>
      <c r="B23" s="143" t="s">
        <v>834</v>
      </c>
      <c r="C23" s="144" t="s">
        <v>835</v>
      </c>
      <c r="D23" s="159" t="s">
        <v>836</v>
      </c>
      <c r="E23" s="167" t="s">
        <v>860</v>
      </c>
      <c r="F23" s="146">
        <v>405</v>
      </c>
      <c r="G23" s="145" t="s">
        <v>1097</v>
      </c>
      <c r="H23" s="484" t="s">
        <v>1977</v>
      </c>
      <c r="I23" s="146" t="s">
        <v>91</v>
      </c>
      <c r="J23" s="146" t="s">
        <v>612</v>
      </c>
      <c r="K23" s="147">
        <f t="shared" si="0"/>
        <v>272.68</v>
      </c>
      <c r="L23" s="148">
        <v>173.5</v>
      </c>
      <c r="M23" s="148">
        <v>9.19</v>
      </c>
      <c r="N23" s="148">
        <v>0</v>
      </c>
      <c r="O23" s="148">
        <v>89.99</v>
      </c>
    </row>
    <row r="24" spans="1:15" s="139" customFormat="1" ht="16.5" customHeight="1">
      <c r="A24" s="143">
        <v>207</v>
      </c>
      <c r="B24" s="143" t="s">
        <v>834</v>
      </c>
      <c r="C24" s="144" t="s">
        <v>835</v>
      </c>
      <c r="D24" s="159" t="s">
        <v>840</v>
      </c>
      <c r="E24" s="167" t="s">
        <v>841</v>
      </c>
      <c r="F24" s="146">
        <v>101</v>
      </c>
      <c r="G24" s="145" t="s">
        <v>792</v>
      </c>
      <c r="H24" s="484" t="s">
        <v>1977</v>
      </c>
      <c r="I24" s="146" t="s">
        <v>91</v>
      </c>
      <c r="J24" s="146" t="s">
        <v>612</v>
      </c>
      <c r="K24" s="147">
        <f t="shared" si="0"/>
        <v>272.68</v>
      </c>
      <c r="L24" s="148">
        <v>173.5</v>
      </c>
      <c r="M24" s="148">
        <v>9.19</v>
      </c>
      <c r="N24" s="148">
        <v>0</v>
      </c>
      <c r="O24" s="148">
        <v>89.99</v>
      </c>
    </row>
    <row r="25" spans="1:15" s="139" customFormat="1" ht="16.5" customHeight="1">
      <c r="A25" s="143">
        <v>207</v>
      </c>
      <c r="B25" s="143" t="s">
        <v>834</v>
      </c>
      <c r="C25" s="144" t="s">
        <v>835</v>
      </c>
      <c r="D25" s="159" t="s">
        <v>840</v>
      </c>
      <c r="E25" s="167" t="s">
        <v>841</v>
      </c>
      <c r="F25" s="146">
        <v>103</v>
      </c>
      <c r="G25" s="145" t="s">
        <v>795</v>
      </c>
      <c r="H25" s="484" t="s">
        <v>1977</v>
      </c>
      <c r="I25" s="146" t="s">
        <v>91</v>
      </c>
      <c r="J25" s="146" t="s">
        <v>612</v>
      </c>
      <c r="K25" s="147">
        <f t="shared" si="0"/>
        <v>272.68</v>
      </c>
      <c r="L25" s="148">
        <v>173.5</v>
      </c>
      <c r="M25" s="148">
        <v>9.19</v>
      </c>
      <c r="N25" s="148">
        <v>0</v>
      </c>
      <c r="O25" s="148">
        <v>89.99</v>
      </c>
    </row>
    <row r="26" spans="1:15" s="139" customFormat="1" ht="16.5" customHeight="1">
      <c r="A26" s="143">
        <v>207</v>
      </c>
      <c r="B26" s="143" t="s">
        <v>834</v>
      </c>
      <c r="C26" s="144" t="s">
        <v>835</v>
      </c>
      <c r="D26" s="159" t="s">
        <v>842</v>
      </c>
      <c r="E26" s="167" t="s">
        <v>843</v>
      </c>
      <c r="F26" s="146">
        <v>106</v>
      </c>
      <c r="G26" s="145" t="s">
        <v>806</v>
      </c>
      <c r="H26" s="484">
        <v>11</v>
      </c>
      <c r="I26" s="146" t="s">
        <v>91</v>
      </c>
      <c r="J26" s="146" t="s">
        <v>612</v>
      </c>
      <c r="K26" s="147">
        <f t="shared" si="0"/>
        <v>52.7</v>
      </c>
      <c r="L26" s="148">
        <v>34.700000000000003</v>
      </c>
      <c r="M26" s="148">
        <v>0</v>
      </c>
      <c r="N26" s="148">
        <v>0</v>
      </c>
      <c r="O26" s="148">
        <v>18</v>
      </c>
    </row>
    <row r="27" spans="1:15" s="139" customFormat="1" ht="16.5" customHeight="1">
      <c r="A27" s="143">
        <v>112</v>
      </c>
      <c r="B27" s="143" t="s">
        <v>92</v>
      </c>
      <c r="C27" s="144" t="s">
        <v>660</v>
      </c>
      <c r="D27" s="159" t="s">
        <v>689</v>
      </c>
      <c r="E27" s="167" t="s">
        <v>704</v>
      </c>
      <c r="F27" s="146">
        <v>301</v>
      </c>
      <c r="G27" s="145" t="s">
        <v>817</v>
      </c>
      <c r="H27" s="484" t="s">
        <v>1973</v>
      </c>
      <c r="I27" s="146" t="s">
        <v>91</v>
      </c>
      <c r="J27" s="146" t="s">
        <v>612</v>
      </c>
      <c r="K27" s="147">
        <f t="shared" si="0"/>
        <v>550.91</v>
      </c>
      <c r="L27" s="148">
        <v>429.44</v>
      </c>
      <c r="M27" s="148">
        <v>31.48</v>
      </c>
      <c r="N27" s="148">
        <v>0</v>
      </c>
      <c r="O27" s="148">
        <v>89.99</v>
      </c>
    </row>
    <row r="28" spans="1:15" s="139" customFormat="1" ht="16.5" customHeight="1">
      <c r="A28" s="143">
        <v>112</v>
      </c>
      <c r="B28" s="143" t="s">
        <v>92</v>
      </c>
      <c r="C28" s="144" t="s">
        <v>660</v>
      </c>
      <c r="D28" s="159" t="s">
        <v>865</v>
      </c>
      <c r="E28" s="167" t="s">
        <v>866</v>
      </c>
      <c r="F28" s="146">
        <v>302</v>
      </c>
      <c r="G28" s="145" t="s">
        <v>818</v>
      </c>
      <c r="H28" s="484" t="s">
        <v>1973</v>
      </c>
      <c r="I28" s="146" t="s">
        <v>91</v>
      </c>
      <c r="J28" s="146" t="s">
        <v>612</v>
      </c>
      <c r="K28" s="147">
        <f t="shared" si="0"/>
        <v>550.91</v>
      </c>
      <c r="L28" s="148">
        <v>429.44</v>
      </c>
      <c r="M28" s="148">
        <v>31.48</v>
      </c>
      <c r="N28" s="148">
        <v>0</v>
      </c>
      <c r="O28" s="148">
        <v>89.99</v>
      </c>
    </row>
    <row r="29" spans="1:15" s="139" customFormat="1" ht="16.5" customHeight="1">
      <c r="A29" s="143">
        <v>112</v>
      </c>
      <c r="B29" s="143" t="s">
        <v>92</v>
      </c>
      <c r="C29" s="144" t="s">
        <v>660</v>
      </c>
      <c r="D29" s="159" t="s">
        <v>689</v>
      </c>
      <c r="E29" s="167" t="s">
        <v>704</v>
      </c>
      <c r="F29" s="146">
        <v>401</v>
      </c>
      <c r="G29" s="145" t="s">
        <v>822</v>
      </c>
      <c r="H29" s="484" t="s">
        <v>1973</v>
      </c>
      <c r="I29" s="146" t="s">
        <v>91</v>
      </c>
      <c r="J29" s="146" t="s">
        <v>612</v>
      </c>
      <c r="K29" s="147">
        <f t="shared" si="0"/>
        <v>550.91</v>
      </c>
      <c r="L29" s="148">
        <v>429.44</v>
      </c>
      <c r="M29" s="148">
        <v>31.48</v>
      </c>
      <c r="N29" s="148">
        <v>0</v>
      </c>
      <c r="O29" s="148">
        <v>89.99</v>
      </c>
    </row>
    <row r="30" spans="1:15" s="139" customFormat="1" ht="16.5" customHeight="1">
      <c r="A30" s="143">
        <v>112</v>
      </c>
      <c r="B30" s="143" t="s">
        <v>92</v>
      </c>
      <c r="C30" s="144" t="s">
        <v>660</v>
      </c>
      <c r="D30" s="159" t="s">
        <v>689</v>
      </c>
      <c r="E30" s="167" t="s">
        <v>704</v>
      </c>
      <c r="F30" s="146">
        <v>405</v>
      </c>
      <c r="G30" s="145" t="s">
        <v>1097</v>
      </c>
      <c r="H30" s="484" t="s">
        <v>1973</v>
      </c>
      <c r="I30" s="146" t="s">
        <v>91</v>
      </c>
      <c r="J30" s="146" t="s">
        <v>612</v>
      </c>
      <c r="K30" s="147">
        <f t="shared" si="0"/>
        <v>550.91</v>
      </c>
      <c r="L30" s="148">
        <v>429.44</v>
      </c>
      <c r="M30" s="148">
        <v>31.48</v>
      </c>
      <c r="N30" s="148">
        <v>0</v>
      </c>
      <c r="O30" s="148">
        <v>89.99</v>
      </c>
    </row>
    <row r="31" spans="1:15" s="139" customFormat="1" ht="16.5" customHeight="1">
      <c r="A31" s="143">
        <v>112</v>
      </c>
      <c r="B31" s="143" t="s">
        <v>92</v>
      </c>
      <c r="C31" s="144" t="s">
        <v>660</v>
      </c>
      <c r="D31" s="159" t="s">
        <v>863</v>
      </c>
      <c r="E31" s="167" t="s">
        <v>864</v>
      </c>
      <c r="F31" s="146">
        <v>105</v>
      </c>
      <c r="G31" s="145" t="s">
        <v>850</v>
      </c>
      <c r="H31" s="484">
        <v>11</v>
      </c>
      <c r="I31" s="146" t="s">
        <v>91</v>
      </c>
      <c r="J31" s="146" t="s">
        <v>612</v>
      </c>
      <c r="K31" s="147">
        <f t="shared" si="0"/>
        <v>550.91</v>
      </c>
      <c r="L31" s="148">
        <v>429.44</v>
      </c>
      <c r="M31" s="148">
        <v>31.48</v>
      </c>
      <c r="N31" s="148">
        <v>0</v>
      </c>
      <c r="O31" s="148">
        <v>89.99</v>
      </c>
    </row>
    <row r="32" spans="1:15" s="139" customFormat="1" ht="16.5" customHeight="1">
      <c r="A32" s="143">
        <v>112</v>
      </c>
      <c r="B32" s="143" t="s">
        <v>92</v>
      </c>
      <c r="C32" s="144" t="s">
        <v>660</v>
      </c>
      <c r="D32" s="159" t="s">
        <v>861</v>
      </c>
      <c r="E32" s="167" t="s">
        <v>862</v>
      </c>
      <c r="F32" s="146">
        <v>101</v>
      </c>
      <c r="G32" s="145" t="s">
        <v>792</v>
      </c>
      <c r="H32" s="484" t="s">
        <v>1973</v>
      </c>
      <c r="I32" s="146" t="s">
        <v>91</v>
      </c>
      <c r="J32" s="146" t="s">
        <v>612</v>
      </c>
      <c r="K32" s="147">
        <f t="shared" si="0"/>
        <v>550.91</v>
      </c>
      <c r="L32" s="148">
        <v>429.44</v>
      </c>
      <c r="M32" s="148">
        <v>31.48</v>
      </c>
      <c r="N32" s="148">
        <v>0</v>
      </c>
      <c r="O32" s="148">
        <v>89.99</v>
      </c>
    </row>
    <row r="33" spans="1:15" s="139" customFormat="1" ht="16.5" customHeight="1">
      <c r="A33" s="143">
        <v>114</v>
      </c>
      <c r="B33" s="143" t="s">
        <v>132</v>
      </c>
      <c r="C33" s="144" t="s">
        <v>1099</v>
      </c>
      <c r="D33" s="159" t="s">
        <v>690</v>
      </c>
      <c r="E33" s="167" t="s">
        <v>705</v>
      </c>
      <c r="F33" s="146">
        <v>201</v>
      </c>
      <c r="G33" s="145" t="s">
        <v>813</v>
      </c>
      <c r="H33" s="484" t="s">
        <v>2009</v>
      </c>
      <c r="I33" s="146" t="s">
        <v>91</v>
      </c>
      <c r="J33" s="146" t="s">
        <v>612</v>
      </c>
      <c r="K33" s="147">
        <f t="shared" si="0"/>
        <v>537.98</v>
      </c>
      <c r="L33" s="148">
        <v>429.44</v>
      </c>
      <c r="M33" s="148">
        <v>18.55</v>
      </c>
      <c r="N33" s="148">
        <v>0</v>
      </c>
      <c r="O33" s="148">
        <v>89.99</v>
      </c>
    </row>
    <row r="34" spans="1:15" s="139" customFormat="1" ht="16.5" customHeight="1">
      <c r="A34" s="143">
        <v>114</v>
      </c>
      <c r="B34" s="143" t="s">
        <v>132</v>
      </c>
      <c r="C34" s="144" t="s">
        <v>1099</v>
      </c>
      <c r="D34" s="159" t="s">
        <v>690</v>
      </c>
      <c r="E34" s="167" t="s">
        <v>705</v>
      </c>
      <c r="F34" s="146">
        <v>301</v>
      </c>
      <c r="G34" s="145" t="s">
        <v>817</v>
      </c>
      <c r="H34" s="484" t="s">
        <v>1973</v>
      </c>
      <c r="I34" s="146" t="s">
        <v>91</v>
      </c>
      <c r="J34" s="146" t="s">
        <v>612</v>
      </c>
      <c r="K34" s="147">
        <f t="shared" si="0"/>
        <v>537.98</v>
      </c>
      <c r="L34" s="148">
        <v>429.44</v>
      </c>
      <c r="M34" s="148">
        <v>18.55</v>
      </c>
      <c r="N34" s="148">
        <v>0</v>
      </c>
      <c r="O34" s="148">
        <v>89.99</v>
      </c>
    </row>
    <row r="35" spans="1:15" s="139" customFormat="1" ht="16.5" customHeight="1">
      <c r="A35" s="143">
        <v>114</v>
      </c>
      <c r="B35" s="143" t="s">
        <v>132</v>
      </c>
      <c r="C35" s="144" t="s">
        <v>1099</v>
      </c>
      <c r="D35" s="159" t="s">
        <v>871</v>
      </c>
      <c r="E35" s="167" t="s">
        <v>872</v>
      </c>
      <c r="F35" s="146">
        <v>302</v>
      </c>
      <c r="G35" s="145" t="s">
        <v>818</v>
      </c>
      <c r="H35" s="484" t="s">
        <v>1973</v>
      </c>
      <c r="I35" s="146" t="s">
        <v>91</v>
      </c>
      <c r="J35" s="146" t="s">
        <v>612</v>
      </c>
      <c r="K35" s="147">
        <f t="shared" si="0"/>
        <v>537.98</v>
      </c>
      <c r="L35" s="148">
        <v>429.44</v>
      </c>
      <c r="M35" s="148">
        <v>18.55</v>
      </c>
      <c r="N35" s="148">
        <v>0</v>
      </c>
      <c r="O35" s="148">
        <v>89.99</v>
      </c>
    </row>
    <row r="36" spans="1:15" s="139" customFormat="1" ht="16.5" customHeight="1">
      <c r="A36" s="143">
        <v>114</v>
      </c>
      <c r="B36" s="143" t="s">
        <v>132</v>
      </c>
      <c r="C36" s="144" t="s">
        <v>1099</v>
      </c>
      <c r="D36" s="159" t="s">
        <v>690</v>
      </c>
      <c r="E36" s="167" t="s">
        <v>705</v>
      </c>
      <c r="F36" s="146">
        <v>401</v>
      </c>
      <c r="G36" s="145" t="s">
        <v>822</v>
      </c>
      <c r="H36" s="484" t="s">
        <v>1973</v>
      </c>
      <c r="I36" s="146" t="s">
        <v>91</v>
      </c>
      <c r="J36" s="146" t="s">
        <v>612</v>
      </c>
      <c r="K36" s="147">
        <f t="shared" si="0"/>
        <v>537.98</v>
      </c>
      <c r="L36" s="148">
        <v>429.44</v>
      </c>
      <c r="M36" s="148">
        <v>18.55</v>
      </c>
      <c r="N36" s="148">
        <v>0</v>
      </c>
      <c r="O36" s="148">
        <v>89.99</v>
      </c>
    </row>
    <row r="37" spans="1:15" s="139" customFormat="1" ht="16.5" customHeight="1">
      <c r="A37" s="143">
        <v>114</v>
      </c>
      <c r="B37" s="143" t="s">
        <v>132</v>
      </c>
      <c r="C37" s="144" t="s">
        <v>1099</v>
      </c>
      <c r="D37" s="159" t="s">
        <v>690</v>
      </c>
      <c r="E37" s="167" t="s">
        <v>705</v>
      </c>
      <c r="F37" s="146">
        <v>405</v>
      </c>
      <c r="G37" s="145" t="s">
        <v>1097</v>
      </c>
      <c r="H37" s="484" t="s">
        <v>1973</v>
      </c>
      <c r="I37" s="146" t="s">
        <v>91</v>
      </c>
      <c r="J37" s="146" t="s">
        <v>612</v>
      </c>
      <c r="K37" s="147">
        <f t="shared" si="0"/>
        <v>537.98</v>
      </c>
      <c r="L37" s="148">
        <v>429.44</v>
      </c>
      <c r="M37" s="148">
        <v>18.55</v>
      </c>
      <c r="N37" s="148">
        <v>0</v>
      </c>
      <c r="O37" s="148">
        <v>89.99</v>
      </c>
    </row>
    <row r="38" spans="1:15" s="139" customFormat="1" ht="16.5" customHeight="1">
      <c r="A38" s="143">
        <v>114</v>
      </c>
      <c r="B38" s="143" t="s">
        <v>132</v>
      </c>
      <c r="C38" s="144" t="s">
        <v>1099</v>
      </c>
      <c r="D38" s="159" t="s">
        <v>869</v>
      </c>
      <c r="E38" s="167" t="s">
        <v>870</v>
      </c>
      <c r="F38" s="146">
        <v>105</v>
      </c>
      <c r="G38" s="145" t="s">
        <v>850</v>
      </c>
      <c r="H38" s="484">
        <v>11</v>
      </c>
      <c r="I38" s="146" t="s">
        <v>91</v>
      </c>
      <c r="J38" s="146" t="s">
        <v>612</v>
      </c>
      <c r="K38" s="147">
        <f t="shared" si="0"/>
        <v>537.98</v>
      </c>
      <c r="L38" s="148">
        <v>429.44</v>
      </c>
      <c r="M38" s="148">
        <v>18.55</v>
      </c>
      <c r="N38" s="148">
        <v>0</v>
      </c>
      <c r="O38" s="148">
        <v>89.99</v>
      </c>
    </row>
    <row r="39" spans="1:15" s="139" customFormat="1" ht="16.5" customHeight="1">
      <c r="A39" s="143">
        <v>114</v>
      </c>
      <c r="B39" s="143" t="s">
        <v>132</v>
      </c>
      <c r="C39" s="144" t="s">
        <v>1099</v>
      </c>
      <c r="D39" s="159" t="s">
        <v>867</v>
      </c>
      <c r="E39" s="167" t="s">
        <v>868</v>
      </c>
      <c r="F39" s="146">
        <v>101</v>
      </c>
      <c r="G39" s="145" t="s">
        <v>792</v>
      </c>
      <c r="H39" s="484" t="s">
        <v>1973</v>
      </c>
      <c r="I39" s="146" t="s">
        <v>91</v>
      </c>
      <c r="J39" s="146" t="s">
        <v>612</v>
      </c>
      <c r="K39" s="147">
        <f t="shared" si="0"/>
        <v>537.98</v>
      </c>
      <c r="L39" s="148">
        <v>429.44</v>
      </c>
      <c r="M39" s="148">
        <v>18.55</v>
      </c>
      <c r="N39" s="148">
        <v>0</v>
      </c>
      <c r="O39" s="148">
        <v>89.99</v>
      </c>
    </row>
    <row r="40" spans="1:15" s="139" customFormat="1" ht="16.5" customHeight="1">
      <c r="A40" s="143">
        <v>114</v>
      </c>
      <c r="B40" s="143" t="s">
        <v>132</v>
      </c>
      <c r="C40" s="144" t="s">
        <v>1099</v>
      </c>
      <c r="D40" s="159" t="s">
        <v>2059</v>
      </c>
      <c r="E40" s="167" t="s">
        <v>2060</v>
      </c>
      <c r="F40" s="146">
        <v>106</v>
      </c>
      <c r="G40" s="145" t="s">
        <v>806</v>
      </c>
      <c r="H40" s="484" t="s">
        <v>314</v>
      </c>
      <c r="I40" s="146" t="s">
        <v>91</v>
      </c>
      <c r="J40" s="146" t="s">
        <v>612</v>
      </c>
      <c r="K40" s="147">
        <f t="shared" ref="K40" si="2">SUM(L40:O40)</f>
        <v>103.88</v>
      </c>
      <c r="L40" s="148">
        <v>85.88</v>
      </c>
      <c r="M40" s="148">
        <v>0</v>
      </c>
      <c r="N40" s="148">
        <v>0</v>
      </c>
      <c r="O40" s="148">
        <v>18</v>
      </c>
    </row>
    <row r="41" spans="1:15" s="139" customFormat="1" ht="16.5" customHeight="1">
      <c r="A41" s="143">
        <v>115</v>
      </c>
      <c r="B41" s="143" t="s">
        <v>626</v>
      </c>
      <c r="C41" s="144" t="s">
        <v>1100</v>
      </c>
      <c r="D41" s="159" t="s">
        <v>873</v>
      </c>
      <c r="E41" s="167" t="s">
        <v>874</v>
      </c>
      <c r="F41" s="146">
        <v>105</v>
      </c>
      <c r="G41" s="145" t="s">
        <v>850</v>
      </c>
      <c r="H41" s="484">
        <v>16</v>
      </c>
      <c r="I41" s="146" t="s">
        <v>91</v>
      </c>
      <c r="J41" s="146" t="s">
        <v>612</v>
      </c>
      <c r="K41" s="147">
        <f t="shared" si="0"/>
        <v>462.11</v>
      </c>
      <c r="L41" s="148">
        <v>370.17</v>
      </c>
      <c r="M41" s="148">
        <v>1.95</v>
      </c>
      <c r="N41" s="148">
        <v>0</v>
      </c>
      <c r="O41" s="148">
        <v>89.99</v>
      </c>
    </row>
    <row r="42" spans="1:15" s="139" customFormat="1" ht="16.5" customHeight="1">
      <c r="A42" s="143">
        <v>10</v>
      </c>
      <c r="B42" s="143" t="s">
        <v>855</v>
      </c>
      <c r="C42" s="144" t="s">
        <v>1101</v>
      </c>
      <c r="D42" s="159" t="s">
        <v>708</v>
      </c>
      <c r="E42" s="167" t="s">
        <v>709</v>
      </c>
      <c r="F42" s="146">
        <v>201</v>
      </c>
      <c r="G42" s="145" t="s">
        <v>813</v>
      </c>
      <c r="H42" s="484" t="s">
        <v>2009</v>
      </c>
      <c r="I42" s="146" t="s">
        <v>91</v>
      </c>
      <c r="J42" s="146" t="s">
        <v>612</v>
      </c>
      <c r="K42" s="147">
        <f t="shared" si="0"/>
        <v>433.51</v>
      </c>
      <c r="L42" s="148">
        <v>330.49</v>
      </c>
      <c r="M42" s="148">
        <v>13.03</v>
      </c>
      <c r="N42" s="148">
        <v>0</v>
      </c>
      <c r="O42" s="148">
        <v>89.99</v>
      </c>
    </row>
    <row r="43" spans="1:15" s="139" customFormat="1" ht="16.5" customHeight="1">
      <c r="A43" s="143">
        <v>10</v>
      </c>
      <c r="B43" s="143" t="s">
        <v>855</v>
      </c>
      <c r="C43" s="144" t="s">
        <v>1101</v>
      </c>
      <c r="D43" s="159" t="s">
        <v>708</v>
      </c>
      <c r="E43" s="167" t="s">
        <v>709</v>
      </c>
      <c r="F43" s="146">
        <v>301</v>
      </c>
      <c r="G43" s="145" t="s">
        <v>817</v>
      </c>
      <c r="H43" s="484" t="s">
        <v>1973</v>
      </c>
      <c r="I43" s="146" t="s">
        <v>91</v>
      </c>
      <c r="J43" s="146" t="s">
        <v>612</v>
      </c>
      <c r="K43" s="147">
        <f t="shared" si="0"/>
        <v>433.51</v>
      </c>
      <c r="L43" s="148">
        <v>330.49</v>
      </c>
      <c r="M43" s="148">
        <v>13.03</v>
      </c>
      <c r="N43" s="148">
        <v>0</v>
      </c>
      <c r="O43" s="148">
        <v>89.99</v>
      </c>
    </row>
    <row r="44" spans="1:15" s="139" customFormat="1" ht="16.5" customHeight="1">
      <c r="A44" s="143">
        <v>10</v>
      </c>
      <c r="B44" s="143" t="s">
        <v>855</v>
      </c>
      <c r="C44" s="144" t="s">
        <v>1101</v>
      </c>
      <c r="D44" s="159" t="s">
        <v>879</v>
      </c>
      <c r="E44" s="167" t="s">
        <v>880</v>
      </c>
      <c r="F44" s="146">
        <v>302</v>
      </c>
      <c r="G44" s="145" t="s">
        <v>818</v>
      </c>
      <c r="H44" s="484" t="s">
        <v>1973</v>
      </c>
      <c r="I44" s="146" t="s">
        <v>91</v>
      </c>
      <c r="J44" s="146" t="s">
        <v>612</v>
      </c>
      <c r="K44" s="147">
        <f t="shared" si="0"/>
        <v>433.51</v>
      </c>
      <c r="L44" s="148">
        <v>330.49</v>
      </c>
      <c r="M44" s="148">
        <v>13.03</v>
      </c>
      <c r="N44" s="148">
        <v>0</v>
      </c>
      <c r="O44" s="148">
        <v>89.99</v>
      </c>
    </row>
    <row r="45" spans="1:15" s="139" customFormat="1" ht="16.5" customHeight="1">
      <c r="A45" s="143">
        <v>10</v>
      </c>
      <c r="B45" s="143" t="s">
        <v>855</v>
      </c>
      <c r="C45" s="144" t="s">
        <v>1101</v>
      </c>
      <c r="D45" s="159" t="s">
        <v>708</v>
      </c>
      <c r="E45" s="167" t="s">
        <v>709</v>
      </c>
      <c r="F45" s="146">
        <v>401</v>
      </c>
      <c r="G45" s="145" t="s">
        <v>822</v>
      </c>
      <c r="H45" s="484" t="s">
        <v>1973</v>
      </c>
      <c r="I45" s="146" t="s">
        <v>91</v>
      </c>
      <c r="J45" s="146" t="s">
        <v>612</v>
      </c>
      <c r="K45" s="147">
        <f t="shared" si="0"/>
        <v>433.51</v>
      </c>
      <c r="L45" s="148">
        <v>330.49</v>
      </c>
      <c r="M45" s="148">
        <v>13.03</v>
      </c>
      <c r="N45" s="148">
        <v>0</v>
      </c>
      <c r="O45" s="148">
        <v>89.99</v>
      </c>
    </row>
    <row r="46" spans="1:15" s="139" customFormat="1" ht="16.5" customHeight="1">
      <c r="A46" s="143">
        <v>10</v>
      </c>
      <c r="B46" s="143" t="s">
        <v>855</v>
      </c>
      <c r="C46" s="144" t="s">
        <v>1101</v>
      </c>
      <c r="D46" s="159" t="s">
        <v>708</v>
      </c>
      <c r="E46" s="167" t="s">
        <v>709</v>
      </c>
      <c r="F46" s="146">
        <v>405</v>
      </c>
      <c r="G46" s="145" t="s">
        <v>1097</v>
      </c>
      <c r="H46" s="484" t="s">
        <v>1973</v>
      </c>
      <c r="I46" s="146" t="s">
        <v>91</v>
      </c>
      <c r="J46" s="146" t="s">
        <v>612</v>
      </c>
      <c r="K46" s="147">
        <f t="shared" si="0"/>
        <v>433.51</v>
      </c>
      <c r="L46" s="148">
        <v>330.49</v>
      </c>
      <c r="M46" s="148">
        <v>13.03</v>
      </c>
      <c r="N46" s="148">
        <v>0</v>
      </c>
      <c r="O46" s="148">
        <v>89.99</v>
      </c>
    </row>
    <row r="47" spans="1:15" s="139" customFormat="1" ht="16.5" customHeight="1">
      <c r="A47" s="143">
        <v>10</v>
      </c>
      <c r="B47" s="143" t="s">
        <v>855</v>
      </c>
      <c r="C47" s="144" t="s">
        <v>1101</v>
      </c>
      <c r="D47" s="159" t="s">
        <v>877</v>
      </c>
      <c r="E47" s="167" t="s">
        <v>878</v>
      </c>
      <c r="F47" s="146">
        <v>105</v>
      </c>
      <c r="G47" s="145" t="s">
        <v>850</v>
      </c>
      <c r="H47" s="484" t="s">
        <v>1976</v>
      </c>
      <c r="I47" s="146" t="s">
        <v>91</v>
      </c>
      <c r="J47" s="146" t="s">
        <v>612</v>
      </c>
      <c r="K47" s="147">
        <f t="shared" si="0"/>
        <v>433.51</v>
      </c>
      <c r="L47" s="148">
        <v>330.49</v>
      </c>
      <c r="M47" s="148">
        <v>13.03</v>
      </c>
      <c r="N47" s="148">
        <v>0</v>
      </c>
      <c r="O47" s="148">
        <v>89.99</v>
      </c>
    </row>
    <row r="48" spans="1:15" s="139" customFormat="1" ht="16.5" customHeight="1">
      <c r="A48" s="143">
        <v>10</v>
      </c>
      <c r="B48" s="143" t="s">
        <v>855</v>
      </c>
      <c r="C48" s="144" t="s">
        <v>1101</v>
      </c>
      <c r="D48" s="159" t="s">
        <v>875</v>
      </c>
      <c r="E48" s="167" t="s">
        <v>876</v>
      </c>
      <c r="F48" s="146">
        <v>101</v>
      </c>
      <c r="G48" s="145" t="s">
        <v>792</v>
      </c>
      <c r="H48" s="484" t="s">
        <v>1973</v>
      </c>
      <c r="I48" s="146" t="s">
        <v>91</v>
      </c>
      <c r="J48" s="146" t="s">
        <v>612</v>
      </c>
      <c r="K48" s="147">
        <f t="shared" si="0"/>
        <v>433.51</v>
      </c>
      <c r="L48" s="148">
        <v>330.49</v>
      </c>
      <c r="M48" s="148">
        <v>13.03</v>
      </c>
      <c r="N48" s="148">
        <v>0</v>
      </c>
      <c r="O48" s="148">
        <v>89.99</v>
      </c>
    </row>
    <row r="49" spans="1:15" s="139" customFormat="1" ht="16.5" customHeight="1">
      <c r="A49" s="143">
        <v>10</v>
      </c>
      <c r="B49" s="143" t="s">
        <v>855</v>
      </c>
      <c r="C49" s="144" t="s">
        <v>1101</v>
      </c>
      <c r="D49" s="159" t="s">
        <v>875</v>
      </c>
      <c r="E49" s="167" t="s">
        <v>876</v>
      </c>
      <c r="F49" s="146">
        <v>103</v>
      </c>
      <c r="G49" s="145" t="s">
        <v>795</v>
      </c>
      <c r="H49" s="484" t="s">
        <v>1973</v>
      </c>
      <c r="I49" s="146" t="s">
        <v>91</v>
      </c>
      <c r="J49" s="146" t="s">
        <v>612</v>
      </c>
      <c r="K49" s="147">
        <f t="shared" si="0"/>
        <v>433.51</v>
      </c>
      <c r="L49" s="148">
        <v>330.49</v>
      </c>
      <c r="M49" s="148">
        <v>13.03</v>
      </c>
      <c r="N49" s="148">
        <v>0</v>
      </c>
      <c r="O49" s="148">
        <v>89.99</v>
      </c>
    </row>
    <row r="50" spans="1:15" s="139" customFormat="1" ht="16.5" customHeight="1">
      <c r="A50" s="143">
        <v>32</v>
      </c>
      <c r="B50" s="143" t="s">
        <v>624</v>
      </c>
      <c r="C50" s="144" t="s">
        <v>1105</v>
      </c>
      <c r="D50" s="159" t="s">
        <v>724</v>
      </c>
      <c r="E50" s="167" t="s">
        <v>725</v>
      </c>
      <c r="F50" s="146">
        <v>201</v>
      </c>
      <c r="G50" s="145" t="s">
        <v>813</v>
      </c>
      <c r="H50" s="484" t="s">
        <v>2009</v>
      </c>
      <c r="I50" s="146" t="s">
        <v>91</v>
      </c>
      <c r="J50" s="146" t="s">
        <v>612</v>
      </c>
      <c r="K50" s="147">
        <f t="shared" si="0"/>
        <v>672.55</v>
      </c>
      <c r="L50" s="148">
        <v>558.02</v>
      </c>
      <c r="M50" s="148">
        <v>24.54</v>
      </c>
      <c r="N50" s="148">
        <v>0</v>
      </c>
      <c r="O50" s="148">
        <v>89.99</v>
      </c>
    </row>
    <row r="51" spans="1:15" s="139" customFormat="1" ht="16.5" customHeight="1">
      <c r="A51" s="143">
        <v>32</v>
      </c>
      <c r="B51" s="143" t="s">
        <v>624</v>
      </c>
      <c r="C51" s="144" t="s">
        <v>1105</v>
      </c>
      <c r="D51" s="159" t="s">
        <v>724</v>
      </c>
      <c r="E51" s="167" t="s">
        <v>725</v>
      </c>
      <c r="F51" s="146">
        <v>301</v>
      </c>
      <c r="G51" s="145" t="s">
        <v>817</v>
      </c>
      <c r="H51" s="484" t="s">
        <v>1973</v>
      </c>
      <c r="I51" s="146" t="s">
        <v>91</v>
      </c>
      <c r="J51" s="146" t="s">
        <v>612</v>
      </c>
      <c r="K51" s="147">
        <f t="shared" si="0"/>
        <v>672.55</v>
      </c>
      <c r="L51" s="148">
        <v>558.02</v>
      </c>
      <c r="M51" s="148">
        <v>24.54</v>
      </c>
      <c r="N51" s="148">
        <v>0</v>
      </c>
      <c r="O51" s="148">
        <v>89.99</v>
      </c>
    </row>
    <row r="52" spans="1:15" s="139" customFormat="1" ht="16.5" customHeight="1">
      <c r="A52" s="143">
        <v>32</v>
      </c>
      <c r="B52" s="143" t="s">
        <v>624</v>
      </c>
      <c r="C52" s="144" t="s">
        <v>1105</v>
      </c>
      <c r="D52" s="159" t="s">
        <v>905</v>
      </c>
      <c r="E52" s="167" t="s">
        <v>906</v>
      </c>
      <c r="F52" s="146">
        <v>302</v>
      </c>
      <c r="G52" s="145" t="s">
        <v>818</v>
      </c>
      <c r="H52" s="484" t="s">
        <v>1973</v>
      </c>
      <c r="I52" s="146" t="s">
        <v>91</v>
      </c>
      <c r="J52" s="146" t="s">
        <v>612</v>
      </c>
      <c r="K52" s="147">
        <f t="shared" si="0"/>
        <v>672.55</v>
      </c>
      <c r="L52" s="148">
        <v>558.02</v>
      </c>
      <c r="M52" s="148">
        <v>24.54</v>
      </c>
      <c r="N52" s="148">
        <v>0</v>
      </c>
      <c r="O52" s="148">
        <v>89.99</v>
      </c>
    </row>
    <row r="53" spans="1:15" s="139" customFormat="1" ht="16.5" customHeight="1">
      <c r="A53" s="143">
        <v>32</v>
      </c>
      <c r="B53" s="143" t="s">
        <v>624</v>
      </c>
      <c r="C53" s="144" t="s">
        <v>1105</v>
      </c>
      <c r="D53" s="159" t="s">
        <v>724</v>
      </c>
      <c r="E53" s="167" t="s">
        <v>725</v>
      </c>
      <c r="F53" s="146">
        <v>401</v>
      </c>
      <c r="G53" s="145" t="s">
        <v>822</v>
      </c>
      <c r="H53" s="484" t="s">
        <v>1973</v>
      </c>
      <c r="I53" s="146" t="s">
        <v>91</v>
      </c>
      <c r="J53" s="146" t="s">
        <v>612</v>
      </c>
      <c r="K53" s="147">
        <f t="shared" si="0"/>
        <v>672.55</v>
      </c>
      <c r="L53" s="148">
        <v>558.02</v>
      </c>
      <c r="M53" s="148">
        <v>24.54</v>
      </c>
      <c r="N53" s="148">
        <v>0</v>
      </c>
      <c r="O53" s="148">
        <v>89.99</v>
      </c>
    </row>
    <row r="54" spans="1:15" s="139" customFormat="1" ht="16.5" customHeight="1">
      <c r="A54" s="143">
        <v>32</v>
      </c>
      <c r="B54" s="143" t="s">
        <v>624</v>
      </c>
      <c r="C54" s="144" t="s">
        <v>1105</v>
      </c>
      <c r="D54" s="159" t="s">
        <v>724</v>
      </c>
      <c r="E54" s="167" t="s">
        <v>725</v>
      </c>
      <c r="F54" s="146">
        <v>405</v>
      </c>
      <c r="G54" s="145" t="s">
        <v>1097</v>
      </c>
      <c r="H54" s="484" t="s">
        <v>1973</v>
      </c>
      <c r="I54" s="146" t="s">
        <v>91</v>
      </c>
      <c r="J54" s="146" t="s">
        <v>612</v>
      </c>
      <c r="K54" s="147">
        <f t="shared" si="0"/>
        <v>672.55</v>
      </c>
      <c r="L54" s="148">
        <v>558.02</v>
      </c>
      <c r="M54" s="148">
        <v>24.54</v>
      </c>
      <c r="N54" s="148">
        <v>0</v>
      </c>
      <c r="O54" s="148">
        <v>89.99</v>
      </c>
    </row>
    <row r="55" spans="1:15" s="139" customFormat="1" ht="16.5" customHeight="1">
      <c r="A55" s="143">
        <v>32</v>
      </c>
      <c r="B55" s="143" t="s">
        <v>624</v>
      </c>
      <c r="C55" s="144" t="s">
        <v>1105</v>
      </c>
      <c r="D55" s="159" t="s">
        <v>903</v>
      </c>
      <c r="E55" s="167" t="s">
        <v>904</v>
      </c>
      <c r="F55" s="146">
        <v>105</v>
      </c>
      <c r="G55" s="145" t="s">
        <v>850</v>
      </c>
      <c r="H55" s="484">
        <v>11</v>
      </c>
      <c r="I55" s="146" t="s">
        <v>91</v>
      </c>
      <c r="J55" s="146" t="s">
        <v>612</v>
      </c>
      <c r="K55" s="147">
        <f t="shared" si="0"/>
        <v>672.55</v>
      </c>
      <c r="L55" s="148">
        <v>558.02</v>
      </c>
      <c r="M55" s="148">
        <v>24.54</v>
      </c>
      <c r="N55" s="148">
        <v>0</v>
      </c>
      <c r="O55" s="148">
        <v>89.99</v>
      </c>
    </row>
    <row r="56" spans="1:15" s="139" customFormat="1" ht="16.5" customHeight="1">
      <c r="A56" s="143">
        <v>32</v>
      </c>
      <c r="B56" s="143" t="s">
        <v>624</v>
      </c>
      <c r="C56" s="144" t="s">
        <v>1105</v>
      </c>
      <c r="D56" s="159" t="s">
        <v>899</v>
      </c>
      <c r="E56" s="167" t="s">
        <v>900</v>
      </c>
      <c r="F56" s="146">
        <v>101</v>
      </c>
      <c r="G56" s="145" t="s">
        <v>792</v>
      </c>
      <c r="H56" s="484" t="s">
        <v>1973</v>
      </c>
      <c r="I56" s="146" t="s">
        <v>91</v>
      </c>
      <c r="J56" s="146" t="s">
        <v>612</v>
      </c>
      <c r="K56" s="147">
        <f t="shared" si="0"/>
        <v>672.55</v>
      </c>
      <c r="L56" s="148">
        <v>558.02</v>
      </c>
      <c r="M56" s="148">
        <v>24.54</v>
      </c>
      <c r="N56" s="148">
        <v>0</v>
      </c>
      <c r="O56" s="148">
        <v>89.99</v>
      </c>
    </row>
    <row r="57" spans="1:15" s="139" customFormat="1" ht="16.5" customHeight="1">
      <c r="A57" s="143">
        <v>32</v>
      </c>
      <c r="B57" s="143" t="s">
        <v>624</v>
      </c>
      <c r="C57" s="144" t="s">
        <v>1105</v>
      </c>
      <c r="D57" s="159" t="s">
        <v>899</v>
      </c>
      <c r="E57" s="167" t="s">
        <v>900</v>
      </c>
      <c r="F57" s="146">
        <v>103</v>
      </c>
      <c r="G57" s="145" t="s">
        <v>795</v>
      </c>
      <c r="H57" s="484" t="s">
        <v>1973</v>
      </c>
      <c r="I57" s="146" t="s">
        <v>91</v>
      </c>
      <c r="J57" s="146" t="s">
        <v>612</v>
      </c>
      <c r="K57" s="147">
        <f t="shared" si="0"/>
        <v>672.55</v>
      </c>
      <c r="L57" s="148">
        <v>558.02</v>
      </c>
      <c r="M57" s="148">
        <v>24.54</v>
      </c>
      <c r="N57" s="148">
        <v>0</v>
      </c>
      <c r="O57" s="148">
        <v>89.99</v>
      </c>
    </row>
    <row r="58" spans="1:15" s="139" customFormat="1" ht="16.5" customHeight="1">
      <c r="A58" s="143">
        <v>32</v>
      </c>
      <c r="B58" s="143" t="s">
        <v>624</v>
      </c>
      <c r="C58" s="144" t="s">
        <v>1105</v>
      </c>
      <c r="D58" s="159" t="s">
        <v>901</v>
      </c>
      <c r="E58" s="167" t="s">
        <v>902</v>
      </c>
      <c r="F58" s="146">
        <v>101</v>
      </c>
      <c r="G58" s="145" t="s">
        <v>792</v>
      </c>
      <c r="H58" s="484" t="s">
        <v>1973</v>
      </c>
      <c r="I58" s="146" t="s">
        <v>91</v>
      </c>
      <c r="J58" s="146" t="s">
        <v>612</v>
      </c>
      <c r="K58" s="147">
        <f t="shared" si="0"/>
        <v>672.55</v>
      </c>
      <c r="L58" s="148">
        <v>558.02</v>
      </c>
      <c r="M58" s="148">
        <v>24.54</v>
      </c>
      <c r="N58" s="148">
        <v>0</v>
      </c>
      <c r="O58" s="148">
        <v>89.99</v>
      </c>
    </row>
    <row r="59" spans="1:15" s="139" customFormat="1" ht="16.5" customHeight="1">
      <c r="A59" s="143">
        <v>118</v>
      </c>
      <c r="B59" s="143" t="s">
        <v>131</v>
      </c>
      <c r="C59" s="144" t="s">
        <v>1106</v>
      </c>
      <c r="D59" s="159" t="s">
        <v>728</v>
      </c>
      <c r="E59" s="167" t="s">
        <v>729</v>
      </c>
      <c r="F59" s="146">
        <v>201</v>
      </c>
      <c r="G59" s="145" t="s">
        <v>813</v>
      </c>
      <c r="H59" s="484" t="s">
        <v>2009</v>
      </c>
      <c r="I59" s="146" t="s">
        <v>91</v>
      </c>
      <c r="J59" s="146" t="s">
        <v>612</v>
      </c>
      <c r="K59" s="147">
        <f t="shared" si="0"/>
        <v>553.71</v>
      </c>
      <c r="L59" s="148">
        <v>445.17</v>
      </c>
      <c r="M59" s="148">
        <v>18.55</v>
      </c>
      <c r="N59" s="148">
        <v>0</v>
      </c>
      <c r="O59" s="148">
        <v>89.99</v>
      </c>
    </row>
    <row r="60" spans="1:15" s="139" customFormat="1" ht="16.5" customHeight="1">
      <c r="A60" s="143">
        <v>118</v>
      </c>
      <c r="B60" s="143" t="s">
        <v>131</v>
      </c>
      <c r="C60" s="144" t="s">
        <v>1106</v>
      </c>
      <c r="D60" s="159" t="s">
        <v>728</v>
      </c>
      <c r="E60" s="167" t="s">
        <v>729</v>
      </c>
      <c r="F60" s="146">
        <v>301</v>
      </c>
      <c r="G60" s="145" t="s">
        <v>817</v>
      </c>
      <c r="H60" s="484" t="s">
        <v>1973</v>
      </c>
      <c r="I60" s="146" t="s">
        <v>91</v>
      </c>
      <c r="J60" s="146" t="s">
        <v>612</v>
      </c>
      <c r="K60" s="147">
        <f t="shared" si="0"/>
        <v>553.71</v>
      </c>
      <c r="L60" s="148">
        <v>445.17</v>
      </c>
      <c r="M60" s="148">
        <v>18.55</v>
      </c>
      <c r="N60" s="148">
        <v>0</v>
      </c>
      <c r="O60" s="148">
        <v>89.99</v>
      </c>
    </row>
    <row r="61" spans="1:15" s="139" customFormat="1" ht="16.5" customHeight="1">
      <c r="A61" s="143">
        <v>118</v>
      </c>
      <c r="B61" s="143" t="s">
        <v>131</v>
      </c>
      <c r="C61" s="144" t="s">
        <v>1106</v>
      </c>
      <c r="D61" s="159" t="s">
        <v>913</v>
      </c>
      <c r="E61" s="167" t="s">
        <v>914</v>
      </c>
      <c r="F61" s="146">
        <v>302</v>
      </c>
      <c r="G61" s="145" t="s">
        <v>818</v>
      </c>
      <c r="H61" s="484" t="s">
        <v>1973</v>
      </c>
      <c r="I61" s="146" t="s">
        <v>91</v>
      </c>
      <c r="J61" s="146" t="s">
        <v>612</v>
      </c>
      <c r="K61" s="147">
        <f t="shared" si="0"/>
        <v>553.71</v>
      </c>
      <c r="L61" s="148">
        <v>445.17</v>
      </c>
      <c r="M61" s="148">
        <v>18.55</v>
      </c>
      <c r="N61" s="148">
        <v>0</v>
      </c>
      <c r="O61" s="148">
        <v>89.99</v>
      </c>
    </row>
    <row r="62" spans="1:15" s="139" customFormat="1" ht="16.5" customHeight="1">
      <c r="A62" s="143">
        <v>118</v>
      </c>
      <c r="B62" s="143" t="s">
        <v>131</v>
      </c>
      <c r="C62" s="144" t="s">
        <v>1106</v>
      </c>
      <c r="D62" s="159" t="s">
        <v>728</v>
      </c>
      <c r="E62" s="167" t="s">
        <v>729</v>
      </c>
      <c r="F62" s="146">
        <v>401</v>
      </c>
      <c r="G62" s="145" t="s">
        <v>822</v>
      </c>
      <c r="H62" s="484" t="s">
        <v>1973</v>
      </c>
      <c r="I62" s="146" t="s">
        <v>91</v>
      </c>
      <c r="J62" s="146" t="s">
        <v>612</v>
      </c>
      <c r="K62" s="147">
        <f t="shared" si="0"/>
        <v>553.71</v>
      </c>
      <c r="L62" s="148">
        <v>445.17</v>
      </c>
      <c r="M62" s="148">
        <v>18.55</v>
      </c>
      <c r="N62" s="148">
        <v>0</v>
      </c>
      <c r="O62" s="148">
        <v>89.99</v>
      </c>
    </row>
    <row r="63" spans="1:15" s="139" customFormat="1" ht="16.5" customHeight="1">
      <c r="A63" s="143">
        <v>118</v>
      </c>
      <c r="B63" s="143" t="s">
        <v>131</v>
      </c>
      <c r="C63" s="144" t="s">
        <v>1106</v>
      </c>
      <c r="D63" s="159" t="s">
        <v>728</v>
      </c>
      <c r="E63" s="167" t="s">
        <v>729</v>
      </c>
      <c r="F63" s="146">
        <v>405</v>
      </c>
      <c r="G63" s="145" t="s">
        <v>1097</v>
      </c>
      <c r="H63" s="484" t="s">
        <v>1973</v>
      </c>
      <c r="I63" s="146" t="s">
        <v>91</v>
      </c>
      <c r="J63" s="146" t="s">
        <v>612</v>
      </c>
      <c r="K63" s="147">
        <f t="shared" si="0"/>
        <v>553.71</v>
      </c>
      <c r="L63" s="148">
        <v>445.17</v>
      </c>
      <c r="M63" s="148">
        <v>18.55</v>
      </c>
      <c r="N63" s="148">
        <v>0</v>
      </c>
      <c r="O63" s="148">
        <v>89.99</v>
      </c>
    </row>
    <row r="64" spans="1:15" s="139" customFormat="1" ht="16.5" customHeight="1">
      <c r="A64" s="143">
        <v>118</v>
      </c>
      <c r="B64" s="143" t="s">
        <v>131</v>
      </c>
      <c r="C64" s="144" t="s">
        <v>1106</v>
      </c>
      <c r="D64" s="159" t="s">
        <v>909</v>
      </c>
      <c r="E64" s="167" t="s">
        <v>910</v>
      </c>
      <c r="F64" s="146">
        <v>106</v>
      </c>
      <c r="G64" s="145" t="s">
        <v>806</v>
      </c>
      <c r="H64" s="484">
        <v>11</v>
      </c>
      <c r="I64" s="146" t="s">
        <v>91</v>
      </c>
      <c r="J64" s="146" t="s">
        <v>612</v>
      </c>
      <c r="K64" s="147">
        <f t="shared" si="0"/>
        <v>146.97</v>
      </c>
      <c r="L64" s="148">
        <v>128.97</v>
      </c>
      <c r="M64" s="148">
        <v>0</v>
      </c>
      <c r="N64" s="148">
        <v>0</v>
      </c>
      <c r="O64" s="148">
        <v>18</v>
      </c>
    </row>
    <row r="65" spans="1:15" s="139" customFormat="1" ht="16.5" customHeight="1">
      <c r="A65" s="143">
        <v>118</v>
      </c>
      <c r="B65" s="143" t="s">
        <v>131</v>
      </c>
      <c r="C65" s="144" t="s">
        <v>1106</v>
      </c>
      <c r="D65" s="159" t="s">
        <v>911</v>
      </c>
      <c r="E65" s="167" t="s">
        <v>912</v>
      </c>
      <c r="F65" s="146">
        <v>106</v>
      </c>
      <c r="G65" s="145" t="s">
        <v>806</v>
      </c>
      <c r="H65" s="484">
        <v>11</v>
      </c>
      <c r="I65" s="146" t="s">
        <v>91</v>
      </c>
      <c r="J65" s="146" t="s">
        <v>612</v>
      </c>
      <c r="K65" s="147">
        <f t="shared" si="0"/>
        <v>146.97</v>
      </c>
      <c r="L65" s="148">
        <v>128.97</v>
      </c>
      <c r="M65" s="148">
        <v>0</v>
      </c>
      <c r="N65" s="148">
        <v>0</v>
      </c>
      <c r="O65" s="148">
        <v>18</v>
      </c>
    </row>
    <row r="66" spans="1:15" s="139" customFormat="1" ht="16.5" customHeight="1">
      <c r="A66" s="143">
        <v>118</v>
      </c>
      <c r="B66" s="143" t="s">
        <v>131</v>
      </c>
      <c r="C66" s="144" t="s">
        <v>1106</v>
      </c>
      <c r="D66" s="159" t="s">
        <v>907</v>
      </c>
      <c r="E66" s="167" t="s">
        <v>908</v>
      </c>
      <c r="F66" s="146">
        <v>105</v>
      </c>
      <c r="G66" s="145" t="s">
        <v>850</v>
      </c>
      <c r="H66" s="484">
        <v>11</v>
      </c>
      <c r="I66" s="146" t="s">
        <v>91</v>
      </c>
      <c r="J66" s="146" t="s">
        <v>612</v>
      </c>
      <c r="K66" s="147">
        <f t="shared" si="0"/>
        <v>553.71</v>
      </c>
      <c r="L66" s="148">
        <v>445.17</v>
      </c>
      <c r="M66" s="148">
        <v>18.55</v>
      </c>
      <c r="N66" s="148">
        <v>0</v>
      </c>
      <c r="O66" s="148">
        <v>89.99</v>
      </c>
    </row>
    <row r="67" spans="1:15" s="139" customFormat="1" ht="16.5" customHeight="1">
      <c r="A67" s="143">
        <v>120</v>
      </c>
      <c r="B67" s="143" t="s">
        <v>613</v>
      </c>
      <c r="C67" s="144" t="s">
        <v>691</v>
      </c>
      <c r="D67" s="159" t="s">
        <v>693</v>
      </c>
      <c r="E67" s="167" t="s">
        <v>917</v>
      </c>
      <c r="F67" s="146">
        <v>301</v>
      </c>
      <c r="G67" s="145" t="s">
        <v>817</v>
      </c>
      <c r="H67" s="484" t="s">
        <v>2047</v>
      </c>
      <c r="I67" s="146" t="s">
        <v>91</v>
      </c>
      <c r="J67" s="146" t="s">
        <v>612</v>
      </c>
      <c r="K67" s="147">
        <f t="shared" si="0"/>
        <v>339.59</v>
      </c>
      <c r="L67" s="148">
        <v>249.6</v>
      </c>
      <c r="M67" s="148">
        <v>0</v>
      </c>
      <c r="N67" s="148">
        <v>0</v>
      </c>
      <c r="O67" s="148">
        <v>89.99</v>
      </c>
    </row>
    <row r="68" spans="1:15" s="139" customFormat="1" ht="16.5" customHeight="1">
      <c r="A68" s="143">
        <v>120</v>
      </c>
      <c r="B68" s="143" t="s">
        <v>613</v>
      </c>
      <c r="C68" s="144" t="s">
        <v>691</v>
      </c>
      <c r="D68" s="159" t="s">
        <v>918</v>
      </c>
      <c r="E68" s="167" t="s">
        <v>919</v>
      </c>
      <c r="F68" s="146">
        <v>302</v>
      </c>
      <c r="G68" s="145" t="s">
        <v>818</v>
      </c>
      <c r="H68" s="484" t="s">
        <v>2047</v>
      </c>
      <c r="I68" s="146" t="s">
        <v>91</v>
      </c>
      <c r="J68" s="146" t="s">
        <v>612</v>
      </c>
      <c r="K68" s="147">
        <f t="shared" si="0"/>
        <v>339.59</v>
      </c>
      <c r="L68" s="148">
        <v>249.6</v>
      </c>
      <c r="M68" s="148">
        <v>0</v>
      </c>
      <c r="N68" s="148">
        <v>0</v>
      </c>
      <c r="O68" s="148">
        <v>89.99</v>
      </c>
    </row>
    <row r="69" spans="1:15" s="139" customFormat="1" ht="16.5" customHeight="1">
      <c r="A69" s="143">
        <v>120</v>
      </c>
      <c r="B69" s="143" t="s">
        <v>613</v>
      </c>
      <c r="C69" s="144" t="s">
        <v>691</v>
      </c>
      <c r="D69" s="159" t="s">
        <v>693</v>
      </c>
      <c r="E69" s="167" t="s">
        <v>735</v>
      </c>
      <c r="F69" s="146">
        <v>401</v>
      </c>
      <c r="G69" s="145" t="s">
        <v>822</v>
      </c>
      <c r="H69" s="484" t="s">
        <v>2048</v>
      </c>
      <c r="I69" s="146" t="s">
        <v>91</v>
      </c>
      <c r="J69" s="146" t="s">
        <v>612</v>
      </c>
      <c r="K69" s="147">
        <f t="shared" si="0"/>
        <v>339.59</v>
      </c>
      <c r="L69" s="148">
        <v>249.6</v>
      </c>
      <c r="M69" s="148">
        <v>0</v>
      </c>
      <c r="N69" s="148">
        <v>0</v>
      </c>
      <c r="O69" s="148">
        <v>89.99</v>
      </c>
    </row>
    <row r="70" spans="1:15" s="139" customFormat="1" ht="16.5" customHeight="1">
      <c r="A70" s="143">
        <v>120</v>
      </c>
      <c r="B70" s="143" t="s">
        <v>613</v>
      </c>
      <c r="C70" s="144" t="s">
        <v>691</v>
      </c>
      <c r="D70" s="159" t="s">
        <v>693</v>
      </c>
      <c r="E70" s="167" t="s">
        <v>735</v>
      </c>
      <c r="F70" s="146">
        <v>405</v>
      </c>
      <c r="G70" s="145" t="s">
        <v>1097</v>
      </c>
      <c r="H70" s="484" t="s">
        <v>2048</v>
      </c>
      <c r="I70" s="146" t="s">
        <v>91</v>
      </c>
      <c r="J70" s="146" t="s">
        <v>612</v>
      </c>
      <c r="K70" s="147">
        <f t="shared" si="0"/>
        <v>339.59</v>
      </c>
      <c r="L70" s="148">
        <v>249.6</v>
      </c>
      <c r="M70" s="148">
        <v>0</v>
      </c>
      <c r="N70" s="148">
        <v>0</v>
      </c>
      <c r="O70" s="148">
        <v>89.99</v>
      </c>
    </row>
    <row r="71" spans="1:15" s="139" customFormat="1" ht="16.5" customHeight="1">
      <c r="A71" s="143">
        <v>120</v>
      </c>
      <c r="B71" s="143" t="s">
        <v>613</v>
      </c>
      <c r="C71" s="144" t="s">
        <v>691</v>
      </c>
      <c r="D71" s="159" t="s">
        <v>915</v>
      </c>
      <c r="E71" s="167" t="s">
        <v>916</v>
      </c>
      <c r="F71" s="146">
        <v>105</v>
      </c>
      <c r="G71" s="145" t="s">
        <v>850</v>
      </c>
      <c r="H71" s="484">
        <v>11</v>
      </c>
      <c r="I71" s="146" t="s">
        <v>91</v>
      </c>
      <c r="J71" s="146" t="s">
        <v>612</v>
      </c>
      <c r="K71" s="147">
        <f t="shared" si="0"/>
        <v>339.59</v>
      </c>
      <c r="L71" s="148">
        <v>249.6</v>
      </c>
      <c r="M71" s="148">
        <v>0</v>
      </c>
      <c r="N71" s="148">
        <v>0</v>
      </c>
      <c r="O71" s="148">
        <v>89.99</v>
      </c>
    </row>
    <row r="72" spans="1:15" s="139" customFormat="1" ht="16.5" customHeight="1">
      <c r="A72" s="143">
        <v>120</v>
      </c>
      <c r="B72" s="143" t="s">
        <v>613</v>
      </c>
      <c r="C72" s="144" t="s">
        <v>691</v>
      </c>
      <c r="D72" s="159" t="s">
        <v>802</v>
      </c>
      <c r="E72" s="167" t="s">
        <v>803</v>
      </c>
      <c r="F72" s="146">
        <v>101</v>
      </c>
      <c r="G72" s="145" t="s">
        <v>792</v>
      </c>
      <c r="H72" s="484" t="s">
        <v>314</v>
      </c>
      <c r="I72" s="146" t="s">
        <v>91</v>
      </c>
      <c r="J72" s="146" t="s">
        <v>612</v>
      </c>
      <c r="K72" s="147">
        <f t="shared" si="0"/>
        <v>339.59</v>
      </c>
      <c r="L72" s="148">
        <v>249.6</v>
      </c>
      <c r="M72" s="148">
        <v>0</v>
      </c>
      <c r="N72" s="148">
        <v>0</v>
      </c>
      <c r="O72" s="148">
        <v>89.99</v>
      </c>
    </row>
    <row r="73" spans="1:15" s="139" customFormat="1" ht="16.5" customHeight="1">
      <c r="A73" s="143">
        <v>120</v>
      </c>
      <c r="B73" s="143" t="s">
        <v>613</v>
      </c>
      <c r="C73" s="144" t="s">
        <v>691</v>
      </c>
      <c r="D73" s="159" t="s">
        <v>802</v>
      </c>
      <c r="E73" s="167" t="s">
        <v>803</v>
      </c>
      <c r="F73" s="146">
        <v>103</v>
      </c>
      <c r="G73" s="145" t="s">
        <v>795</v>
      </c>
      <c r="H73" s="484" t="s">
        <v>314</v>
      </c>
      <c r="I73" s="146" t="s">
        <v>91</v>
      </c>
      <c r="J73" s="146" t="s">
        <v>612</v>
      </c>
      <c r="K73" s="147">
        <f t="shared" si="0"/>
        <v>339.59</v>
      </c>
      <c r="L73" s="148">
        <v>249.6</v>
      </c>
      <c r="M73" s="148">
        <v>0</v>
      </c>
      <c r="N73" s="148">
        <v>0</v>
      </c>
      <c r="O73" s="148">
        <v>89.99</v>
      </c>
    </row>
    <row r="74" spans="1:15" s="139" customFormat="1" ht="16.5" customHeight="1">
      <c r="A74" s="143">
        <v>122</v>
      </c>
      <c r="B74" s="143" t="s">
        <v>130</v>
      </c>
      <c r="C74" s="144" t="s">
        <v>1107</v>
      </c>
      <c r="D74" s="159" t="s">
        <v>920</v>
      </c>
      <c r="E74" s="167" t="s">
        <v>921</v>
      </c>
      <c r="F74" s="146">
        <v>301</v>
      </c>
      <c r="G74" s="145" t="s">
        <v>817</v>
      </c>
      <c r="H74" s="484">
        <v>25</v>
      </c>
      <c r="I74" s="146" t="s">
        <v>91</v>
      </c>
      <c r="J74" s="146" t="s">
        <v>612</v>
      </c>
      <c r="K74" s="147">
        <f t="shared" si="0"/>
        <v>371.87</v>
      </c>
      <c r="L74" s="148">
        <v>281.88</v>
      </c>
      <c r="M74" s="148">
        <v>0</v>
      </c>
      <c r="N74" s="148">
        <v>0</v>
      </c>
      <c r="O74" s="148">
        <v>89.99</v>
      </c>
    </row>
    <row r="75" spans="1:15" s="139" customFormat="1" ht="16.5" customHeight="1">
      <c r="A75" s="143">
        <v>122</v>
      </c>
      <c r="B75" s="143" t="s">
        <v>130</v>
      </c>
      <c r="C75" s="144" t="s">
        <v>1107</v>
      </c>
      <c r="D75" s="159" t="s">
        <v>922</v>
      </c>
      <c r="E75" s="167" t="s">
        <v>923</v>
      </c>
      <c r="F75" s="146">
        <v>302</v>
      </c>
      <c r="G75" s="145" t="s">
        <v>818</v>
      </c>
      <c r="H75" s="484">
        <v>25</v>
      </c>
      <c r="I75" s="146" t="s">
        <v>91</v>
      </c>
      <c r="J75" s="146" t="s">
        <v>612</v>
      </c>
      <c r="K75" s="147">
        <f t="shared" si="0"/>
        <v>371.87</v>
      </c>
      <c r="L75" s="148">
        <v>281.88</v>
      </c>
      <c r="M75" s="148">
        <v>0</v>
      </c>
      <c r="N75" s="148">
        <v>0</v>
      </c>
      <c r="O75" s="148">
        <v>89.99</v>
      </c>
    </row>
    <row r="76" spans="1:15" s="139" customFormat="1" ht="16.5" customHeight="1">
      <c r="A76" s="143">
        <v>122</v>
      </c>
      <c r="B76" s="143" t="s">
        <v>130</v>
      </c>
      <c r="C76" s="144" t="s">
        <v>1107</v>
      </c>
      <c r="D76" s="159" t="s">
        <v>920</v>
      </c>
      <c r="E76" s="167" t="s">
        <v>921</v>
      </c>
      <c r="F76" s="146">
        <v>401</v>
      </c>
      <c r="G76" s="145" t="s">
        <v>822</v>
      </c>
      <c r="H76" s="484">
        <v>25</v>
      </c>
      <c r="I76" s="146" t="s">
        <v>91</v>
      </c>
      <c r="J76" s="146" t="s">
        <v>612</v>
      </c>
      <c r="K76" s="147">
        <f t="shared" si="0"/>
        <v>371.87</v>
      </c>
      <c r="L76" s="148">
        <v>281.88</v>
      </c>
      <c r="M76" s="148">
        <v>0</v>
      </c>
      <c r="N76" s="148">
        <v>0</v>
      </c>
      <c r="O76" s="148">
        <v>89.99</v>
      </c>
    </row>
    <row r="77" spans="1:15" s="139" customFormat="1" ht="16.5" customHeight="1">
      <c r="A77" s="143">
        <v>14</v>
      </c>
      <c r="B77" s="143" t="s">
        <v>645</v>
      </c>
      <c r="C77" s="144" t="s">
        <v>1108</v>
      </c>
      <c r="D77" s="159" t="s">
        <v>737</v>
      </c>
      <c r="E77" s="167" t="s">
        <v>738</v>
      </c>
      <c r="F77" s="146">
        <v>201</v>
      </c>
      <c r="G77" s="145" t="s">
        <v>813</v>
      </c>
      <c r="H77" s="484" t="s">
        <v>2009</v>
      </c>
      <c r="I77" s="146" t="s">
        <v>91</v>
      </c>
      <c r="J77" s="146" t="s">
        <v>612</v>
      </c>
      <c r="K77" s="147">
        <f t="shared" ref="K77:K144" si="3">SUM(L77:O77)</f>
        <v>609.73</v>
      </c>
      <c r="L77" s="148">
        <v>500.52</v>
      </c>
      <c r="M77" s="148">
        <v>19.22</v>
      </c>
      <c r="N77" s="148">
        <v>0</v>
      </c>
      <c r="O77" s="148">
        <v>89.99</v>
      </c>
    </row>
    <row r="78" spans="1:15" s="139" customFormat="1" ht="16.5" customHeight="1">
      <c r="A78" s="143">
        <v>14</v>
      </c>
      <c r="B78" s="143" t="s">
        <v>645</v>
      </c>
      <c r="C78" s="144" t="s">
        <v>1108</v>
      </c>
      <c r="D78" s="159" t="s">
        <v>737</v>
      </c>
      <c r="E78" s="167" t="s">
        <v>738</v>
      </c>
      <c r="F78" s="146">
        <v>301</v>
      </c>
      <c r="G78" s="145" t="s">
        <v>817</v>
      </c>
      <c r="H78" s="484" t="s">
        <v>1973</v>
      </c>
      <c r="I78" s="146" t="s">
        <v>91</v>
      </c>
      <c r="J78" s="146" t="s">
        <v>612</v>
      </c>
      <c r="K78" s="147">
        <f t="shared" si="3"/>
        <v>609.73</v>
      </c>
      <c r="L78" s="148">
        <v>500.52</v>
      </c>
      <c r="M78" s="148">
        <v>19.22</v>
      </c>
      <c r="N78" s="148">
        <v>0</v>
      </c>
      <c r="O78" s="148">
        <v>89.99</v>
      </c>
    </row>
    <row r="79" spans="1:15" s="139" customFormat="1" ht="16.5" customHeight="1">
      <c r="A79" s="143">
        <v>14</v>
      </c>
      <c r="B79" s="143" t="s">
        <v>645</v>
      </c>
      <c r="C79" s="144" t="s">
        <v>1108</v>
      </c>
      <c r="D79" s="159" t="s">
        <v>928</v>
      </c>
      <c r="E79" s="167" t="s">
        <v>929</v>
      </c>
      <c r="F79" s="146">
        <v>302</v>
      </c>
      <c r="G79" s="145" t="s">
        <v>818</v>
      </c>
      <c r="H79" s="484" t="s">
        <v>1973</v>
      </c>
      <c r="I79" s="146" t="s">
        <v>91</v>
      </c>
      <c r="J79" s="146" t="s">
        <v>612</v>
      </c>
      <c r="K79" s="147">
        <f t="shared" si="3"/>
        <v>609.73</v>
      </c>
      <c r="L79" s="148">
        <v>500.52</v>
      </c>
      <c r="M79" s="148">
        <v>19.22</v>
      </c>
      <c r="N79" s="148">
        <v>0</v>
      </c>
      <c r="O79" s="148">
        <v>89.99</v>
      </c>
    </row>
    <row r="80" spans="1:15" s="139" customFormat="1" ht="16.5" customHeight="1">
      <c r="A80" s="143">
        <v>14</v>
      </c>
      <c r="B80" s="143" t="s">
        <v>645</v>
      </c>
      <c r="C80" s="144" t="s">
        <v>1108</v>
      </c>
      <c r="D80" s="159" t="s">
        <v>737</v>
      </c>
      <c r="E80" s="167" t="s">
        <v>738</v>
      </c>
      <c r="F80" s="146">
        <v>401</v>
      </c>
      <c r="G80" s="145" t="s">
        <v>822</v>
      </c>
      <c r="H80" s="484" t="s">
        <v>1973</v>
      </c>
      <c r="I80" s="146" t="s">
        <v>91</v>
      </c>
      <c r="J80" s="146" t="s">
        <v>612</v>
      </c>
      <c r="K80" s="147">
        <f t="shared" si="3"/>
        <v>609.73</v>
      </c>
      <c r="L80" s="148">
        <v>500.52</v>
      </c>
      <c r="M80" s="148">
        <v>19.22</v>
      </c>
      <c r="N80" s="148">
        <v>0</v>
      </c>
      <c r="O80" s="148">
        <v>89.99</v>
      </c>
    </row>
    <row r="81" spans="1:15" s="139" customFormat="1" ht="16.5" customHeight="1">
      <c r="A81" s="143">
        <v>14</v>
      </c>
      <c r="B81" s="143" t="s">
        <v>645</v>
      </c>
      <c r="C81" s="144" t="s">
        <v>1108</v>
      </c>
      <c r="D81" s="159" t="s">
        <v>737</v>
      </c>
      <c r="E81" s="167" t="s">
        <v>738</v>
      </c>
      <c r="F81" s="146">
        <v>405</v>
      </c>
      <c r="G81" s="145" t="s">
        <v>1097</v>
      </c>
      <c r="H81" s="484" t="s">
        <v>1973</v>
      </c>
      <c r="I81" s="146" t="s">
        <v>91</v>
      </c>
      <c r="J81" s="146" t="s">
        <v>612</v>
      </c>
      <c r="K81" s="147">
        <f t="shared" si="3"/>
        <v>609.73</v>
      </c>
      <c r="L81" s="148">
        <v>500.52</v>
      </c>
      <c r="M81" s="148">
        <v>19.22</v>
      </c>
      <c r="N81" s="148">
        <v>0</v>
      </c>
      <c r="O81" s="148">
        <v>89.99</v>
      </c>
    </row>
    <row r="82" spans="1:15" s="139" customFormat="1" ht="16.5" customHeight="1">
      <c r="A82" s="143">
        <v>14</v>
      </c>
      <c r="B82" s="143" t="s">
        <v>645</v>
      </c>
      <c r="C82" s="144" t="s">
        <v>1108</v>
      </c>
      <c r="D82" s="159" t="s">
        <v>926</v>
      </c>
      <c r="E82" s="167" t="s">
        <v>927</v>
      </c>
      <c r="F82" s="146">
        <v>105</v>
      </c>
      <c r="G82" s="145" t="s">
        <v>850</v>
      </c>
      <c r="H82" s="484">
        <v>11</v>
      </c>
      <c r="I82" s="146" t="s">
        <v>91</v>
      </c>
      <c r="J82" s="146" t="s">
        <v>612</v>
      </c>
      <c r="K82" s="147">
        <f t="shared" si="3"/>
        <v>609.73</v>
      </c>
      <c r="L82" s="148">
        <v>500.52</v>
      </c>
      <c r="M82" s="148">
        <v>19.22</v>
      </c>
      <c r="N82" s="148">
        <v>0</v>
      </c>
      <c r="O82" s="148">
        <v>89.99</v>
      </c>
    </row>
    <row r="83" spans="1:15" s="139" customFormat="1" ht="16.5" customHeight="1">
      <c r="A83" s="143">
        <v>14</v>
      </c>
      <c r="B83" s="143" t="s">
        <v>645</v>
      </c>
      <c r="C83" s="144" t="s">
        <v>1108</v>
      </c>
      <c r="D83" s="159" t="s">
        <v>924</v>
      </c>
      <c r="E83" s="167" t="s">
        <v>925</v>
      </c>
      <c r="F83" s="146">
        <v>101</v>
      </c>
      <c r="G83" s="145" t="s">
        <v>792</v>
      </c>
      <c r="H83" s="484" t="s">
        <v>1973</v>
      </c>
      <c r="I83" s="146" t="s">
        <v>91</v>
      </c>
      <c r="J83" s="146" t="s">
        <v>612</v>
      </c>
      <c r="K83" s="147">
        <f t="shared" si="3"/>
        <v>609.73</v>
      </c>
      <c r="L83" s="148">
        <v>500.52</v>
      </c>
      <c r="M83" s="148">
        <v>19.22</v>
      </c>
      <c r="N83" s="148">
        <v>0</v>
      </c>
      <c r="O83" s="148">
        <v>89.99</v>
      </c>
    </row>
    <row r="84" spans="1:15" s="139" customFormat="1" ht="16.5" customHeight="1">
      <c r="A84" s="143">
        <v>14</v>
      </c>
      <c r="B84" s="143" t="s">
        <v>645</v>
      </c>
      <c r="C84" s="144" t="s">
        <v>1108</v>
      </c>
      <c r="D84" s="159" t="s">
        <v>924</v>
      </c>
      <c r="E84" s="167" t="s">
        <v>925</v>
      </c>
      <c r="F84" s="146" t="s">
        <v>1161</v>
      </c>
      <c r="G84" s="145" t="s">
        <v>1160</v>
      </c>
      <c r="H84" s="484" t="s">
        <v>1973</v>
      </c>
      <c r="I84" s="146" t="s">
        <v>91</v>
      </c>
      <c r="J84" s="146" t="s">
        <v>612</v>
      </c>
      <c r="K84" s="147">
        <f t="shared" ref="K84" si="4">SUM(L84:O84)</f>
        <v>609.73</v>
      </c>
      <c r="L84" s="148">
        <v>500.52</v>
      </c>
      <c r="M84" s="148">
        <v>19.22</v>
      </c>
      <c r="N84" s="148">
        <v>0</v>
      </c>
      <c r="O84" s="148">
        <v>89.99</v>
      </c>
    </row>
    <row r="85" spans="1:15" s="139" customFormat="1" ht="16.5" customHeight="1">
      <c r="A85" s="143">
        <v>14</v>
      </c>
      <c r="B85" s="143" t="s">
        <v>645</v>
      </c>
      <c r="C85" s="144" t="s">
        <v>1108</v>
      </c>
      <c r="D85" s="159" t="s">
        <v>924</v>
      </c>
      <c r="E85" s="167" t="s">
        <v>925</v>
      </c>
      <c r="F85" s="146">
        <v>103</v>
      </c>
      <c r="G85" s="145" t="s">
        <v>795</v>
      </c>
      <c r="H85" s="484" t="s">
        <v>1973</v>
      </c>
      <c r="I85" s="146" t="s">
        <v>91</v>
      </c>
      <c r="J85" s="146" t="s">
        <v>612</v>
      </c>
      <c r="K85" s="147">
        <f t="shared" si="3"/>
        <v>609.73</v>
      </c>
      <c r="L85" s="148">
        <v>500.52</v>
      </c>
      <c r="M85" s="148">
        <v>19.22</v>
      </c>
      <c r="N85" s="148">
        <v>0</v>
      </c>
      <c r="O85" s="148">
        <v>89.99</v>
      </c>
    </row>
    <row r="86" spans="1:15" s="139" customFormat="1" ht="16.5" customHeight="1">
      <c r="A86" s="143">
        <v>123</v>
      </c>
      <c r="B86" s="143" t="s">
        <v>628</v>
      </c>
      <c r="C86" s="144" t="s">
        <v>1109</v>
      </c>
      <c r="D86" s="159" t="s">
        <v>741</v>
      </c>
      <c r="E86" s="167" t="s">
        <v>742</v>
      </c>
      <c r="F86" s="146">
        <v>201</v>
      </c>
      <c r="G86" s="145" t="s">
        <v>813</v>
      </c>
      <c r="H86" s="484" t="s">
        <v>2009</v>
      </c>
      <c r="I86" s="146" t="s">
        <v>91</v>
      </c>
      <c r="J86" s="146" t="s">
        <v>612</v>
      </c>
      <c r="K86" s="147">
        <f t="shared" si="3"/>
        <v>492.56</v>
      </c>
      <c r="L86" s="148">
        <v>385.16</v>
      </c>
      <c r="M86" s="148">
        <v>17.41</v>
      </c>
      <c r="N86" s="148">
        <v>0</v>
      </c>
      <c r="O86" s="148">
        <v>89.99</v>
      </c>
    </row>
    <row r="87" spans="1:15" s="139" customFormat="1" ht="16.5" customHeight="1">
      <c r="A87" s="143">
        <v>123</v>
      </c>
      <c r="B87" s="143" t="s">
        <v>628</v>
      </c>
      <c r="C87" s="144" t="s">
        <v>1109</v>
      </c>
      <c r="D87" s="159" t="s">
        <v>741</v>
      </c>
      <c r="E87" s="167" t="s">
        <v>742</v>
      </c>
      <c r="F87" s="146">
        <v>301</v>
      </c>
      <c r="G87" s="145" t="s">
        <v>817</v>
      </c>
      <c r="H87" s="484" t="s">
        <v>1973</v>
      </c>
      <c r="I87" s="146" t="s">
        <v>91</v>
      </c>
      <c r="J87" s="146" t="s">
        <v>612</v>
      </c>
      <c r="K87" s="147">
        <f t="shared" si="3"/>
        <v>492.56</v>
      </c>
      <c r="L87" s="148">
        <v>385.16</v>
      </c>
      <c r="M87" s="148">
        <v>17.41</v>
      </c>
      <c r="N87" s="148">
        <v>0</v>
      </c>
      <c r="O87" s="148">
        <v>89.99</v>
      </c>
    </row>
    <row r="88" spans="1:15" s="139" customFormat="1" ht="16.5" customHeight="1">
      <c r="A88" s="143">
        <v>123</v>
      </c>
      <c r="B88" s="143" t="s">
        <v>628</v>
      </c>
      <c r="C88" s="144" t="s">
        <v>1109</v>
      </c>
      <c r="D88" s="159" t="s">
        <v>934</v>
      </c>
      <c r="E88" s="167" t="s">
        <v>935</v>
      </c>
      <c r="F88" s="146">
        <v>302</v>
      </c>
      <c r="G88" s="145" t="s">
        <v>818</v>
      </c>
      <c r="H88" s="484" t="s">
        <v>1973</v>
      </c>
      <c r="I88" s="146" t="s">
        <v>91</v>
      </c>
      <c r="J88" s="146" t="s">
        <v>612</v>
      </c>
      <c r="K88" s="147">
        <f t="shared" si="3"/>
        <v>492.56</v>
      </c>
      <c r="L88" s="148">
        <v>385.16</v>
      </c>
      <c r="M88" s="148">
        <v>17.41</v>
      </c>
      <c r="N88" s="148">
        <v>0</v>
      </c>
      <c r="O88" s="148">
        <v>89.99</v>
      </c>
    </row>
    <row r="89" spans="1:15" s="139" customFormat="1" ht="16.5" customHeight="1">
      <c r="A89" s="143">
        <v>123</v>
      </c>
      <c r="B89" s="143" t="s">
        <v>628</v>
      </c>
      <c r="C89" s="144" t="s">
        <v>1109</v>
      </c>
      <c r="D89" s="159" t="s">
        <v>741</v>
      </c>
      <c r="E89" s="167" t="s">
        <v>742</v>
      </c>
      <c r="F89" s="146">
        <v>401</v>
      </c>
      <c r="G89" s="145" t="s">
        <v>822</v>
      </c>
      <c r="H89" s="484" t="s">
        <v>1973</v>
      </c>
      <c r="I89" s="146" t="s">
        <v>91</v>
      </c>
      <c r="J89" s="146" t="s">
        <v>612</v>
      </c>
      <c r="K89" s="147">
        <f t="shared" si="3"/>
        <v>492.56</v>
      </c>
      <c r="L89" s="148">
        <v>385.16</v>
      </c>
      <c r="M89" s="148">
        <v>17.41</v>
      </c>
      <c r="N89" s="148">
        <v>0</v>
      </c>
      <c r="O89" s="148">
        <v>89.99</v>
      </c>
    </row>
    <row r="90" spans="1:15" s="139" customFormat="1" ht="16.5" customHeight="1">
      <c r="A90" s="143">
        <v>123</v>
      </c>
      <c r="B90" s="143" t="s">
        <v>628</v>
      </c>
      <c r="C90" s="144" t="s">
        <v>1109</v>
      </c>
      <c r="D90" s="159" t="s">
        <v>741</v>
      </c>
      <c r="E90" s="167" t="s">
        <v>742</v>
      </c>
      <c r="F90" s="146">
        <v>405</v>
      </c>
      <c r="G90" s="145" t="s">
        <v>1097</v>
      </c>
      <c r="H90" s="484" t="s">
        <v>1973</v>
      </c>
      <c r="I90" s="146" t="s">
        <v>91</v>
      </c>
      <c r="J90" s="146" t="s">
        <v>612</v>
      </c>
      <c r="K90" s="147">
        <f t="shared" si="3"/>
        <v>492.56</v>
      </c>
      <c r="L90" s="148">
        <v>385.16</v>
      </c>
      <c r="M90" s="148">
        <v>17.41</v>
      </c>
      <c r="N90" s="148">
        <v>0</v>
      </c>
      <c r="O90" s="148">
        <v>89.99</v>
      </c>
    </row>
    <row r="91" spans="1:15" s="139" customFormat="1" ht="16.5" customHeight="1">
      <c r="A91" s="143">
        <v>123</v>
      </c>
      <c r="B91" s="143" t="s">
        <v>628</v>
      </c>
      <c r="C91" s="144" t="s">
        <v>1109</v>
      </c>
      <c r="D91" s="159" t="s">
        <v>932</v>
      </c>
      <c r="E91" s="167" t="s">
        <v>933</v>
      </c>
      <c r="F91" s="146">
        <v>106</v>
      </c>
      <c r="G91" s="145" t="s">
        <v>806</v>
      </c>
      <c r="H91" s="484">
        <v>11</v>
      </c>
      <c r="I91" s="146" t="s">
        <v>91</v>
      </c>
      <c r="J91" s="146" t="s">
        <v>612</v>
      </c>
      <c r="K91" s="147">
        <f t="shared" si="3"/>
        <v>95.03</v>
      </c>
      <c r="L91" s="148">
        <v>77.03</v>
      </c>
      <c r="M91" s="148">
        <v>0</v>
      </c>
      <c r="N91" s="148">
        <v>0</v>
      </c>
      <c r="O91" s="148">
        <v>18</v>
      </c>
    </row>
    <row r="92" spans="1:15" s="139" customFormat="1" ht="16.5" customHeight="1">
      <c r="A92" s="143">
        <v>123</v>
      </c>
      <c r="B92" s="143" t="s">
        <v>628</v>
      </c>
      <c r="C92" s="144" t="s">
        <v>1109</v>
      </c>
      <c r="D92" s="159" t="s">
        <v>930</v>
      </c>
      <c r="E92" s="167" t="s">
        <v>931</v>
      </c>
      <c r="F92" s="146">
        <v>105</v>
      </c>
      <c r="G92" s="145" t="s">
        <v>850</v>
      </c>
      <c r="H92" s="484" t="s">
        <v>1976</v>
      </c>
      <c r="I92" s="146" t="s">
        <v>91</v>
      </c>
      <c r="J92" s="146" t="s">
        <v>612</v>
      </c>
      <c r="K92" s="147">
        <f t="shared" si="3"/>
        <v>492.56</v>
      </c>
      <c r="L92" s="148">
        <v>385.16</v>
      </c>
      <c r="M92" s="148">
        <v>17.41</v>
      </c>
      <c r="N92" s="148">
        <v>0</v>
      </c>
      <c r="O92" s="148">
        <v>89.99</v>
      </c>
    </row>
    <row r="93" spans="1:15" s="139" customFormat="1" ht="16.5" customHeight="1">
      <c r="A93" s="143">
        <v>16</v>
      </c>
      <c r="B93" s="143" t="s">
        <v>2058</v>
      </c>
      <c r="C93" s="144" t="s">
        <v>1110</v>
      </c>
      <c r="D93" s="159" t="s">
        <v>945</v>
      </c>
      <c r="E93" s="167" t="s">
        <v>946</v>
      </c>
      <c r="F93" s="146">
        <v>201</v>
      </c>
      <c r="G93" s="145" t="s">
        <v>813</v>
      </c>
      <c r="H93" s="484" t="s">
        <v>2056</v>
      </c>
      <c r="I93" s="146" t="s">
        <v>91</v>
      </c>
      <c r="J93" s="146" t="s">
        <v>612</v>
      </c>
      <c r="K93" s="147">
        <f t="shared" si="3"/>
        <v>1304.47</v>
      </c>
      <c r="L93" s="148">
        <v>1198.1199999999999</v>
      </c>
      <c r="M93" s="148">
        <v>16.36</v>
      </c>
      <c r="N93" s="148">
        <v>0</v>
      </c>
      <c r="O93" s="148">
        <v>89.99</v>
      </c>
    </row>
    <row r="94" spans="1:15" s="139" customFormat="1" ht="16.5" customHeight="1">
      <c r="A94" s="143">
        <v>16</v>
      </c>
      <c r="B94" s="143" t="s">
        <v>2058</v>
      </c>
      <c r="C94" s="144" t="s">
        <v>1110</v>
      </c>
      <c r="D94" s="159" t="s">
        <v>945</v>
      </c>
      <c r="E94" s="167" t="s">
        <v>946</v>
      </c>
      <c r="F94" s="146">
        <v>301</v>
      </c>
      <c r="G94" s="145" t="s">
        <v>817</v>
      </c>
      <c r="H94" s="484" t="s">
        <v>314</v>
      </c>
      <c r="I94" s="146" t="s">
        <v>91</v>
      </c>
      <c r="J94" s="146" t="s">
        <v>612</v>
      </c>
      <c r="K94" s="147">
        <f t="shared" si="3"/>
        <v>1304.47</v>
      </c>
      <c r="L94" s="148">
        <v>1198.1199999999999</v>
      </c>
      <c r="M94" s="148">
        <v>16.36</v>
      </c>
      <c r="N94" s="148">
        <v>0</v>
      </c>
      <c r="O94" s="148">
        <v>89.99</v>
      </c>
    </row>
    <row r="95" spans="1:15" s="139" customFormat="1" ht="16.5" customHeight="1">
      <c r="A95" s="143">
        <v>16</v>
      </c>
      <c r="B95" s="143" t="s">
        <v>2058</v>
      </c>
      <c r="C95" s="144" t="s">
        <v>1110</v>
      </c>
      <c r="D95" s="159" t="s">
        <v>947</v>
      </c>
      <c r="E95" s="167" t="s">
        <v>948</v>
      </c>
      <c r="F95" s="146">
        <v>302</v>
      </c>
      <c r="G95" s="145" t="s">
        <v>818</v>
      </c>
      <c r="H95" s="484" t="s">
        <v>314</v>
      </c>
      <c r="I95" s="146" t="s">
        <v>91</v>
      </c>
      <c r="J95" s="146" t="s">
        <v>612</v>
      </c>
      <c r="K95" s="147">
        <f t="shared" si="3"/>
        <v>1304.47</v>
      </c>
      <c r="L95" s="148">
        <v>1198.1199999999999</v>
      </c>
      <c r="M95" s="148">
        <v>16.36</v>
      </c>
      <c r="N95" s="148">
        <v>0</v>
      </c>
      <c r="O95" s="148">
        <v>89.99</v>
      </c>
    </row>
    <row r="96" spans="1:15" s="139" customFormat="1" ht="16.5" customHeight="1">
      <c r="A96" s="143">
        <v>16</v>
      </c>
      <c r="B96" s="143" t="s">
        <v>2058</v>
      </c>
      <c r="C96" s="144" t="s">
        <v>1110</v>
      </c>
      <c r="D96" s="159" t="s">
        <v>945</v>
      </c>
      <c r="E96" s="167" t="s">
        <v>946</v>
      </c>
      <c r="F96" s="146">
        <v>401</v>
      </c>
      <c r="G96" s="145" t="s">
        <v>822</v>
      </c>
      <c r="H96" s="484" t="s">
        <v>314</v>
      </c>
      <c r="I96" s="146" t="s">
        <v>91</v>
      </c>
      <c r="J96" s="146" t="s">
        <v>612</v>
      </c>
      <c r="K96" s="147">
        <f t="shared" si="3"/>
        <v>1304.47</v>
      </c>
      <c r="L96" s="148">
        <v>1198.1199999999999</v>
      </c>
      <c r="M96" s="148">
        <v>16.36</v>
      </c>
      <c r="N96" s="148">
        <v>0</v>
      </c>
      <c r="O96" s="148">
        <v>89.99</v>
      </c>
    </row>
    <row r="97" spans="1:15" s="139" customFormat="1" ht="16.5" customHeight="1">
      <c r="A97" s="143">
        <v>16</v>
      </c>
      <c r="B97" s="143" t="s">
        <v>2058</v>
      </c>
      <c r="C97" s="144" t="s">
        <v>1110</v>
      </c>
      <c r="D97" s="159" t="s">
        <v>945</v>
      </c>
      <c r="E97" s="167" t="s">
        <v>946</v>
      </c>
      <c r="F97" s="146">
        <v>405</v>
      </c>
      <c r="G97" s="145" t="s">
        <v>1097</v>
      </c>
      <c r="H97" s="484" t="s">
        <v>314</v>
      </c>
      <c r="I97" s="146" t="s">
        <v>91</v>
      </c>
      <c r="J97" s="146" t="s">
        <v>612</v>
      </c>
      <c r="K97" s="147">
        <f t="shared" si="3"/>
        <v>1304.47</v>
      </c>
      <c r="L97" s="148">
        <v>1198.1199999999999</v>
      </c>
      <c r="M97" s="148">
        <v>16.36</v>
      </c>
      <c r="N97" s="148">
        <v>0</v>
      </c>
      <c r="O97" s="148">
        <v>89.99</v>
      </c>
    </row>
    <row r="98" spans="1:15" s="139" customFormat="1" ht="16.5" customHeight="1">
      <c r="A98" s="143">
        <v>16</v>
      </c>
      <c r="B98" s="143" t="s">
        <v>2058</v>
      </c>
      <c r="C98" s="144" t="s">
        <v>1110</v>
      </c>
      <c r="D98" s="159" t="s">
        <v>938</v>
      </c>
      <c r="E98" s="167" t="s">
        <v>939</v>
      </c>
      <c r="F98" s="146">
        <v>105</v>
      </c>
      <c r="G98" s="145" t="s">
        <v>850</v>
      </c>
      <c r="H98" s="484">
        <v>11</v>
      </c>
      <c r="I98" s="146" t="s">
        <v>91</v>
      </c>
      <c r="J98" s="146" t="s">
        <v>612</v>
      </c>
      <c r="K98" s="147">
        <f t="shared" si="3"/>
        <v>1304.47</v>
      </c>
      <c r="L98" s="148">
        <v>1198.1199999999999</v>
      </c>
      <c r="M98" s="148">
        <v>16.36</v>
      </c>
      <c r="N98" s="148">
        <v>0</v>
      </c>
      <c r="O98" s="148">
        <v>89.99</v>
      </c>
    </row>
    <row r="99" spans="1:15" s="139" customFormat="1" ht="16.5" customHeight="1">
      <c r="A99" s="143">
        <v>16</v>
      </c>
      <c r="B99" s="143" t="s">
        <v>2058</v>
      </c>
      <c r="C99" s="144" t="s">
        <v>1110</v>
      </c>
      <c r="D99" s="159" t="s">
        <v>936</v>
      </c>
      <c r="E99" s="167" t="s">
        <v>937</v>
      </c>
      <c r="F99" s="146">
        <v>101</v>
      </c>
      <c r="G99" s="145" t="s">
        <v>792</v>
      </c>
      <c r="H99" s="484" t="s">
        <v>314</v>
      </c>
      <c r="I99" s="146" t="s">
        <v>91</v>
      </c>
      <c r="J99" s="146" t="s">
        <v>612</v>
      </c>
      <c r="K99" s="147">
        <f t="shared" si="3"/>
        <v>1304.47</v>
      </c>
      <c r="L99" s="148">
        <v>1198.1199999999999</v>
      </c>
      <c r="M99" s="148">
        <v>16.36</v>
      </c>
      <c r="N99" s="148">
        <v>0</v>
      </c>
      <c r="O99" s="148">
        <v>89.99</v>
      </c>
    </row>
    <row r="100" spans="1:15" s="139" customFormat="1" ht="16.5" customHeight="1">
      <c r="A100" s="143">
        <v>16</v>
      </c>
      <c r="B100" s="143" t="s">
        <v>2058</v>
      </c>
      <c r="C100" s="144" t="s">
        <v>1110</v>
      </c>
      <c r="D100" s="159" t="s">
        <v>936</v>
      </c>
      <c r="E100" s="167" t="s">
        <v>937</v>
      </c>
      <c r="F100" s="146" t="s">
        <v>1161</v>
      </c>
      <c r="G100" s="145" t="s">
        <v>1160</v>
      </c>
      <c r="H100" s="484" t="s">
        <v>314</v>
      </c>
      <c r="I100" s="146" t="s">
        <v>91</v>
      </c>
      <c r="J100" s="146" t="s">
        <v>612</v>
      </c>
      <c r="K100" s="147">
        <f t="shared" ref="K100" si="5">SUM(L100:O100)</f>
        <v>1304.47</v>
      </c>
      <c r="L100" s="148">
        <v>1198.1199999999999</v>
      </c>
      <c r="M100" s="148">
        <v>16.36</v>
      </c>
      <c r="N100" s="148">
        <v>0</v>
      </c>
      <c r="O100" s="148">
        <v>89.99</v>
      </c>
    </row>
    <row r="101" spans="1:15" s="139" customFormat="1" ht="16.5" customHeight="1">
      <c r="A101" s="143">
        <v>16</v>
      </c>
      <c r="B101" s="143" t="s">
        <v>2058</v>
      </c>
      <c r="C101" s="144" t="s">
        <v>1110</v>
      </c>
      <c r="D101" s="159" t="s">
        <v>936</v>
      </c>
      <c r="E101" s="167" t="s">
        <v>937</v>
      </c>
      <c r="F101" s="146">
        <v>103</v>
      </c>
      <c r="G101" s="145" t="s">
        <v>795</v>
      </c>
      <c r="H101" s="484" t="s">
        <v>314</v>
      </c>
      <c r="I101" s="146" t="s">
        <v>91</v>
      </c>
      <c r="J101" s="146" t="s">
        <v>612</v>
      </c>
      <c r="K101" s="147">
        <f t="shared" si="3"/>
        <v>1304.47</v>
      </c>
      <c r="L101" s="148">
        <v>1198.1199999999999</v>
      </c>
      <c r="M101" s="148">
        <v>16.36</v>
      </c>
      <c r="N101" s="148">
        <v>0</v>
      </c>
      <c r="O101" s="148">
        <v>89.99</v>
      </c>
    </row>
    <row r="102" spans="1:15" s="139" customFormat="1" ht="16.5" customHeight="1">
      <c r="A102" s="143">
        <v>16</v>
      </c>
      <c r="B102" s="143" t="s">
        <v>2058</v>
      </c>
      <c r="C102" s="144" t="s">
        <v>1110</v>
      </c>
      <c r="D102" s="159" t="s">
        <v>940</v>
      </c>
      <c r="E102" s="167" t="s">
        <v>910</v>
      </c>
      <c r="F102" s="146">
        <v>106</v>
      </c>
      <c r="G102" s="145" t="s">
        <v>806</v>
      </c>
      <c r="H102" s="484">
        <v>11</v>
      </c>
      <c r="I102" s="146" t="s">
        <v>91</v>
      </c>
      <c r="J102" s="146" t="s">
        <v>612</v>
      </c>
      <c r="K102" s="147">
        <f t="shared" si="3"/>
        <v>290.63</v>
      </c>
      <c r="L102" s="148">
        <v>272.63</v>
      </c>
      <c r="M102" s="148">
        <v>0</v>
      </c>
      <c r="N102" s="148">
        <v>0</v>
      </c>
      <c r="O102" s="148">
        <v>18</v>
      </c>
    </row>
    <row r="103" spans="1:15" s="139" customFormat="1" ht="16.5" customHeight="1">
      <c r="A103" s="143">
        <v>16</v>
      </c>
      <c r="B103" s="143" t="s">
        <v>2058</v>
      </c>
      <c r="C103" s="144" t="s">
        <v>1110</v>
      </c>
      <c r="D103" s="159" t="s">
        <v>941</v>
      </c>
      <c r="E103" s="167" t="s">
        <v>912</v>
      </c>
      <c r="F103" s="146">
        <v>106</v>
      </c>
      <c r="G103" s="145" t="s">
        <v>806</v>
      </c>
      <c r="H103" s="484">
        <v>11</v>
      </c>
      <c r="I103" s="146" t="s">
        <v>91</v>
      </c>
      <c r="J103" s="146" t="s">
        <v>612</v>
      </c>
      <c r="K103" s="147">
        <f t="shared" si="3"/>
        <v>290.63</v>
      </c>
      <c r="L103" s="148">
        <v>272.63</v>
      </c>
      <c r="M103" s="148">
        <v>0</v>
      </c>
      <c r="N103" s="148">
        <v>0</v>
      </c>
      <c r="O103" s="148">
        <v>18</v>
      </c>
    </row>
    <row r="104" spans="1:15" s="139" customFormat="1" ht="16.5" customHeight="1">
      <c r="A104" s="143">
        <v>16</v>
      </c>
      <c r="B104" s="143" t="s">
        <v>2058</v>
      </c>
      <c r="C104" s="144" t="s">
        <v>1110</v>
      </c>
      <c r="D104" s="159" t="s">
        <v>942</v>
      </c>
      <c r="E104" s="167" t="s">
        <v>943</v>
      </c>
      <c r="F104" s="146">
        <v>106</v>
      </c>
      <c r="G104" s="145" t="s">
        <v>806</v>
      </c>
      <c r="H104" s="484">
        <v>11</v>
      </c>
      <c r="I104" s="146" t="s">
        <v>91</v>
      </c>
      <c r="J104" s="146" t="s">
        <v>612</v>
      </c>
      <c r="K104" s="147">
        <f t="shared" si="3"/>
        <v>290.63</v>
      </c>
      <c r="L104" s="148">
        <v>272.63</v>
      </c>
      <c r="M104" s="148">
        <v>0</v>
      </c>
      <c r="N104" s="148">
        <v>0</v>
      </c>
      <c r="O104" s="148">
        <v>18</v>
      </c>
    </row>
    <row r="105" spans="1:15" s="139" customFormat="1" ht="16.5" customHeight="1">
      <c r="A105" s="143">
        <v>16</v>
      </c>
      <c r="B105" s="143" t="s">
        <v>2058</v>
      </c>
      <c r="C105" s="144" t="s">
        <v>1110</v>
      </c>
      <c r="D105" s="159" t="s">
        <v>944</v>
      </c>
      <c r="E105" s="167" t="s">
        <v>896</v>
      </c>
      <c r="F105" s="146">
        <v>106</v>
      </c>
      <c r="G105" s="145" t="s">
        <v>806</v>
      </c>
      <c r="H105" s="484">
        <v>11</v>
      </c>
      <c r="I105" s="146" t="s">
        <v>91</v>
      </c>
      <c r="J105" s="146" t="s">
        <v>612</v>
      </c>
      <c r="K105" s="147">
        <f t="shared" si="3"/>
        <v>290.63</v>
      </c>
      <c r="L105" s="148">
        <v>272.63</v>
      </c>
      <c r="M105" s="148">
        <v>0</v>
      </c>
      <c r="N105" s="148">
        <v>0</v>
      </c>
      <c r="O105" s="148">
        <v>18</v>
      </c>
    </row>
    <row r="106" spans="1:15" s="139" customFormat="1" ht="16.5" customHeight="1">
      <c r="A106" s="143">
        <v>16</v>
      </c>
      <c r="B106" s="143" t="s">
        <v>2058</v>
      </c>
      <c r="C106" s="144" t="s">
        <v>1110</v>
      </c>
      <c r="D106" s="159" t="s">
        <v>944</v>
      </c>
      <c r="E106" s="167" t="s">
        <v>1129</v>
      </c>
      <c r="F106" s="146">
        <v>106</v>
      </c>
      <c r="G106" s="145" t="s">
        <v>806</v>
      </c>
      <c r="H106" s="484">
        <v>11</v>
      </c>
      <c r="I106" s="146" t="s">
        <v>91</v>
      </c>
      <c r="J106" s="146" t="s">
        <v>612</v>
      </c>
      <c r="K106" s="147">
        <f t="shared" si="3"/>
        <v>290.63</v>
      </c>
      <c r="L106" s="148">
        <v>272.63</v>
      </c>
      <c r="M106" s="148">
        <v>0</v>
      </c>
      <c r="N106" s="148">
        <v>0</v>
      </c>
      <c r="O106" s="148">
        <v>18</v>
      </c>
    </row>
    <row r="107" spans="1:15" s="139" customFormat="1" ht="16.5" customHeight="1">
      <c r="A107" s="143">
        <v>206</v>
      </c>
      <c r="B107" s="143" t="s">
        <v>1111</v>
      </c>
      <c r="C107" s="144" t="s">
        <v>1112</v>
      </c>
      <c r="D107" s="159" t="s">
        <v>957</v>
      </c>
      <c r="E107" s="167" t="s">
        <v>958</v>
      </c>
      <c r="F107" s="146">
        <v>201</v>
      </c>
      <c r="G107" s="145" t="s">
        <v>813</v>
      </c>
      <c r="H107" s="484" t="s">
        <v>2012</v>
      </c>
      <c r="I107" s="146" t="s">
        <v>91</v>
      </c>
      <c r="J107" s="146" t="s">
        <v>612</v>
      </c>
      <c r="K107" s="147">
        <f t="shared" si="3"/>
        <v>634.79</v>
      </c>
      <c r="L107" s="148">
        <v>528.44000000000005</v>
      </c>
      <c r="M107" s="148">
        <v>16.36</v>
      </c>
      <c r="N107" s="148">
        <v>0</v>
      </c>
      <c r="O107" s="148">
        <v>89.99</v>
      </c>
    </row>
    <row r="108" spans="1:15" s="139" customFormat="1" ht="16.5" customHeight="1">
      <c r="A108" s="143">
        <v>206</v>
      </c>
      <c r="B108" s="143" t="s">
        <v>1111</v>
      </c>
      <c r="C108" s="144" t="s">
        <v>1112</v>
      </c>
      <c r="D108" s="159" t="s">
        <v>957</v>
      </c>
      <c r="E108" s="167" t="s">
        <v>958</v>
      </c>
      <c r="F108" s="146">
        <v>301</v>
      </c>
      <c r="G108" s="145" t="s">
        <v>817</v>
      </c>
      <c r="H108" s="484" t="s">
        <v>2013</v>
      </c>
      <c r="I108" s="146" t="s">
        <v>91</v>
      </c>
      <c r="J108" s="146" t="s">
        <v>612</v>
      </c>
      <c r="K108" s="147">
        <f t="shared" si="3"/>
        <v>634.79</v>
      </c>
      <c r="L108" s="148">
        <v>528.44000000000005</v>
      </c>
      <c r="M108" s="148">
        <v>16.36</v>
      </c>
      <c r="N108" s="148">
        <v>0</v>
      </c>
      <c r="O108" s="148">
        <v>89.99</v>
      </c>
    </row>
    <row r="109" spans="1:15" s="139" customFormat="1" ht="16.5" customHeight="1">
      <c r="A109" s="143">
        <v>206</v>
      </c>
      <c r="B109" s="143" t="s">
        <v>1111</v>
      </c>
      <c r="C109" s="144" t="s">
        <v>1112</v>
      </c>
      <c r="D109" s="159" t="s">
        <v>959</v>
      </c>
      <c r="E109" s="167" t="s">
        <v>960</v>
      </c>
      <c r="F109" s="146">
        <v>302</v>
      </c>
      <c r="G109" s="145" t="s">
        <v>818</v>
      </c>
      <c r="H109" s="484" t="s">
        <v>2013</v>
      </c>
      <c r="I109" s="146" t="s">
        <v>91</v>
      </c>
      <c r="J109" s="146" t="s">
        <v>612</v>
      </c>
      <c r="K109" s="147">
        <f t="shared" si="3"/>
        <v>634.79</v>
      </c>
      <c r="L109" s="148">
        <v>528.44000000000005</v>
      </c>
      <c r="M109" s="148">
        <v>16.36</v>
      </c>
      <c r="N109" s="148">
        <v>0</v>
      </c>
      <c r="O109" s="148">
        <v>89.99</v>
      </c>
    </row>
    <row r="110" spans="1:15" s="139" customFormat="1" ht="16.5" customHeight="1">
      <c r="A110" s="143">
        <v>206</v>
      </c>
      <c r="B110" s="143" t="s">
        <v>1111</v>
      </c>
      <c r="C110" s="144" t="s">
        <v>1112</v>
      </c>
      <c r="D110" s="159" t="s">
        <v>957</v>
      </c>
      <c r="E110" s="167" t="s">
        <v>958</v>
      </c>
      <c r="F110" s="146">
        <v>401</v>
      </c>
      <c r="G110" s="145" t="s">
        <v>822</v>
      </c>
      <c r="H110" s="484" t="s">
        <v>2013</v>
      </c>
      <c r="I110" s="146" t="s">
        <v>91</v>
      </c>
      <c r="J110" s="146" t="s">
        <v>612</v>
      </c>
      <c r="K110" s="147">
        <f t="shared" si="3"/>
        <v>634.79</v>
      </c>
      <c r="L110" s="148">
        <v>528.44000000000005</v>
      </c>
      <c r="M110" s="148">
        <v>16.36</v>
      </c>
      <c r="N110" s="148">
        <v>0</v>
      </c>
      <c r="O110" s="148">
        <v>89.99</v>
      </c>
    </row>
    <row r="111" spans="1:15" s="139" customFormat="1" ht="16.5" customHeight="1">
      <c r="A111" s="143">
        <v>206</v>
      </c>
      <c r="B111" s="143" t="s">
        <v>1111</v>
      </c>
      <c r="C111" s="144" t="s">
        <v>1112</v>
      </c>
      <c r="D111" s="159" t="s">
        <v>957</v>
      </c>
      <c r="E111" s="167" t="s">
        <v>958</v>
      </c>
      <c r="F111" s="146">
        <v>405</v>
      </c>
      <c r="G111" s="145" t="s">
        <v>1097</v>
      </c>
      <c r="H111" s="484" t="s">
        <v>2013</v>
      </c>
      <c r="I111" s="146" t="s">
        <v>91</v>
      </c>
      <c r="J111" s="146" t="s">
        <v>612</v>
      </c>
      <c r="K111" s="147">
        <f t="shared" si="3"/>
        <v>634.79</v>
      </c>
      <c r="L111" s="148">
        <v>528.44000000000005</v>
      </c>
      <c r="M111" s="148">
        <v>16.36</v>
      </c>
      <c r="N111" s="148">
        <v>0</v>
      </c>
      <c r="O111" s="148">
        <v>89.99</v>
      </c>
    </row>
    <row r="112" spans="1:15" s="139" customFormat="1" ht="16.5" customHeight="1">
      <c r="A112" s="143">
        <v>206</v>
      </c>
      <c r="B112" s="143" t="s">
        <v>1111</v>
      </c>
      <c r="C112" s="144" t="s">
        <v>1112</v>
      </c>
      <c r="D112" s="159" t="s">
        <v>951</v>
      </c>
      <c r="E112" s="167" t="s">
        <v>952</v>
      </c>
      <c r="F112" s="146">
        <v>105</v>
      </c>
      <c r="G112" s="145" t="s">
        <v>850</v>
      </c>
      <c r="H112" s="484" t="s">
        <v>1977</v>
      </c>
      <c r="I112" s="146" t="s">
        <v>91</v>
      </c>
      <c r="J112" s="146" t="s">
        <v>612</v>
      </c>
      <c r="K112" s="147">
        <f t="shared" si="3"/>
        <v>634.79</v>
      </c>
      <c r="L112" s="148">
        <v>528.44000000000005</v>
      </c>
      <c r="M112" s="148">
        <v>16.36</v>
      </c>
      <c r="N112" s="148">
        <v>0</v>
      </c>
      <c r="O112" s="148">
        <v>89.99</v>
      </c>
    </row>
    <row r="113" spans="1:15" s="139" customFormat="1" ht="16.5" customHeight="1">
      <c r="A113" s="143">
        <v>206</v>
      </c>
      <c r="B113" s="143" t="s">
        <v>1111</v>
      </c>
      <c r="C113" s="144" t="s">
        <v>1112</v>
      </c>
      <c r="D113" s="159" t="s">
        <v>949</v>
      </c>
      <c r="E113" s="167" t="s">
        <v>950</v>
      </c>
      <c r="F113" s="146">
        <v>101</v>
      </c>
      <c r="G113" s="145" t="s">
        <v>792</v>
      </c>
      <c r="H113" s="484" t="s">
        <v>2013</v>
      </c>
      <c r="I113" s="146" t="s">
        <v>91</v>
      </c>
      <c r="J113" s="146" t="s">
        <v>612</v>
      </c>
      <c r="K113" s="147">
        <f t="shared" si="3"/>
        <v>634.79</v>
      </c>
      <c r="L113" s="148">
        <v>528.44000000000005</v>
      </c>
      <c r="M113" s="148">
        <v>16.36</v>
      </c>
      <c r="N113" s="148">
        <v>0</v>
      </c>
      <c r="O113" s="148">
        <v>89.99</v>
      </c>
    </row>
    <row r="114" spans="1:15" s="139" customFormat="1" ht="16.5" customHeight="1">
      <c r="A114" s="143">
        <v>206</v>
      </c>
      <c r="B114" s="143" t="s">
        <v>1111</v>
      </c>
      <c r="C114" s="144" t="s">
        <v>1112</v>
      </c>
      <c r="D114" s="159" t="s">
        <v>949</v>
      </c>
      <c r="E114" s="167" t="s">
        <v>950</v>
      </c>
      <c r="F114" s="146" t="s">
        <v>1161</v>
      </c>
      <c r="G114" s="145" t="s">
        <v>1160</v>
      </c>
      <c r="H114" s="484" t="s">
        <v>1977</v>
      </c>
      <c r="I114" s="146" t="s">
        <v>91</v>
      </c>
      <c r="J114" s="146" t="s">
        <v>612</v>
      </c>
      <c r="K114" s="147">
        <f t="shared" ref="K114" si="6">SUM(L114:O114)</f>
        <v>634.79</v>
      </c>
      <c r="L114" s="148">
        <v>528.44000000000005</v>
      </c>
      <c r="M114" s="148">
        <v>16.36</v>
      </c>
      <c r="N114" s="148">
        <v>0</v>
      </c>
      <c r="O114" s="148">
        <v>89.99</v>
      </c>
    </row>
    <row r="115" spans="1:15" s="139" customFormat="1" ht="16.5" customHeight="1">
      <c r="A115" s="143">
        <v>206</v>
      </c>
      <c r="B115" s="143" t="s">
        <v>1111</v>
      </c>
      <c r="C115" s="144" t="s">
        <v>1112</v>
      </c>
      <c r="D115" s="159" t="s">
        <v>949</v>
      </c>
      <c r="E115" s="167" t="s">
        <v>950</v>
      </c>
      <c r="F115" s="146">
        <v>103</v>
      </c>
      <c r="G115" s="145" t="s">
        <v>795</v>
      </c>
      <c r="H115" s="484" t="s">
        <v>2013</v>
      </c>
      <c r="I115" s="146" t="s">
        <v>91</v>
      </c>
      <c r="J115" s="146" t="s">
        <v>612</v>
      </c>
      <c r="K115" s="147">
        <f t="shared" si="3"/>
        <v>634.79</v>
      </c>
      <c r="L115" s="148">
        <v>528.44000000000005</v>
      </c>
      <c r="M115" s="148">
        <v>16.36</v>
      </c>
      <c r="N115" s="148">
        <v>0</v>
      </c>
      <c r="O115" s="148">
        <v>89.99</v>
      </c>
    </row>
    <row r="116" spans="1:15" s="139" customFormat="1" ht="16.5" customHeight="1">
      <c r="A116" s="143">
        <v>206</v>
      </c>
      <c r="B116" s="143" t="s">
        <v>1111</v>
      </c>
      <c r="C116" s="144" t="s">
        <v>1112</v>
      </c>
      <c r="D116" s="159" t="s">
        <v>949</v>
      </c>
      <c r="E116" s="167" t="s">
        <v>950</v>
      </c>
      <c r="F116" s="146">
        <v>104</v>
      </c>
      <c r="G116" s="145" t="s">
        <v>1130</v>
      </c>
      <c r="H116" s="484" t="s">
        <v>1977</v>
      </c>
      <c r="I116" s="146" t="s">
        <v>91</v>
      </c>
      <c r="J116" s="146" t="s">
        <v>612</v>
      </c>
      <c r="K116" s="147">
        <f t="shared" si="3"/>
        <v>634.79</v>
      </c>
      <c r="L116" s="148">
        <v>528.44000000000005</v>
      </c>
      <c r="M116" s="148">
        <v>16.36</v>
      </c>
      <c r="N116" s="148">
        <v>0</v>
      </c>
      <c r="O116" s="148">
        <v>89.99</v>
      </c>
    </row>
    <row r="117" spans="1:15" s="139" customFormat="1" ht="16.5" customHeight="1">
      <c r="A117" s="143">
        <v>206</v>
      </c>
      <c r="B117" s="143" t="s">
        <v>1111</v>
      </c>
      <c r="C117" s="144" t="s">
        <v>1112</v>
      </c>
      <c r="D117" s="159" t="s">
        <v>953</v>
      </c>
      <c r="E117" s="167" t="s">
        <v>910</v>
      </c>
      <c r="F117" s="146">
        <v>106</v>
      </c>
      <c r="G117" s="145" t="s">
        <v>806</v>
      </c>
      <c r="H117" s="484">
        <v>11</v>
      </c>
      <c r="I117" s="146" t="s">
        <v>91</v>
      </c>
      <c r="J117" s="146" t="s">
        <v>612</v>
      </c>
      <c r="K117" s="147">
        <f t="shared" si="3"/>
        <v>73.88</v>
      </c>
      <c r="L117" s="148">
        <v>55.88</v>
      </c>
      <c r="M117" s="148">
        <v>0</v>
      </c>
      <c r="N117" s="148">
        <v>0</v>
      </c>
      <c r="O117" s="148">
        <v>18</v>
      </c>
    </row>
    <row r="118" spans="1:15" s="139" customFormat="1" ht="16.5" customHeight="1">
      <c r="A118" s="143">
        <v>206</v>
      </c>
      <c r="B118" s="143" t="s">
        <v>1111</v>
      </c>
      <c r="C118" s="144" t="s">
        <v>1112</v>
      </c>
      <c r="D118" s="159" t="s">
        <v>954</v>
      </c>
      <c r="E118" s="167" t="s">
        <v>912</v>
      </c>
      <c r="F118" s="146">
        <v>106</v>
      </c>
      <c r="G118" s="145" t="s">
        <v>806</v>
      </c>
      <c r="H118" s="484">
        <v>11</v>
      </c>
      <c r="I118" s="146" t="s">
        <v>91</v>
      </c>
      <c r="J118" s="146" t="s">
        <v>612</v>
      </c>
      <c r="K118" s="147">
        <f t="shared" si="3"/>
        <v>73.88</v>
      </c>
      <c r="L118" s="148">
        <v>55.88</v>
      </c>
      <c r="M118" s="148">
        <v>0</v>
      </c>
      <c r="N118" s="148">
        <v>0</v>
      </c>
      <c r="O118" s="148">
        <v>18</v>
      </c>
    </row>
    <row r="119" spans="1:15" s="139" customFormat="1" ht="16.5" customHeight="1">
      <c r="A119" s="143">
        <v>206</v>
      </c>
      <c r="B119" s="143" t="s">
        <v>1111</v>
      </c>
      <c r="C119" s="144" t="s">
        <v>1112</v>
      </c>
      <c r="D119" s="159" t="s">
        <v>955</v>
      </c>
      <c r="E119" s="167" t="s">
        <v>943</v>
      </c>
      <c r="F119" s="146">
        <v>106</v>
      </c>
      <c r="G119" s="145" t="s">
        <v>806</v>
      </c>
      <c r="H119" s="484">
        <v>11</v>
      </c>
      <c r="I119" s="146" t="s">
        <v>91</v>
      </c>
      <c r="J119" s="146" t="s">
        <v>612</v>
      </c>
      <c r="K119" s="147">
        <f t="shared" si="3"/>
        <v>73.88</v>
      </c>
      <c r="L119" s="148">
        <v>55.88</v>
      </c>
      <c r="M119" s="148">
        <v>0</v>
      </c>
      <c r="N119" s="148">
        <v>0</v>
      </c>
      <c r="O119" s="148">
        <v>18</v>
      </c>
    </row>
    <row r="120" spans="1:15" s="139" customFormat="1" ht="16.5" customHeight="1">
      <c r="A120" s="143">
        <v>206</v>
      </c>
      <c r="B120" s="143" t="s">
        <v>1111</v>
      </c>
      <c r="C120" s="144" t="s">
        <v>1112</v>
      </c>
      <c r="D120" s="159" t="s">
        <v>956</v>
      </c>
      <c r="E120" s="167" t="s">
        <v>896</v>
      </c>
      <c r="F120" s="146">
        <v>106</v>
      </c>
      <c r="G120" s="145" t="s">
        <v>806</v>
      </c>
      <c r="H120" s="484">
        <v>11</v>
      </c>
      <c r="I120" s="146" t="s">
        <v>91</v>
      </c>
      <c r="J120" s="146" t="s">
        <v>612</v>
      </c>
      <c r="K120" s="147">
        <f t="shared" si="3"/>
        <v>73.88</v>
      </c>
      <c r="L120" s="148">
        <v>55.88</v>
      </c>
      <c r="M120" s="148">
        <v>0</v>
      </c>
      <c r="N120" s="148">
        <v>0</v>
      </c>
      <c r="O120" s="148">
        <v>18</v>
      </c>
    </row>
    <row r="121" spans="1:15" s="139" customFormat="1" ht="16.5" customHeight="1">
      <c r="A121" s="143">
        <v>17</v>
      </c>
      <c r="B121" s="143" t="s">
        <v>641</v>
      </c>
      <c r="C121" s="144" t="s">
        <v>1102</v>
      </c>
      <c r="D121" s="159" t="s">
        <v>710</v>
      </c>
      <c r="E121" s="167" t="s">
        <v>711</v>
      </c>
      <c r="F121" s="146">
        <v>201</v>
      </c>
      <c r="G121" s="145" t="s">
        <v>813</v>
      </c>
      <c r="H121" s="484" t="s">
        <v>2009</v>
      </c>
      <c r="I121" s="146" t="s">
        <v>91</v>
      </c>
      <c r="J121" s="146" t="s">
        <v>612</v>
      </c>
      <c r="K121" s="147">
        <f t="shared" si="3"/>
        <v>557.6</v>
      </c>
      <c r="L121" s="148">
        <v>450.2</v>
      </c>
      <c r="M121" s="148">
        <v>17.41</v>
      </c>
      <c r="N121" s="148">
        <v>0</v>
      </c>
      <c r="O121" s="148">
        <v>89.99</v>
      </c>
    </row>
    <row r="122" spans="1:15" s="139" customFormat="1" ht="16.5" customHeight="1">
      <c r="A122" s="143">
        <v>17</v>
      </c>
      <c r="B122" s="143" t="s">
        <v>641</v>
      </c>
      <c r="C122" s="144" t="s">
        <v>1102</v>
      </c>
      <c r="D122" s="159" t="s">
        <v>710</v>
      </c>
      <c r="E122" s="167" t="s">
        <v>711</v>
      </c>
      <c r="F122" s="146">
        <v>301</v>
      </c>
      <c r="G122" s="145" t="s">
        <v>817</v>
      </c>
      <c r="H122" s="484" t="s">
        <v>1973</v>
      </c>
      <c r="I122" s="146" t="s">
        <v>91</v>
      </c>
      <c r="J122" s="146" t="s">
        <v>612</v>
      </c>
      <c r="K122" s="147">
        <f t="shared" si="3"/>
        <v>557.6</v>
      </c>
      <c r="L122" s="148">
        <v>450.2</v>
      </c>
      <c r="M122" s="148">
        <v>17.41</v>
      </c>
      <c r="N122" s="148">
        <v>0</v>
      </c>
      <c r="O122" s="148">
        <v>89.99</v>
      </c>
    </row>
    <row r="123" spans="1:15" s="139" customFormat="1" ht="16.5" customHeight="1">
      <c r="A123" s="143">
        <v>17</v>
      </c>
      <c r="B123" s="143" t="s">
        <v>641</v>
      </c>
      <c r="C123" s="144" t="s">
        <v>1102</v>
      </c>
      <c r="D123" s="159" t="s">
        <v>883</v>
      </c>
      <c r="E123" s="167" t="s">
        <v>884</v>
      </c>
      <c r="F123" s="146">
        <v>302</v>
      </c>
      <c r="G123" s="145" t="s">
        <v>818</v>
      </c>
      <c r="H123" s="484" t="s">
        <v>1973</v>
      </c>
      <c r="I123" s="146" t="s">
        <v>91</v>
      </c>
      <c r="J123" s="146" t="s">
        <v>612</v>
      </c>
      <c r="K123" s="147">
        <f t="shared" si="3"/>
        <v>557.6</v>
      </c>
      <c r="L123" s="148">
        <v>450.2</v>
      </c>
      <c r="M123" s="148">
        <v>17.41</v>
      </c>
      <c r="N123" s="148">
        <v>0</v>
      </c>
      <c r="O123" s="148">
        <v>89.99</v>
      </c>
    </row>
    <row r="124" spans="1:15" s="139" customFormat="1" ht="16.5" customHeight="1">
      <c r="A124" s="143">
        <v>17</v>
      </c>
      <c r="B124" s="143" t="s">
        <v>641</v>
      </c>
      <c r="C124" s="144" t="s">
        <v>1102</v>
      </c>
      <c r="D124" s="159" t="s">
        <v>710</v>
      </c>
      <c r="E124" s="167" t="s">
        <v>711</v>
      </c>
      <c r="F124" s="146">
        <v>401</v>
      </c>
      <c r="G124" s="145" t="s">
        <v>822</v>
      </c>
      <c r="H124" s="484" t="s">
        <v>1973</v>
      </c>
      <c r="I124" s="146" t="s">
        <v>91</v>
      </c>
      <c r="J124" s="146" t="s">
        <v>612</v>
      </c>
      <c r="K124" s="147">
        <f t="shared" si="3"/>
        <v>557.6</v>
      </c>
      <c r="L124" s="148">
        <v>450.2</v>
      </c>
      <c r="M124" s="148">
        <v>17.41</v>
      </c>
      <c r="N124" s="148">
        <v>0</v>
      </c>
      <c r="O124" s="148">
        <v>89.99</v>
      </c>
    </row>
    <row r="125" spans="1:15" s="139" customFormat="1" ht="16.5" customHeight="1">
      <c r="A125" s="143">
        <v>17</v>
      </c>
      <c r="B125" s="143" t="s">
        <v>641</v>
      </c>
      <c r="C125" s="144" t="s">
        <v>1102</v>
      </c>
      <c r="D125" s="159" t="s">
        <v>710</v>
      </c>
      <c r="E125" s="167" t="s">
        <v>711</v>
      </c>
      <c r="F125" s="146">
        <v>405</v>
      </c>
      <c r="G125" s="145" t="s">
        <v>1097</v>
      </c>
      <c r="H125" s="484" t="s">
        <v>1973</v>
      </c>
      <c r="I125" s="146" t="s">
        <v>91</v>
      </c>
      <c r="J125" s="146" t="s">
        <v>612</v>
      </c>
      <c r="K125" s="147">
        <f t="shared" si="3"/>
        <v>557.6</v>
      </c>
      <c r="L125" s="148">
        <v>450.2</v>
      </c>
      <c r="M125" s="148">
        <v>17.41</v>
      </c>
      <c r="N125" s="148">
        <v>0</v>
      </c>
      <c r="O125" s="148">
        <v>89.99</v>
      </c>
    </row>
    <row r="126" spans="1:15" s="139" customFormat="1" ht="16.5" customHeight="1">
      <c r="A126" s="143">
        <v>17</v>
      </c>
      <c r="B126" s="143" t="s">
        <v>641</v>
      </c>
      <c r="C126" s="144" t="s">
        <v>1102</v>
      </c>
      <c r="D126" s="159" t="s">
        <v>881</v>
      </c>
      <c r="E126" s="167" t="s">
        <v>882</v>
      </c>
      <c r="F126" s="146">
        <v>105</v>
      </c>
      <c r="G126" s="145" t="s">
        <v>850</v>
      </c>
      <c r="H126" s="484" t="s">
        <v>1976</v>
      </c>
      <c r="I126" s="146" t="s">
        <v>91</v>
      </c>
      <c r="J126" s="146" t="s">
        <v>612</v>
      </c>
      <c r="K126" s="147">
        <f t="shared" si="3"/>
        <v>557.6</v>
      </c>
      <c r="L126" s="148">
        <v>450.2</v>
      </c>
      <c r="M126" s="148">
        <v>17.41</v>
      </c>
      <c r="N126" s="148">
        <v>0</v>
      </c>
      <c r="O126" s="148">
        <v>89.99</v>
      </c>
    </row>
    <row r="127" spans="1:15" s="139" customFormat="1" ht="16.5" customHeight="1">
      <c r="A127" s="143">
        <v>19</v>
      </c>
      <c r="B127" s="143" t="s">
        <v>854</v>
      </c>
      <c r="C127" s="144" t="s">
        <v>1113</v>
      </c>
      <c r="D127" s="159" t="s">
        <v>745</v>
      </c>
      <c r="E127" s="167" t="s">
        <v>746</v>
      </c>
      <c r="F127" s="146">
        <v>201</v>
      </c>
      <c r="G127" s="145" t="s">
        <v>813</v>
      </c>
      <c r="H127" s="484" t="s">
        <v>2009</v>
      </c>
      <c r="I127" s="146" t="s">
        <v>91</v>
      </c>
      <c r="J127" s="146" t="s">
        <v>612</v>
      </c>
      <c r="K127" s="147">
        <f t="shared" si="3"/>
        <v>473.75</v>
      </c>
      <c r="L127" s="148">
        <v>370.24</v>
      </c>
      <c r="M127" s="148">
        <v>13.52</v>
      </c>
      <c r="N127" s="148">
        <v>0</v>
      </c>
      <c r="O127" s="148">
        <v>89.99</v>
      </c>
    </row>
    <row r="128" spans="1:15" s="139" customFormat="1" ht="16.5" customHeight="1">
      <c r="A128" s="143">
        <v>19</v>
      </c>
      <c r="B128" s="143" t="s">
        <v>854</v>
      </c>
      <c r="C128" s="144" t="s">
        <v>1113</v>
      </c>
      <c r="D128" s="159" t="s">
        <v>745</v>
      </c>
      <c r="E128" s="167" t="s">
        <v>746</v>
      </c>
      <c r="F128" s="146">
        <v>301</v>
      </c>
      <c r="G128" s="145" t="s">
        <v>817</v>
      </c>
      <c r="H128" s="484" t="s">
        <v>1973</v>
      </c>
      <c r="I128" s="146" t="s">
        <v>91</v>
      </c>
      <c r="J128" s="146" t="s">
        <v>612</v>
      </c>
      <c r="K128" s="147">
        <f t="shared" si="3"/>
        <v>473.75</v>
      </c>
      <c r="L128" s="148">
        <v>370.24</v>
      </c>
      <c r="M128" s="148">
        <v>13.52</v>
      </c>
      <c r="N128" s="148">
        <v>0</v>
      </c>
      <c r="O128" s="148">
        <v>89.99</v>
      </c>
    </row>
    <row r="129" spans="1:15" s="139" customFormat="1" ht="16.5" customHeight="1">
      <c r="A129" s="143">
        <v>19</v>
      </c>
      <c r="B129" s="143" t="s">
        <v>854</v>
      </c>
      <c r="C129" s="144" t="s">
        <v>1113</v>
      </c>
      <c r="D129" s="159" t="s">
        <v>965</v>
      </c>
      <c r="E129" s="167" t="s">
        <v>966</v>
      </c>
      <c r="F129" s="146">
        <v>302</v>
      </c>
      <c r="G129" s="145" t="s">
        <v>818</v>
      </c>
      <c r="H129" s="484" t="s">
        <v>1973</v>
      </c>
      <c r="I129" s="146" t="s">
        <v>91</v>
      </c>
      <c r="J129" s="146" t="s">
        <v>612</v>
      </c>
      <c r="K129" s="147">
        <f t="shared" si="3"/>
        <v>473.75</v>
      </c>
      <c r="L129" s="148">
        <v>370.24</v>
      </c>
      <c r="M129" s="148">
        <v>13.52</v>
      </c>
      <c r="N129" s="148">
        <v>0</v>
      </c>
      <c r="O129" s="148">
        <v>89.99</v>
      </c>
    </row>
    <row r="130" spans="1:15" s="139" customFormat="1" ht="16.5" customHeight="1">
      <c r="A130" s="143">
        <v>19</v>
      </c>
      <c r="B130" s="143" t="s">
        <v>854</v>
      </c>
      <c r="C130" s="144" t="s">
        <v>1113</v>
      </c>
      <c r="D130" s="159" t="s">
        <v>745</v>
      </c>
      <c r="E130" s="167" t="s">
        <v>746</v>
      </c>
      <c r="F130" s="146">
        <v>401</v>
      </c>
      <c r="G130" s="145" t="s">
        <v>822</v>
      </c>
      <c r="H130" s="484" t="s">
        <v>1973</v>
      </c>
      <c r="I130" s="146" t="s">
        <v>91</v>
      </c>
      <c r="J130" s="146" t="s">
        <v>612</v>
      </c>
      <c r="K130" s="147">
        <f t="shared" si="3"/>
        <v>473.75</v>
      </c>
      <c r="L130" s="148">
        <v>370.24</v>
      </c>
      <c r="M130" s="148">
        <v>13.52</v>
      </c>
      <c r="N130" s="148">
        <v>0</v>
      </c>
      <c r="O130" s="148">
        <v>89.99</v>
      </c>
    </row>
    <row r="131" spans="1:15" s="139" customFormat="1" ht="16.5" customHeight="1">
      <c r="A131" s="143">
        <v>19</v>
      </c>
      <c r="B131" s="143" t="s">
        <v>854</v>
      </c>
      <c r="C131" s="144" t="s">
        <v>1113</v>
      </c>
      <c r="D131" s="159" t="s">
        <v>745</v>
      </c>
      <c r="E131" s="167" t="s">
        <v>746</v>
      </c>
      <c r="F131" s="146">
        <v>405</v>
      </c>
      <c r="G131" s="145" t="s">
        <v>1097</v>
      </c>
      <c r="H131" s="484" t="s">
        <v>1973</v>
      </c>
      <c r="I131" s="146" t="s">
        <v>91</v>
      </c>
      <c r="J131" s="146" t="s">
        <v>612</v>
      </c>
      <c r="K131" s="147">
        <f t="shared" si="3"/>
        <v>473.75</v>
      </c>
      <c r="L131" s="148">
        <v>370.24</v>
      </c>
      <c r="M131" s="148">
        <v>13.52</v>
      </c>
      <c r="N131" s="148">
        <v>0</v>
      </c>
      <c r="O131" s="148">
        <v>89.99</v>
      </c>
    </row>
    <row r="132" spans="1:15" s="139" customFormat="1" ht="16.5" customHeight="1">
      <c r="A132" s="143">
        <v>19</v>
      </c>
      <c r="B132" s="143" t="s">
        <v>854</v>
      </c>
      <c r="C132" s="144" t="s">
        <v>1113</v>
      </c>
      <c r="D132" s="159" t="s">
        <v>963</v>
      </c>
      <c r="E132" s="167" t="s">
        <v>964</v>
      </c>
      <c r="F132" s="146">
        <v>105</v>
      </c>
      <c r="G132" s="145" t="s">
        <v>850</v>
      </c>
      <c r="H132" s="484" t="s">
        <v>1976</v>
      </c>
      <c r="I132" s="146" t="s">
        <v>91</v>
      </c>
      <c r="J132" s="146" t="s">
        <v>612</v>
      </c>
      <c r="K132" s="147">
        <f t="shared" si="3"/>
        <v>473.75</v>
      </c>
      <c r="L132" s="148">
        <v>370.24</v>
      </c>
      <c r="M132" s="148">
        <v>13.52</v>
      </c>
      <c r="N132" s="148">
        <v>0</v>
      </c>
      <c r="O132" s="148">
        <v>89.99</v>
      </c>
    </row>
    <row r="133" spans="1:15" s="139" customFormat="1" ht="16.5" customHeight="1">
      <c r="A133" s="143">
        <v>19</v>
      </c>
      <c r="B133" s="143" t="s">
        <v>854</v>
      </c>
      <c r="C133" s="144" t="s">
        <v>1113</v>
      </c>
      <c r="D133" s="159" t="s">
        <v>961</v>
      </c>
      <c r="E133" s="167" t="s">
        <v>962</v>
      </c>
      <c r="F133" s="146">
        <v>101</v>
      </c>
      <c r="G133" s="145" t="s">
        <v>792</v>
      </c>
      <c r="H133" s="484" t="s">
        <v>1973</v>
      </c>
      <c r="I133" s="146" t="s">
        <v>91</v>
      </c>
      <c r="J133" s="146" t="s">
        <v>612</v>
      </c>
      <c r="K133" s="147">
        <f t="shared" si="3"/>
        <v>473.75</v>
      </c>
      <c r="L133" s="148">
        <v>370.24</v>
      </c>
      <c r="M133" s="148">
        <v>13.52</v>
      </c>
      <c r="N133" s="148">
        <v>0</v>
      </c>
      <c r="O133" s="148">
        <v>89.99</v>
      </c>
    </row>
    <row r="134" spans="1:15" s="139" customFormat="1" ht="16.5" customHeight="1">
      <c r="A134" s="143">
        <v>19</v>
      </c>
      <c r="B134" s="143" t="s">
        <v>854</v>
      </c>
      <c r="C134" s="144" t="s">
        <v>1113</v>
      </c>
      <c r="D134" s="159" t="s">
        <v>961</v>
      </c>
      <c r="E134" s="167" t="s">
        <v>962</v>
      </c>
      <c r="F134" s="146" t="s">
        <v>1161</v>
      </c>
      <c r="G134" s="145" t="s">
        <v>1160</v>
      </c>
      <c r="H134" s="484" t="s">
        <v>1973</v>
      </c>
      <c r="I134" s="146" t="s">
        <v>91</v>
      </c>
      <c r="J134" s="146" t="s">
        <v>612</v>
      </c>
      <c r="K134" s="147">
        <f t="shared" ref="K134" si="7">SUM(L134:O134)</f>
        <v>473.75</v>
      </c>
      <c r="L134" s="148">
        <v>370.24</v>
      </c>
      <c r="M134" s="148">
        <v>13.52</v>
      </c>
      <c r="N134" s="148">
        <v>0</v>
      </c>
      <c r="O134" s="148">
        <v>89.99</v>
      </c>
    </row>
    <row r="135" spans="1:15" s="139" customFormat="1" ht="16.5" customHeight="1">
      <c r="A135" s="143">
        <v>19</v>
      </c>
      <c r="B135" s="143" t="s">
        <v>854</v>
      </c>
      <c r="C135" s="144" t="s">
        <v>1113</v>
      </c>
      <c r="D135" s="159" t="s">
        <v>961</v>
      </c>
      <c r="E135" s="167" t="s">
        <v>962</v>
      </c>
      <c r="F135" s="146">
        <v>103</v>
      </c>
      <c r="G135" s="145" t="s">
        <v>795</v>
      </c>
      <c r="H135" s="484" t="s">
        <v>1973</v>
      </c>
      <c r="I135" s="146" t="s">
        <v>91</v>
      </c>
      <c r="J135" s="146" t="s">
        <v>612</v>
      </c>
      <c r="K135" s="147">
        <f t="shared" si="3"/>
        <v>473.75</v>
      </c>
      <c r="L135" s="148">
        <v>370.24</v>
      </c>
      <c r="M135" s="148">
        <v>13.52</v>
      </c>
      <c r="N135" s="148">
        <v>0</v>
      </c>
      <c r="O135" s="148">
        <v>89.99</v>
      </c>
    </row>
    <row r="136" spans="1:15" s="139" customFormat="1" ht="16.5" customHeight="1">
      <c r="A136" s="143">
        <v>20</v>
      </c>
      <c r="B136" s="143" t="s">
        <v>824</v>
      </c>
      <c r="C136" s="144" t="s">
        <v>1114</v>
      </c>
      <c r="D136" s="159" t="s">
        <v>747</v>
      </c>
      <c r="E136" s="167" t="s">
        <v>748</v>
      </c>
      <c r="F136" s="146">
        <v>201</v>
      </c>
      <c r="G136" s="145" t="s">
        <v>813</v>
      </c>
      <c r="H136" s="484" t="s">
        <v>2009</v>
      </c>
      <c r="I136" s="146" t="s">
        <v>91</v>
      </c>
      <c r="J136" s="146" t="s">
        <v>612</v>
      </c>
      <c r="K136" s="147">
        <f t="shared" si="3"/>
        <v>444.16</v>
      </c>
      <c r="L136" s="148">
        <v>343.44</v>
      </c>
      <c r="M136" s="148">
        <v>10.73</v>
      </c>
      <c r="N136" s="148">
        <v>0</v>
      </c>
      <c r="O136" s="148">
        <v>89.99</v>
      </c>
    </row>
    <row r="137" spans="1:15" s="139" customFormat="1" ht="16.5" customHeight="1">
      <c r="A137" s="143">
        <v>20</v>
      </c>
      <c r="B137" s="143" t="s">
        <v>824</v>
      </c>
      <c r="C137" s="144" t="s">
        <v>1114</v>
      </c>
      <c r="D137" s="159" t="s">
        <v>747</v>
      </c>
      <c r="E137" s="167" t="s">
        <v>748</v>
      </c>
      <c r="F137" s="146">
        <v>301</v>
      </c>
      <c r="G137" s="145" t="s">
        <v>817</v>
      </c>
      <c r="H137" s="484" t="s">
        <v>1973</v>
      </c>
      <c r="I137" s="146" t="s">
        <v>91</v>
      </c>
      <c r="J137" s="146" t="s">
        <v>612</v>
      </c>
      <c r="K137" s="147">
        <f t="shared" si="3"/>
        <v>444.16</v>
      </c>
      <c r="L137" s="148">
        <v>343.44</v>
      </c>
      <c r="M137" s="148">
        <v>10.73</v>
      </c>
      <c r="N137" s="148">
        <v>0</v>
      </c>
      <c r="O137" s="148">
        <v>89.99</v>
      </c>
    </row>
    <row r="138" spans="1:15" s="139" customFormat="1" ht="16.5" customHeight="1">
      <c r="A138" s="143">
        <v>20</v>
      </c>
      <c r="B138" s="143" t="s">
        <v>824</v>
      </c>
      <c r="C138" s="144" t="s">
        <v>1114</v>
      </c>
      <c r="D138" s="159" t="s">
        <v>815</v>
      </c>
      <c r="E138" s="167" t="s">
        <v>816</v>
      </c>
      <c r="F138" s="146">
        <v>302</v>
      </c>
      <c r="G138" s="145" t="s">
        <v>818</v>
      </c>
      <c r="H138" s="484" t="s">
        <v>1973</v>
      </c>
      <c r="I138" s="146" t="s">
        <v>91</v>
      </c>
      <c r="J138" s="146" t="s">
        <v>612</v>
      </c>
      <c r="K138" s="147">
        <f t="shared" si="3"/>
        <v>444.16</v>
      </c>
      <c r="L138" s="148">
        <v>343.44</v>
      </c>
      <c r="M138" s="148">
        <v>10.73</v>
      </c>
      <c r="N138" s="148">
        <v>0</v>
      </c>
      <c r="O138" s="148">
        <v>89.99</v>
      </c>
    </row>
    <row r="139" spans="1:15" s="139" customFormat="1" ht="16.5" customHeight="1">
      <c r="A139" s="143">
        <v>20</v>
      </c>
      <c r="B139" s="143" t="s">
        <v>824</v>
      </c>
      <c r="C139" s="144" t="s">
        <v>1114</v>
      </c>
      <c r="D139" s="159" t="s">
        <v>747</v>
      </c>
      <c r="E139" s="167" t="s">
        <v>748</v>
      </c>
      <c r="F139" s="146">
        <v>401</v>
      </c>
      <c r="G139" s="145" t="s">
        <v>822</v>
      </c>
      <c r="H139" s="484" t="s">
        <v>1973</v>
      </c>
      <c r="I139" s="146" t="s">
        <v>91</v>
      </c>
      <c r="J139" s="146" t="s">
        <v>612</v>
      </c>
      <c r="K139" s="147">
        <f t="shared" si="3"/>
        <v>444.16</v>
      </c>
      <c r="L139" s="148">
        <v>343.44</v>
      </c>
      <c r="M139" s="148">
        <v>10.73</v>
      </c>
      <c r="N139" s="148">
        <v>0</v>
      </c>
      <c r="O139" s="148">
        <v>89.99</v>
      </c>
    </row>
    <row r="140" spans="1:15" s="139" customFormat="1" ht="16.5" customHeight="1">
      <c r="A140" s="143">
        <v>20</v>
      </c>
      <c r="B140" s="143" t="s">
        <v>824</v>
      </c>
      <c r="C140" s="144" t="s">
        <v>1114</v>
      </c>
      <c r="D140" s="159" t="s">
        <v>747</v>
      </c>
      <c r="E140" s="167" t="s">
        <v>748</v>
      </c>
      <c r="F140" s="146">
        <v>405</v>
      </c>
      <c r="G140" s="145" t="s">
        <v>1097</v>
      </c>
      <c r="H140" s="484" t="s">
        <v>1973</v>
      </c>
      <c r="I140" s="146" t="s">
        <v>91</v>
      </c>
      <c r="J140" s="146" t="s">
        <v>612</v>
      </c>
      <c r="K140" s="147">
        <f t="shared" si="3"/>
        <v>444.16</v>
      </c>
      <c r="L140" s="148">
        <v>343.44</v>
      </c>
      <c r="M140" s="148">
        <v>10.73</v>
      </c>
      <c r="N140" s="148">
        <v>0</v>
      </c>
      <c r="O140" s="148">
        <v>89.99</v>
      </c>
    </row>
    <row r="141" spans="1:15" s="139" customFormat="1" ht="16.5" customHeight="1">
      <c r="A141" s="143">
        <v>20</v>
      </c>
      <c r="B141" s="143" t="s">
        <v>824</v>
      </c>
      <c r="C141" s="144" t="s">
        <v>1114</v>
      </c>
      <c r="D141" s="159" t="s">
        <v>969</v>
      </c>
      <c r="E141" s="167" t="s">
        <v>970</v>
      </c>
      <c r="F141" s="146">
        <v>105</v>
      </c>
      <c r="G141" s="145" t="s">
        <v>850</v>
      </c>
      <c r="H141" s="484">
        <v>11</v>
      </c>
      <c r="I141" s="146" t="s">
        <v>91</v>
      </c>
      <c r="J141" s="146" t="s">
        <v>612</v>
      </c>
      <c r="K141" s="147">
        <f t="shared" si="3"/>
        <v>444.16</v>
      </c>
      <c r="L141" s="148">
        <v>343.44</v>
      </c>
      <c r="M141" s="148">
        <v>10.73</v>
      </c>
      <c r="N141" s="148">
        <v>0</v>
      </c>
      <c r="O141" s="148">
        <v>89.99</v>
      </c>
    </row>
    <row r="142" spans="1:15" s="139" customFormat="1" ht="16.5" customHeight="1">
      <c r="A142" s="143">
        <v>20</v>
      </c>
      <c r="B142" s="143" t="s">
        <v>824</v>
      </c>
      <c r="C142" s="144" t="s">
        <v>1114</v>
      </c>
      <c r="D142" s="159" t="s">
        <v>967</v>
      </c>
      <c r="E142" s="167" t="s">
        <v>968</v>
      </c>
      <c r="F142" s="146">
        <v>101</v>
      </c>
      <c r="G142" s="145" t="s">
        <v>792</v>
      </c>
      <c r="H142" s="484" t="s">
        <v>1973</v>
      </c>
      <c r="I142" s="146" t="s">
        <v>91</v>
      </c>
      <c r="J142" s="146" t="s">
        <v>612</v>
      </c>
      <c r="K142" s="147">
        <f t="shared" si="3"/>
        <v>444.16</v>
      </c>
      <c r="L142" s="148">
        <v>343.44</v>
      </c>
      <c r="M142" s="148">
        <v>10.73</v>
      </c>
      <c r="N142" s="148">
        <v>0</v>
      </c>
      <c r="O142" s="148">
        <v>89.99</v>
      </c>
    </row>
    <row r="143" spans="1:15" s="139" customFormat="1" ht="16.5" customHeight="1">
      <c r="A143" s="143">
        <v>20</v>
      </c>
      <c r="B143" s="143" t="s">
        <v>824</v>
      </c>
      <c r="C143" s="144" t="s">
        <v>1114</v>
      </c>
      <c r="D143" s="159" t="s">
        <v>967</v>
      </c>
      <c r="E143" s="167" t="s">
        <v>968</v>
      </c>
      <c r="F143" s="146" t="s">
        <v>1161</v>
      </c>
      <c r="G143" s="145" t="s">
        <v>1160</v>
      </c>
      <c r="H143" s="484" t="s">
        <v>1973</v>
      </c>
      <c r="I143" s="146" t="s">
        <v>91</v>
      </c>
      <c r="J143" s="146" t="s">
        <v>612</v>
      </c>
      <c r="K143" s="147">
        <f t="shared" ref="K143" si="8">SUM(L143:O143)</f>
        <v>444.16</v>
      </c>
      <c r="L143" s="148">
        <v>343.44</v>
      </c>
      <c r="M143" s="148">
        <v>10.73</v>
      </c>
      <c r="N143" s="148">
        <v>0</v>
      </c>
      <c r="O143" s="148">
        <v>89.99</v>
      </c>
    </row>
    <row r="144" spans="1:15" s="139" customFormat="1" ht="16.5" customHeight="1">
      <c r="A144" s="143">
        <v>20</v>
      </c>
      <c r="B144" s="143" t="s">
        <v>824</v>
      </c>
      <c r="C144" s="144" t="s">
        <v>1114</v>
      </c>
      <c r="D144" s="159" t="s">
        <v>967</v>
      </c>
      <c r="E144" s="167" t="s">
        <v>968</v>
      </c>
      <c r="F144" s="146">
        <v>103</v>
      </c>
      <c r="G144" s="145" t="s">
        <v>795</v>
      </c>
      <c r="H144" s="484" t="s">
        <v>1973</v>
      </c>
      <c r="I144" s="146" t="s">
        <v>91</v>
      </c>
      <c r="J144" s="146" t="s">
        <v>612</v>
      </c>
      <c r="K144" s="147">
        <f t="shared" si="3"/>
        <v>444.16</v>
      </c>
      <c r="L144" s="148">
        <v>343.44</v>
      </c>
      <c r="M144" s="148">
        <v>10.73</v>
      </c>
      <c r="N144" s="148">
        <v>0</v>
      </c>
      <c r="O144" s="148">
        <v>89.99</v>
      </c>
    </row>
    <row r="145" spans="1:15" s="139" customFormat="1" ht="16.5" customHeight="1">
      <c r="A145" s="143">
        <v>125</v>
      </c>
      <c r="B145" s="143" t="s">
        <v>655</v>
      </c>
      <c r="C145" s="144" t="s">
        <v>677</v>
      </c>
      <c r="D145" s="159" t="s">
        <v>755</v>
      </c>
      <c r="E145" s="167" t="s">
        <v>756</v>
      </c>
      <c r="F145" s="146">
        <v>201</v>
      </c>
      <c r="G145" s="145" t="s">
        <v>813</v>
      </c>
      <c r="H145" s="484" t="s">
        <v>2009</v>
      </c>
      <c r="I145" s="146" t="s">
        <v>91</v>
      </c>
      <c r="J145" s="146" t="s">
        <v>612</v>
      </c>
      <c r="K145" s="147">
        <f t="shared" ref="K145:K210" si="9">SUM(L145:O145)</f>
        <v>563.16999999999996</v>
      </c>
      <c r="L145" s="148">
        <v>456.82</v>
      </c>
      <c r="M145" s="148">
        <v>16.36</v>
      </c>
      <c r="N145" s="148">
        <v>0</v>
      </c>
      <c r="O145" s="148">
        <v>89.99</v>
      </c>
    </row>
    <row r="146" spans="1:15" s="139" customFormat="1" ht="16.5" customHeight="1">
      <c r="A146" s="143">
        <v>125</v>
      </c>
      <c r="B146" s="143" t="s">
        <v>655</v>
      </c>
      <c r="C146" s="144" t="s">
        <v>677</v>
      </c>
      <c r="D146" s="159" t="s">
        <v>755</v>
      </c>
      <c r="E146" s="167" t="s">
        <v>756</v>
      </c>
      <c r="F146" s="146">
        <v>301</v>
      </c>
      <c r="G146" s="145" t="s">
        <v>817</v>
      </c>
      <c r="H146" s="484" t="s">
        <v>1973</v>
      </c>
      <c r="I146" s="146" t="s">
        <v>91</v>
      </c>
      <c r="J146" s="146" t="s">
        <v>612</v>
      </c>
      <c r="K146" s="147">
        <f t="shared" si="9"/>
        <v>563.16999999999996</v>
      </c>
      <c r="L146" s="148">
        <v>456.82</v>
      </c>
      <c r="M146" s="148">
        <v>16.36</v>
      </c>
      <c r="N146" s="148">
        <v>0</v>
      </c>
      <c r="O146" s="148">
        <v>89.99</v>
      </c>
    </row>
    <row r="147" spans="1:15" s="139" customFormat="1" ht="16.5" customHeight="1">
      <c r="A147" s="143">
        <v>125</v>
      </c>
      <c r="B147" s="143" t="s">
        <v>655</v>
      </c>
      <c r="C147" s="144" t="s">
        <v>677</v>
      </c>
      <c r="D147" s="159" t="s">
        <v>992</v>
      </c>
      <c r="E147" s="167" t="s">
        <v>993</v>
      </c>
      <c r="F147" s="146">
        <v>302</v>
      </c>
      <c r="G147" s="145" t="s">
        <v>818</v>
      </c>
      <c r="H147" s="484" t="s">
        <v>1973</v>
      </c>
      <c r="I147" s="146" t="s">
        <v>91</v>
      </c>
      <c r="J147" s="146" t="s">
        <v>612</v>
      </c>
      <c r="K147" s="147">
        <f t="shared" si="9"/>
        <v>563.16999999999996</v>
      </c>
      <c r="L147" s="148">
        <v>456.82</v>
      </c>
      <c r="M147" s="148">
        <v>16.36</v>
      </c>
      <c r="N147" s="148">
        <v>0</v>
      </c>
      <c r="O147" s="148">
        <v>89.99</v>
      </c>
    </row>
    <row r="148" spans="1:15" s="139" customFormat="1" ht="16.5" customHeight="1">
      <c r="A148" s="143">
        <v>125</v>
      </c>
      <c r="B148" s="143" t="s">
        <v>655</v>
      </c>
      <c r="C148" s="144" t="s">
        <v>677</v>
      </c>
      <c r="D148" s="159" t="s">
        <v>755</v>
      </c>
      <c r="E148" s="167" t="s">
        <v>756</v>
      </c>
      <c r="F148" s="146">
        <v>401</v>
      </c>
      <c r="G148" s="145" t="s">
        <v>822</v>
      </c>
      <c r="H148" s="484" t="s">
        <v>1973</v>
      </c>
      <c r="I148" s="146" t="s">
        <v>91</v>
      </c>
      <c r="J148" s="146" t="s">
        <v>612</v>
      </c>
      <c r="K148" s="147">
        <f t="shared" si="9"/>
        <v>563.16999999999996</v>
      </c>
      <c r="L148" s="148">
        <v>456.82</v>
      </c>
      <c r="M148" s="148">
        <v>16.36</v>
      </c>
      <c r="N148" s="148">
        <v>0</v>
      </c>
      <c r="O148" s="148">
        <v>89.99</v>
      </c>
    </row>
    <row r="149" spans="1:15" s="139" customFormat="1" ht="16.5" customHeight="1">
      <c r="A149" s="143">
        <v>125</v>
      </c>
      <c r="B149" s="143" t="s">
        <v>655</v>
      </c>
      <c r="C149" s="144" t="s">
        <v>677</v>
      </c>
      <c r="D149" s="159" t="s">
        <v>755</v>
      </c>
      <c r="E149" s="167" t="s">
        <v>756</v>
      </c>
      <c r="F149" s="146">
        <v>405</v>
      </c>
      <c r="G149" s="145" t="s">
        <v>1097</v>
      </c>
      <c r="H149" s="484" t="s">
        <v>1973</v>
      </c>
      <c r="I149" s="146" t="s">
        <v>91</v>
      </c>
      <c r="J149" s="146" t="s">
        <v>612</v>
      </c>
      <c r="K149" s="147">
        <f t="shared" si="9"/>
        <v>563.16999999999996</v>
      </c>
      <c r="L149" s="148">
        <v>456.82</v>
      </c>
      <c r="M149" s="148">
        <v>16.36</v>
      </c>
      <c r="N149" s="148">
        <v>0</v>
      </c>
      <c r="O149" s="148">
        <v>89.99</v>
      </c>
    </row>
    <row r="150" spans="1:15" s="139" customFormat="1" ht="16.5" customHeight="1">
      <c r="A150" s="143">
        <v>125</v>
      </c>
      <c r="B150" s="143" t="s">
        <v>655</v>
      </c>
      <c r="C150" s="144" t="s">
        <v>677</v>
      </c>
      <c r="D150" s="159" t="s">
        <v>989</v>
      </c>
      <c r="E150" s="167" t="s">
        <v>990</v>
      </c>
      <c r="F150" s="146">
        <v>105</v>
      </c>
      <c r="G150" s="145" t="s">
        <v>850</v>
      </c>
      <c r="H150" s="484">
        <v>11</v>
      </c>
      <c r="I150" s="146" t="s">
        <v>91</v>
      </c>
      <c r="J150" s="146" t="s">
        <v>612</v>
      </c>
      <c r="K150" s="147">
        <f t="shared" si="9"/>
        <v>563.16999999999996</v>
      </c>
      <c r="L150" s="148">
        <v>456.82</v>
      </c>
      <c r="M150" s="148">
        <v>16.36</v>
      </c>
      <c r="N150" s="148">
        <v>0</v>
      </c>
      <c r="O150" s="148">
        <v>89.99</v>
      </c>
    </row>
    <row r="151" spans="1:15" s="139" customFormat="1" ht="16.5" customHeight="1">
      <c r="A151" s="143">
        <v>125</v>
      </c>
      <c r="B151" s="143" t="s">
        <v>655</v>
      </c>
      <c r="C151" s="144" t="s">
        <v>677</v>
      </c>
      <c r="D151" s="159" t="s">
        <v>987</v>
      </c>
      <c r="E151" s="167" t="s">
        <v>988</v>
      </c>
      <c r="F151" s="146">
        <v>101</v>
      </c>
      <c r="G151" s="145" t="s">
        <v>792</v>
      </c>
      <c r="H151" s="484" t="s">
        <v>1973</v>
      </c>
      <c r="I151" s="146" t="s">
        <v>91</v>
      </c>
      <c r="J151" s="146" t="s">
        <v>612</v>
      </c>
      <c r="K151" s="147">
        <f t="shared" si="9"/>
        <v>563.16999999999996</v>
      </c>
      <c r="L151" s="148">
        <v>456.82</v>
      </c>
      <c r="M151" s="148">
        <v>16.36</v>
      </c>
      <c r="N151" s="148">
        <v>0</v>
      </c>
      <c r="O151" s="148">
        <v>89.99</v>
      </c>
    </row>
    <row r="152" spans="1:15" s="139" customFormat="1" ht="16.5" customHeight="1">
      <c r="A152" s="143">
        <v>125</v>
      </c>
      <c r="B152" s="143" t="s">
        <v>655</v>
      </c>
      <c r="C152" s="144" t="s">
        <v>677</v>
      </c>
      <c r="D152" s="159" t="s">
        <v>987</v>
      </c>
      <c r="E152" s="167" t="s">
        <v>988</v>
      </c>
      <c r="F152" s="146">
        <v>103</v>
      </c>
      <c r="G152" s="145" t="s">
        <v>795</v>
      </c>
      <c r="H152" s="484" t="s">
        <v>1973</v>
      </c>
      <c r="I152" s="146" t="s">
        <v>91</v>
      </c>
      <c r="J152" s="146" t="s">
        <v>612</v>
      </c>
      <c r="K152" s="147">
        <f t="shared" si="9"/>
        <v>563.16999999999996</v>
      </c>
      <c r="L152" s="148">
        <v>456.82</v>
      </c>
      <c r="M152" s="148">
        <v>16.36</v>
      </c>
      <c r="N152" s="148">
        <v>0</v>
      </c>
      <c r="O152" s="148">
        <v>89.99</v>
      </c>
    </row>
    <row r="153" spans="1:15" s="139" customFormat="1" ht="16.5" customHeight="1">
      <c r="A153" s="143">
        <v>125</v>
      </c>
      <c r="B153" s="143" t="s">
        <v>655</v>
      </c>
      <c r="C153" s="144" t="s">
        <v>677</v>
      </c>
      <c r="D153" s="159" t="s">
        <v>991</v>
      </c>
      <c r="E153" s="167" t="s">
        <v>943</v>
      </c>
      <c r="F153" s="146">
        <v>106</v>
      </c>
      <c r="G153" s="145" t="s">
        <v>806</v>
      </c>
      <c r="H153" s="484">
        <v>11</v>
      </c>
      <c r="I153" s="146" t="s">
        <v>91</v>
      </c>
      <c r="J153" s="146" t="s">
        <v>612</v>
      </c>
      <c r="K153" s="147">
        <f t="shared" si="9"/>
        <v>151.28</v>
      </c>
      <c r="L153" s="148">
        <v>133.28</v>
      </c>
      <c r="M153" s="148">
        <v>0</v>
      </c>
      <c r="N153" s="148">
        <v>0</v>
      </c>
      <c r="O153" s="148">
        <v>18</v>
      </c>
    </row>
    <row r="154" spans="1:15" s="139" customFormat="1" ht="16.5" customHeight="1">
      <c r="A154" s="143">
        <v>74</v>
      </c>
      <c r="B154" s="143" t="s">
        <v>651</v>
      </c>
      <c r="C154" s="144" t="s">
        <v>1118</v>
      </c>
      <c r="D154" s="159" t="s">
        <v>759</v>
      </c>
      <c r="E154" s="167" t="s">
        <v>760</v>
      </c>
      <c r="F154" s="146">
        <v>301</v>
      </c>
      <c r="G154" s="145" t="s">
        <v>817</v>
      </c>
      <c r="H154" s="484" t="s">
        <v>1973</v>
      </c>
      <c r="I154" s="146" t="s">
        <v>91</v>
      </c>
      <c r="J154" s="146" t="s">
        <v>612</v>
      </c>
      <c r="K154" s="147">
        <f t="shared" si="9"/>
        <v>474.79</v>
      </c>
      <c r="L154" s="148">
        <v>381.25</v>
      </c>
      <c r="M154" s="148">
        <v>3.55</v>
      </c>
      <c r="N154" s="148">
        <v>0</v>
      </c>
      <c r="O154" s="148">
        <v>89.99</v>
      </c>
    </row>
    <row r="155" spans="1:15" s="139" customFormat="1" ht="16.5" customHeight="1">
      <c r="A155" s="143">
        <v>74</v>
      </c>
      <c r="B155" s="143" t="s">
        <v>651</v>
      </c>
      <c r="C155" s="144" t="s">
        <v>1118</v>
      </c>
      <c r="D155" s="159" t="s">
        <v>994</v>
      </c>
      <c r="E155" s="167" t="s">
        <v>995</v>
      </c>
      <c r="F155" s="146">
        <v>302</v>
      </c>
      <c r="G155" s="145" t="s">
        <v>818</v>
      </c>
      <c r="H155" s="484" t="s">
        <v>1973</v>
      </c>
      <c r="I155" s="146" t="s">
        <v>91</v>
      </c>
      <c r="J155" s="146" t="s">
        <v>612</v>
      </c>
      <c r="K155" s="147">
        <f t="shared" si="9"/>
        <v>474.79</v>
      </c>
      <c r="L155" s="148">
        <v>381.25</v>
      </c>
      <c r="M155" s="148">
        <v>3.55</v>
      </c>
      <c r="N155" s="148">
        <v>0</v>
      </c>
      <c r="O155" s="148">
        <v>89.99</v>
      </c>
    </row>
    <row r="156" spans="1:15" s="139" customFormat="1" ht="16.5" customHeight="1">
      <c r="A156" s="143">
        <v>74</v>
      </c>
      <c r="B156" s="143" t="s">
        <v>651</v>
      </c>
      <c r="C156" s="144" t="s">
        <v>1118</v>
      </c>
      <c r="D156" s="159" t="s">
        <v>759</v>
      </c>
      <c r="E156" s="167" t="s">
        <v>760</v>
      </c>
      <c r="F156" s="146">
        <v>401</v>
      </c>
      <c r="G156" s="145" t="s">
        <v>822</v>
      </c>
      <c r="H156" s="484" t="s">
        <v>1973</v>
      </c>
      <c r="I156" s="146" t="s">
        <v>91</v>
      </c>
      <c r="J156" s="146" t="s">
        <v>612</v>
      </c>
      <c r="K156" s="147">
        <f t="shared" si="9"/>
        <v>474.79</v>
      </c>
      <c r="L156" s="148">
        <v>381.25</v>
      </c>
      <c r="M156" s="148">
        <v>3.55</v>
      </c>
      <c r="N156" s="148">
        <v>0</v>
      </c>
      <c r="O156" s="148">
        <v>89.99</v>
      </c>
    </row>
    <row r="157" spans="1:15" s="139" customFormat="1" ht="16.5" customHeight="1">
      <c r="A157" s="143">
        <v>74</v>
      </c>
      <c r="B157" s="143" t="s">
        <v>651</v>
      </c>
      <c r="C157" s="144" t="s">
        <v>1118</v>
      </c>
      <c r="D157" s="159" t="s">
        <v>759</v>
      </c>
      <c r="E157" s="167" t="s">
        <v>760</v>
      </c>
      <c r="F157" s="146">
        <v>405</v>
      </c>
      <c r="G157" s="145" t="s">
        <v>1097</v>
      </c>
      <c r="H157" s="484" t="s">
        <v>1973</v>
      </c>
      <c r="I157" s="146" t="s">
        <v>91</v>
      </c>
      <c r="J157" s="146" t="s">
        <v>612</v>
      </c>
      <c r="K157" s="147">
        <f t="shared" si="9"/>
        <v>474.79</v>
      </c>
      <c r="L157" s="148">
        <v>381.25</v>
      </c>
      <c r="M157" s="148">
        <v>3.55</v>
      </c>
      <c r="N157" s="148">
        <v>0</v>
      </c>
      <c r="O157" s="148">
        <v>89.99</v>
      </c>
    </row>
    <row r="158" spans="1:15" s="139" customFormat="1" ht="16.5" customHeight="1">
      <c r="A158" s="143">
        <v>126</v>
      </c>
      <c r="B158" s="143" t="s">
        <v>653</v>
      </c>
      <c r="C158" s="144" t="s">
        <v>1119</v>
      </c>
      <c r="D158" s="159" t="s">
        <v>761</v>
      </c>
      <c r="E158" s="167" t="s">
        <v>762</v>
      </c>
      <c r="F158" s="146">
        <v>201</v>
      </c>
      <c r="G158" s="145" t="s">
        <v>813</v>
      </c>
      <c r="H158" s="484" t="s">
        <v>2009</v>
      </c>
      <c r="I158" s="146" t="s">
        <v>91</v>
      </c>
      <c r="J158" s="146" t="s">
        <v>612</v>
      </c>
      <c r="K158" s="147">
        <f t="shared" si="9"/>
        <v>524.54999999999995</v>
      </c>
      <c r="L158" s="148">
        <v>416.01</v>
      </c>
      <c r="M158" s="148">
        <v>18.55</v>
      </c>
      <c r="N158" s="148">
        <v>0</v>
      </c>
      <c r="O158" s="148">
        <v>89.99</v>
      </c>
    </row>
    <row r="159" spans="1:15" s="139" customFormat="1" ht="16.5" customHeight="1">
      <c r="A159" s="143">
        <v>126</v>
      </c>
      <c r="B159" s="143" t="s">
        <v>653</v>
      </c>
      <c r="C159" s="144" t="s">
        <v>1119</v>
      </c>
      <c r="D159" s="159" t="s">
        <v>761</v>
      </c>
      <c r="E159" s="167" t="s">
        <v>762</v>
      </c>
      <c r="F159" s="146">
        <v>301</v>
      </c>
      <c r="G159" s="145" t="s">
        <v>817</v>
      </c>
      <c r="H159" s="484" t="s">
        <v>1973</v>
      </c>
      <c r="I159" s="146" t="s">
        <v>91</v>
      </c>
      <c r="J159" s="146" t="s">
        <v>612</v>
      </c>
      <c r="K159" s="147">
        <f t="shared" si="9"/>
        <v>524.54999999999995</v>
      </c>
      <c r="L159" s="148">
        <v>416.01</v>
      </c>
      <c r="M159" s="148">
        <v>18.55</v>
      </c>
      <c r="N159" s="148">
        <v>0</v>
      </c>
      <c r="O159" s="148">
        <v>89.99</v>
      </c>
    </row>
    <row r="160" spans="1:15" s="139" customFormat="1" ht="16.5" customHeight="1">
      <c r="A160" s="143">
        <v>126</v>
      </c>
      <c r="B160" s="143" t="s">
        <v>653</v>
      </c>
      <c r="C160" s="144" t="s">
        <v>1119</v>
      </c>
      <c r="D160" s="159" t="s">
        <v>998</v>
      </c>
      <c r="E160" s="167" t="s">
        <v>999</v>
      </c>
      <c r="F160" s="146">
        <v>302</v>
      </c>
      <c r="G160" s="145" t="s">
        <v>818</v>
      </c>
      <c r="H160" s="484" t="s">
        <v>1973</v>
      </c>
      <c r="I160" s="146" t="s">
        <v>91</v>
      </c>
      <c r="J160" s="146" t="s">
        <v>612</v>
      </c>
      <c r="K160" s="147">
        <f>SUM(L160:O160)</f>
        <v>524.54999999999995</v>
      </c>
      <c r="L160" s="148">
        <v>416.01</v>
      </c>
      <c r="M160" s="148">
        <v>18.55</v>
      </c>
      <c r="N160" s="148">
        <v>0</v>
      </c>
      <c r="O160" s="148">
        <v>89.99</v>
      </c>
    </row>
    <row r="161" spans="1:15" s="139" customFormat="1" ht="16.5" customHeight="1">
      <c r="A161" s="143">
        <v>126</v>
      </c>
      <c r="B161" s="143" t="s">
        <v>653</v>
      </c>
      <c r="C161" s="144" t="s">
        <v>1119</v>
      </c>
      <c r="D161" s="159" t="s">
        <v>761</v>
      </c>
      <c r="E161" s="167" t="s">
        <v>762</v>
      </c>
      <c r="F161" s="146">
        <v>401</v>
      </c>
      <c r="G161" s="145" t="s">
        <v>822</v>
      </c>
      <c r="H161" s="484" t="s">
        <v>1973</v>
      </c>
      <c r="I161" s="146" t="s">
        <v>91</v>
      </c>
      <c r="J161" s="146" t="s">
        <v>612</v>
      </c>
      <c r="K161" s="147">
        <f t="shared" si="9"/>
        <v>524.54999999999995</v>
      </c>
      <c r="L161" s="148">
        <v>416.01</v>
      </c>
      <c r="M161" s="148">
        <v>18.55</v>
      </c>
      <c r="N161" s="148">
        <v>0</v>
      </c>
      <c r="O161" s="148">
        <v>89.99</v>
      </c>
    </row>
    <row r="162" spans="1:15" s="139" customFormat="1" ht="16.5" customHeight="1">
      <c r="A162" s="143">
        <v>126</v>
      </c>
      <c r="B162" s="143" t="s">
        <v>653</v>
      </c>
      <c r="C162" s="144" t="s">
        <v>1119</v>
      </c>
      <c r="D162" s="159" t="s">
        <v>761</v>
      </c>
      <c r="E162" s="167" t="s">
        <v>762</v>
      </c>
      <c r="F162" s="146">
        <v>405</v>
      </c>
      <c r="G162" s="145" t="s">
        <v>1097</v>
      </c>
      <c r="H162" s="484" t="s">
        <v>1973</v>
      </c>
      <c r="I162" s="146" t="s">
        <v>91</v>
      </c>
      <c r="J162" s="146" t="s">
        <v>612</v>
      </c>
      <c r="K162" s="147">
        <f t="shared" si="9"/>
        <v>524.54999999999995</v>
      </c>
      <c r="L162" s="148">
        <v>416.01</v>
      </c>
      <c r="M162" s="148">
        <v>18.55</v>
      </c>
      <c r="N162" s="148">
        <v>0</v>
      </c>
      <c r="O162" s="148">
        <v>89.99</v>
      </c>
    </row>
    <row r="163" spans="1:15" s="139" customFormat="1" ht="16.5" customHeight="1">
      <c r="A163" s="143">
        <v>126</v>
      </c>
      <c r="B163" s="143" t="s">
        <v>653</v>
      </c>
      <c r="C163" s="144" t="s">
        <v>1119</v>
      </c>
      <c r="D163" s="159" t="s">
        <v>996</v>
      </c>
      <c r="E163" s="167" t="s">
        <v>997</v>
      </c>
      <c r="F163" s="146">
        <v>106</v>
      </c>
      <c r="G163" s="145" t="s">
        <v>806</v>
      </c>
      <c r="H163" s="484">
        <v>11</v>
      </c>
      <c r="I163" s="146" t="s">
        <v>91</v>
      </c>
      <c r="J163" s="146" t="s">
        <v>612</v>
      </c>
      <c r="K163" s="147">
        <f t="shared" si="9"/>
        <v>101.2</v>
      </c>
      <c r="L163" s="148">
        <v>83.2</v>
      </c>
      <c r="M163" s="148">
        <v>0</v>
      </c>
      <c r="N163" s="148">
        <v>0</v>
      </c>
      <c r="O163" s="148">
        <v>18</v>
      </c>
    </row>
    <row r="164" spans="1:15" s="139" customFormat="1" ht="16.5" customHeight="1">
      <c r="A164" s="143">
        <v>75</v>
      </c>
      <c r="B164" s="143" t="s">
        <v>1120</v>
      </c>
      <c r="C164" s="144" t="s">
        <v>1121</v>
      </c>
      <c r="D164" s="159" t="s">
        <v>1000</v>
      </c>
      <c r="E164" s="167" t="s">
        <v>1001</v>
      </c>
      <c r="F164" s="146">
        <v>105</v>
      </c>
      <c r="G164" s="145" t="s">
        <v>850</v>
      </c>
      <c r="H164" s="484">
        <v>16</v>
      </c>
      <c r="I164" s="146" t="s">
        <v>91</v>
      </c>
      <c r="J164" s="146" t="s">
        <v>612</v>
      </c>
      <c r="K164" s="147">
        <f t="shared" si="9"/>
        <v>882.11</v>
      </c>
      <c r="L164" s="148">
        <v>792.12</v>
      </c>
      <c r="M164" s="148">
        <v>0</v>
      </c>
      <c r="N164" s="148">
        <v>0</v>
      </c>
      <c r="O164" s="148">
        <v>89.99</v>
      </c>
    </row>
    <row r="165" spans="1:15" s="139" customFormat="1" ht="16.5" customHeight="1">
      <c r="A165" s="143">
        <v>27</v>
      </c>
      <c r="B165" s="143" t="s">
        <v>614</v>
      </c>
      <c r="C165" s="144" t="s">
        <v>615</v>
      </c>
      <c r="D165" s="159" t="s">
        <v>772</v>
      </c>
      <c r="E165" s="167" t="s">
        <v>773</v>
      </c>
      <c r="F165" s="146">
        <v>201</v>
      </c>
      <c r="G165" s="145" t="s">
        <v>813</v>
      </c>
      <c r="H165" s="484" t="s">
        <v>2010</v>
      </c>
      <c r="I165" s="146" t="s">
        <v>91</v>
      </c>
      <c r="J165" s="146" t="s">
        <v>612</v>
      </c>
      <c r="K165" s="147">
        <f t="shared" si="9"/>
        <v>440.37</v>
      </c>
      <c r="L165" s="148">
        <v>334.02</v>
      </c>
      <c r="M165" s="148">
        <v>16.36</v>
      </c>
      <c r="N165" s="148">
        <v>0</v>
      </c>
      <c r="O165" s="148">
        <v>89.99</v>
      </c>
    </row>
    <row r="166" spans="1:15" s="139" customFormat="1" ht="16.5" customHeight="1">
      <c r="A166" s="143">
        <v>27</v>
      </c>
      <c r="B166" s="143" t="s">
        <v>614</v>
      </c>
      <c r="C166" s="144" t="s">
        <v>615</v>
      </c>
      <c r="D166" s="159" t="s">
        <v>772</v>
      </c>
      <c r="E166" s="167" t="s">
        <v>773</v>
      </c>
      <c r="F166" s="146">
        <v>301</v>
      </c>
      <c r="G166" s="145" t="s">
        <v>817</v>
      </c>
      <c r="H166" s="484" t="s">
        <v>2011</v>
      </c>
      <c r="I166" s="146" t="s">
        <v>91</v>
      </c>
      <c r="J166" s="146" t="s">
        <v>612</v>
      </c>
      <c r="K166" s="147">
        <f t="shared" si="9"/>
        <v>440.37</v>
      </c>
      <c r="L166" s="148">
        <v>334.02</v>
      </c>
      <c r="M166" s="148">
        <v>16.36</v>
      </c>
      <c r="N166" s="148">
        <v>0</v>
      </c>
      <c r="O166" s="148">
        <v>89.99</v>
      </c>
    </row>
    <row r="167" spans="1:15" s="139" customFormat="1" ht="16.5" customHeight="1">
      <c r="A167" s="143">
        <v>27</v>
      </c>
      <c r="B167" s="143" t="s">
        <v>614</v>
      </c>
      <c r="C167" s="144" t="s">
        <v>615</v>
      </c>
      <c r="D167" s="159" t="s">
        <v>1006</v>
      </c>
      <c r="E167" s="167" t="s">
        <v>1007</v>
      </c>
      <c r="F167" s="146">
        <v>302</v>
      </c>
      <c r="G167" s="145" t="s">
        <v>818</v>
      </c>
      <c r="H167" s="484" t="s">
        <v>2011</v>
      </c>
      <c r="I167" s="146" t="s">
        <v>91</v>
      </c>
      <c r="J167" s="146" t="s">
        <v>612</v>
      </c>
      <c r="K167" s="147">
        <f>SUM(L167:O167)</f>
        <v>440.37</v>
      </c>
      <c r="L167" s="148">
        <v>334.02</v>
      </c>
      <c r="M167" s="148">
        <v>16.36</v>
      </c>
      <c r="N167" s="148">
        <v>0</v>
      </c>
      <c r="O167" s="148">
        <v>89.99</v>
      </c>
    </row>
    <row r="168" spans="1:15" s="139" customFormat="1" ht="16.5" customHeight="1">
      <c r="A168" s="143">
        <v>27</v>
      </c>
      <c r="B168" s="143" t="s">
        <v>614</v>
      </c>
      <c r="C168" s="144" t="s">
        <v>615</v>
      </c>
      <c r="D168" s="159" t="s">
        <v>772</v>
      </c>
      <c r="E168" s="167" t="s">
        <v>773</v>
      </c>
      <c r="F168" s="146">
        <v>401</v>
      </c>
      <c r="G168" s="145" t="s">
        <v>822</v>
      </c>
      <c r="H168" s="484" t="s">
        <v>2011</v>
      </c>
      <c r="I168" s="146" t="s">
        <v>91</v>
      </c>
      <c r="J168" s="146" t="s">
        <v>612</v>
      </c>
      <c r="K168" s="147">
        <f t="shared" si="9"/>
        <v>440.37</v>
      </c>
      <c r="L168" s="148">
        <v>334.02</v>
      </c>
      <c r="M168" s="148">
        <v>16.36</v>
      </c>
      <c r="N168" s="148">
        <v>0</v>
      </c>
      <c r="O168" s="148">
        <v>89.99</v>
      </c>
    </row>
    <row r="169" spans="1:15" s="139" customFormat="1" ht="16.5" customHeight="1">
      <c r="A169" s="143">
        <v>27</v>
      </c>
      <c r="B169" s="143" t="s">
        <v>614</v>
      </c>
      <c r="C169" s="144" t="s">
        <v>615</v>
      </c>
      <c r="D169" s="159" t="s">
        <v>772</v>
      </c>
      <c r="E169" s="167" t="s">
        <v>773</v>
      </c>
      <c r="F169" s="146">
        <v>405</v>
      </c>
      <c r="G169" s="145" t="s">
        <v>1097</v>
      </c>
      <c r="H169" s="484" t="s">
        <v>2011</v>
      </c>
      <c r="I169" s="146" t="s">
        <v>91</v>
      </c>
      <c r="J169" s="146" t="s">
        <v>612</v>
      </c>
      <c r="K169" s="147">
        <f t="shared" si="9"/>
        <v>440.37</v>
      </c>
      <c r="L169" s="148">
        <v>334.02</v>
      </c>
      <c r="M169" s="148">
        <v>16.36</v>
      </c>
      <c r="N169" s="148">
        <v>0</v>
      </c>
      <c r="O169" s="148">
        <v>89.99</v>
      </c>
    </row>
    <row r="170" spans="1:15" s="139" customFormat="1" ht="16.5" customHeight="1">
      <c r="A170" s="143">
        <v>27</v>
      </c>
      <c r="B170" s="143" t="s">
        <v>614</v>
      </c>
      <c r="C170" s="144" t="s">
        <v>615</v>
      </c>
      <c r="D170" s="159" t="s">
        <v>1004</v>
      </c>
      <c r="E170" s="167" t="s">
        <v>1005</v>
      </c>
      <c r="F170" s="146">
        <v>105</v>
      </c>
      <c r="G170" s="145" t="s">
        <v>850</v>
      </c>
      <c r="H170" s="484">
        <v>11</v>
      </c>
      <c r="I170" s="146" t="s">
        <v>91</v>
      </c>
      <c r="J170" s="146" t="s">
        <v>612</v>
      </c>
      <c r="K170" s="147">
        <f t="shared" si="9"/>
        <v>440.37</v>
      </c>
      <c r="L170" s="148">
        <v>334.02</v>
      </c>
      <c r="M170" s="148">
        <v>16.36</v>
      </c>
      <c r="N170" s="148">
        <v>0</v>
      </c>
      <c r="O170" s="148">
        <v>89.99</v>
      </c>
    </row>
    <row r="171" spans="1:15" s="139" customFormat="1" ht="16.5" customHeight="1">
      <c r="A171" s="143">
        <v>27</v>
      </c>
      <c r="B171" s="143" t="s">
        <v>614</v>
      </c>
      <c r="C171" s="144" t="s">
        <v>615</v>
      </c>
      <c r="D171" s="159" t="s">
        <v>1002</v>
      </c>
      <c r="E171" s="167" t="s">
        <v>1003</v>
      </c>
      <c r="F171" s="146">
        <v>101</v>
      </c>
      <c r="G171" s="145" t="s">
        <v>792</v>
      </c>
      <c r="H171" s="484" t="s">
        <v>2011</v>
      </c>
      <c r="I171" s="146" t="s">
        <v>91</v>
      </c>
      <c r="J171" s="146" t="s">
        <v>612</v>
      </c>
      <c r="K171" s="147">
        <f t="shared" si="9"/>
        <v>440.37</v>
      </c>
      <c r="L171" s="148">
        <v>334.02</v>
      </c>
      <c r="M171" s="148">
        <v>16.36</v>
      </c>
      <c r="N171" s="148">
        <v>0</v>
      </c>
      <c r="O171" s="148">
        <v>89.99</v>
      </c>
    </row>
    <row r="172" spans="1:15" s="139" customFormat="1" ht="16.5" customHeight="1">
      <c r="A172" s="143">
        <v>27</v>
      </c>
      <c r="B172" s="143" t="s">
        <v>614</v>
      </c>
      <c r="C172" s="144" t="s">
        <v>615</v>
      </c>
      <c r="D172" s="159" t="s">
        <v>1002</v>
      </c>
      <c r="E172" s="167" t="s">
        <v>794</v>
      </c>
      <c r="F172" s="146">
        <v>103</v>
      </c>
      <c r="G172" s="145" t="s">
        <v>795</v>
      </c>
      <c r="H172" s="484" t="s">
        <v>2011</v>
      </c>
      <c r="I172" s="146" t="s">
        <v>91</v>
      </c>
      <c r="J172" s="146" t="s">
        <v>612</v>
      </c>
      <c r="K172" s="147">
        <f t="shared" si="9"/>
        <v>440.37</v>
      </c>
      <c r="L172" s="148">
        <v>334.02</v>
      </c>
      <c r="M172" s="148">
        <v>16.36</v>
      </c>
      <c r="N172" s="148">
        <v>0</v>
      </c>
      <c r="O172" s="148">
        <v>89.99</v>
      </c>
    </row>
    <row r="173" spans="1:15" s="139" customFormat="1" ht="16.5" customHeight="1">
      <c r="A173" s="143">
        <v>27</v>
      </c>
      <c r="B173" s="143" t="s">
        <v>614</v>
      </c>
      <c r="C173" s="144" t="s">
        <v>615</v>
      </c>
      <c r="D173" s="159" t="s">
        <v>804</v>
      </c>
      <c r="E173" s="167" t="s">
        <v>805</v>
      </c>
      <c r="F173" s="146">
        <v>106</v>
      </c>
      <c r="G173" s="145" t="s">
        <v>806</v>
      </c>
      <c r="H173" s="484">
        <v>11</v>
      </c>
      <c r="I173" s="146" t="s">
        <v>91</v>
      </c>
      <c r="J173" s="146" t="s">
        <v>612</v>
      </c>
      <c r="K173" s="147">
        <f t="shared" si="9"/>
        <v>99.43</v>
      </c>
      <c r="L173" s="148">
        <v>81.430000000000007</v>
      </c>
      <c r="M173" s="148">
        <v>0</v>
      </c>
      <c r="N173" s="148">
        <v>0</v>
      </c>
      <c r="O173" s="148">
        <v>18</v>
      </c>
    </row>
    <row r="174" spans="1:15" s="139" customFormat="1" ht="16.5" customHeight="1">
      <c r="A174" s="143">
        <v>27</v>
      </c>
      <c r="B174" s="143" t="s">
        <v>1122</v>
      </c>
      <c r="C174" s="144" t="s">
        <v>1123</v>
      </c>
      <c r="D174" s="159" t="s">
        <v>1017</v>
      </c>
      <c r="E174" s="167" t="s">
        <v>1018</v>
      </c>
      <c r="F174" s="146">
        <v>201</v>
      </c>
      <c r="G174" s="145" t="s">
        <v>813</v>
      </c>
      <c r="H174" s="484" t="s">
        <v>2056</v>
      </c>
      <c r="I174" s="146" t="s">
        <v>91</v>
      </c>
      <c r="J174" s="146" t="s">
        <v>612</v>
      </c>
      <c r="K174" s="147">
        <f t="shared" si="9"/>
        <v>802.22</v>
      </c>
      <c r="L174" s="148">
        <v>695.87</v>
      </c>
      <c r="M174" s="148">
        <v>16.36</v>
      </c>
      <c r="N174" s="148">
        <v>0</v>
      </c>
      <c r="O174" s="148">
        <v>89.99</v>
      </c>
    </row>
    <row r="175" spans="1:15" s="139" customFormat="1" ht="16.5" customHeight="1">
      <c r="A175" s="143">
        <v>27</v>
      </c>
      <c r="B175" s="143" t="s">
        <v>1122</v>
      </c>
      <c r="C175" s="144" t="s">
        <v>1123</v>
      </c>
      <c r="D175" s="159" t="s">
        <v>1017</v>
      </c>
      <c r="E175" s="167" t="s">
        <v>1018</v>
      </c>
      <c r="F175" s="146">
        <v>301</v>
      </c>
      <c r="G175" s="145" t="s">
        <v>817</v>
      </c>
      <c r="H175" s="484" t="s">
        <v>314</v>
      </c>
      <c r="I175" s="146" t="s">
        <v>91</v>
      </c>
      <c r="J175" s="146" t="s">
        <v>612</v>
      </c>
      <c r="K175" s="147">
        <f t="shared" si="9"/>
        <v>802.22</v>
      </c>
      <c r="L175" s="148">
        <v>695.87</v>
      </c>
      <c r="M175" s="148">
        <v>16.36</v>
      </c>
      <c r="N175" s="148">
        <v>0</v>
      </c>
      <c r="O175" s="148">
        <v>89.99</v>
      </c>
    </row>
    <row r="176" spans="1:15" s="139" customFormat="1" ht="16.5" customHeight="1">
      <c r="A176" s="143">
        <v>27</v>
      </c>
      <c r="B176" s="143" t="s">
        <v>1122</v>
      </c>
      <c r="C176" s="144" t="s">
        <v>1123</v>
      </c>
      <c r="D176" s="159" t="s">
        <v>1019</v>
      </c>
      <c r="E176" s="167" t="s">
        <v>1020</v>
      </c>
      <c r="F176" s="146">
        <v>302</v>
      </c>
      <c r="G176" s="145" t="s">
        <v>818</v>
      </c>
      <c r="H176" s="484" t="s">
        <v>314</v>
      </c>
      <c r="I176" s="146" t="s">
        <v>91</v>
      </c>
      <c r="J176" s="146" t="s">
        <v>612</v>
      </c>
      <c r="K176" s="147">
        <f>SUM(L176:O176)</f>
        <v>802.22</v>
      </c>
      <c r="L176" s="148">
        <v>695.87</v>
      </c>
      <c r="M176" s="148">
        <v>16.36</v>
      </c>
      <c r="N176" s="148">
        <v>0</v>
      </c>
      <c r="O176" s="148">
        <v>89.99</v>
      </c>
    </row>
    <row r="177" spans="1:15" s="139" customFormat="1" ht="16.5" customHeight="1">
      <c r="A177" s="143">
        <v>27</v>
      </c>
      <c r="B177" s="143" t="s">
        <v>1122</v>
      </c>
      <c r="C177" s="144" t="s">
        <v>1123</v>
      </c>
      <c r="D177" s="159" t="s">
        <v>1017</v>
      </c>
      <c r="E177" s="167" t="s">
        <v>1018</v>
      </c>
      <c r="F177" s="146">
        <v>401</v>
      </c>
      <c r="G177" s="145" t="s">
        <v>822</v>
      </c>
      <c r="H177" s="484" t="s">
        <v>314</v>
      </c>
      <c r="I177" s="146" t="s">
        <v>91</v>
      </c>
      <c r="J177" s="146" t="s">
        <v>612</v>
      </c>
      <c r="K177" s="147">
        <f t="shared" si="9"/>
        <v>802.22</v>
      </c>
      <c r="L177" s="148">
        <v>695.87</v>
      </c>
      <c r="M177" s="148">
        <v>16.36</v>
      </c>
      <c r="N177" s="148">
        <v>0</v>
      </c>
      <c r="O177" s="148">
        <v>89.99</v>
      </c>
    </row>
    <row r="178" spans="1:15" s="139" customFormat="1" ht="16.5" customHeight="1">
      <c r="A178" s="143">
        <v>27</v>
      </c>
      <c r="B178" s="143" t="s">
        <v>1122</v>
      </c>
      <c r="C178" s="144" t="s">
        <v>1123</v>
      </c>
      <c r="D178" s="159" t="s">
        <v>1017</v>
      </c>
      <c r="E178" s="167" t="s">
        <v>1018</v>
      </c>
      <c r="F178" s="146">
        <v>405</v>
      </c>
      <c r="G178" s="145" t="s">
        <v>1097</v>
      </c>
      <c r="H178" s="484" t="s">
        <v>314</v>
      </c>
      <c r="I178" s="146" t="s">
        <v>91</v>
      </c>
      <c r="J178" s="146" t="s">
        <v>612</v>
      </c>
      <c r="K178" s="147">
        <f t="shared" si="9"/>
        <v>802.22</v>
      </c>
      <c r="L178" s="148">
        <v>695.87</v>
      </c>
      <c r="M178" s="148">
        <v>16.36</v>
      </c>
      <c r="N178" s="148">
        <v>0</v>
      </c>
      <c r="O178" s="148">
        <v>89.99</v>
      </c>
    </row>
    <row r="179" spans="1:15" s="139" customFormat="1" ht="16.5" customHeight="1">
      <c r="A179" s="143">
        <v>27</v>
      </c>
      <c r="B179" s="143" t="s">
        <v>1122</v>
      </c>
      <c r="C179" s="144" t="s">
        <v>1123</v>
      </c>
      <c r="D179" s="159" t="s">
        <v>1010</v>
      </c>
      <c r="E179" s="167" t="s">
        <v>1011</v>
      </c>
      <c r="F179" s="146">
        <v>105</v>
      </c>
      <c r="G179" s="145" t="s">
        <v>850</v>
      </c>
      <c r="H179" s="484">
        <v>11</v>
      </c>
      <c r="I179" s="146" t="s">
        <v>91</v>
      </c>
      <c r="J179" s="146" t="s">
        <v>612</v>
      </c>
      <c r="K179" s="147">
        <f t="shared" si="9"/>
        <v>802.22</v>
      </c>
      <c r="L179" s="148">
        <v>695.87</v>
      </c>
      <c r="M179" s="148">
        <v>16.36</v>
      </c>
      <c r="N179" s="148">
        <v>0</v>
      </c>
      <c r="O179" s="148">
        <v>89.99</v>
      </c>
    </row>
    <row r="180" spans="1:15" s="139" customFormat="1" ht="16.5" customHeight="1">
      <c r="A180" s="143">
        <v>27</v>
      </c>
      <c r="B180" s="143" t="s">
        <v>1122</v>
      </c>
      <c r="C180" s="144" t="s">
        <v>1123</v>
      </c>
      <c r="D180" s="159" t="s">
        <v>1008</v>
      </c>
      <c r="E180" s="167" t="s">
        <v>1009</v>
      </c>
      <c r="F180" s="146">
        <v>101</v>
      </c>
      <c r="G180" s="145" t="s">
        <v>792</v>
      </c>
      <c r="H180" s="484" t="s">
        <v>314</v>
      </c>
      <c r="I180" s="146" t="s">
        <v>91</v>
      </c>
      <c r="J180" s="146" t="s">
        <v>612</v>
      </c>
      <c r="K180" s="147">
        <f t="shared" si="9"/>
        <v>802.22</v>
      </c>
      <c r="L180" s="148">
        <v>695.87</v>
      </c>
      <c r="M180" s="148">
        <v>16.36</v>
      </c>
      <c r="N180" s="148">
        <v>0</v>
      </c>
      <c r="O180" s="148">
        <v>89.99</v>
      </c>
    </row>
    <row r="181" spans="1:15" s="139" customFormat="1" ht="16.5" customHeight="1">
      <c r="A181" s="143">
        <v>27</v>
      </c>
      <c r="B181" s="143" t="s">
        <v>1122</v>
      </c>
      <c r="C181" s="144" t="s">
        <v>1123</v>
      </c>
      <c r="D181" s="159" t="s">
        <v>1008</v>
      </c>
      <c r="E181" s="167" t="s">
        <v>1009</v>
      </c>
      <c r="F181" s="146" t="s">
        <v>1161</v>
      </c>
      <c r="G181" s="145" t="s">
        <v>1160</v>
      </c>
      <c r="H181" s="484" t="s">
        <v>314</v>
      </c>
      <c r="I181" s="146" t="s">
        <v>91</v>
      </c>
      <c r="J181" s="146" t="s">
        <v>612</v>
      </c>
      <c r="K181" s="147">
        <f t="shared" ref="K181" si="10">SUM(L181:O181)</f>
        <v>802.22</v>
      </c>
      <c r="L181" s="148">
        <v>695.87</v>
      </c>
      <c r="M181" s="148">
        <v>16.36</v>
      </c>
      <c r="N181" s="148">
        <v>0</v>
      </c>
      <c r="O181" s="148">
        <v>89.99</v>
      </c>
    </row>
    <row r="182" spans="1:15" s="139" customFormat="1" ht="16.5" customHeight="1">
      <c r="A182" s="143">
        <v>27</v>
      </c>
      <c r="B182" s="143" t="s">
        <v>1122</v>
      </c>
      <c r="C182" s="144" t="s">
        <v>1123</v>
      </c>
      <c r="D182" s="159" t="s">
        <v>1008</v>
      </c>
      <c r="E182" s="167" t="s">
        <v>1009</v>
      </c>
      <c r="F182" s="146">
        <v>103</v>
      </c>
      <c r="G182" s="145" t="s">
        <v>795</v>
      </c>
      <c r="H182" s="484" t="s">
        <v>314</v>
      </c>
      <c r="I182" s="146" t="s">
        <v>91</v>
      </c>
      <c r="J182" s="146" t="s">
        <v>612</v>
      </c>
      <c r="K182" s="147">
        <f t="shared" si="9"/>
        <v>802.22</v>
      </c>
      <c r="L182" s="148">
        <v>695.87</v>
      </c>
      <c r="M182" s="148">
        <v>16.36</v>
      </c>
      <c r="N182" s="148">
        <v>0</v>
      </c>
      <c r="O182" s="148">
        <v>89.99</v>
      </c>
    </row>
    <row r="183" spans="1:15" s="139" customFormat="1" ht="16.5" customHeight="1">
      <c r="A183" s="143">
        <v>27</v>
      </c>
      <c r="B183" s="143" t="s">
        <v>1122</v>
      </c>
      <c r="C183" s="144" t="s">
        <v>1123</v>
      </c>
      <c r="D183" s="159" t="s">
        <v>1012</v>
      </c>
      <c r="E183" s="167" t="s">
        <v>910</v>
      </c>
      <c r="F183" s="146">
        <v>106</v>
      </c>
      <c r="G183" s="145" t="s">
        <v>806</v>
      </c>
      <c r="H183" s="484">
        <v>11</v>
      </c>
      <c r="I183" s="146" t="s">
        <v>91</v>
      </c>
      <c r="J183" s="146" t="s">
        <v>612</v>
      </c>
      <c r="K183" s="147">
        <f t="shared" si="9"/>
        <v>187.64</v>
      </c>
      <c r="L183" s="148">
        <v>169.64</v>
      </c>
      <c r="M183" s="148">
        <v>0</v>
      </c>
      <c r="N183" s="148">
        <v>0</v>
      </c>
      <c r="O183" s="148">
        <v>18</v>
      </c>
    </row>
    <row r="184" spans="1:15" s="139" customFormat="1" ht="16.5" customHeight="1">
      <c r="A184" s="143">
        <v>27</v>
      </c>
      <c r="B184" s="143" t="s">
        <v>1122</v>
      </c>
      <c r="C184" s="144" t="s">
        <v>1123</v>
      </c>
      <c r="D184" s="159" t="s">
        <v>1013</v>
      </c>
      <c r="E184" s="167" t="s">
        <v>912</v>
      </c>
      <c r="F184" s="146">
        <v>106</v>
      </c>
      <c r="G184" s="145" t="s">
        <v>806</v>
      </c>
      <c r="H184" s="484">
        <v>11</v>
      </c>
      <c r="I184" s="146" t="s">
        <v>91</v>
      </c>
      <c r="J184" s="146" t="s">
        <v>612</v>
      </c>
      <c r="K184" s="147">
        <f t="shared" si="9"/>
        <v>187.64</v>
      </c>
      <c r="L184" s="148">
        <v>169.64</v>
      </c>
      <c r="M184" s="148">
        <v>0</v>
      </c>
      <c r="N184" s="148">
        <v>0</v>
      </c>
      <c r="O184" s="148">
        <v>18</v>
      </c>
    </row>
    <row r="185" spans="1:15" s="139" customFormat="1" ht="16.5" customHeight="1">
      <c r="A185" s="143">
        <v>27</v>
      </c>
      <c r="B185" s="143" t="s">
        <v>1122</v>
      </c>
      <c r="C185" s="144" t="s">
        <v>1123</v>
      </c>
      <c r="D185" s="159" t="s">
        <v>1014</v>
      </c>
      <c r="E185" s="167" t="s">
        <v>943</v>
      </c>
      <c r="F185" s="146">
        <v>106</v>
      </c>
      <c r="G185" s="145" t="s">
        <v>806</v>
      </c>
      <c r="H185" s="484">
        <v>11</v>
      </c>
      <c r="I185" s="146" t="s">
        <v>91</v>
      </c>
      <c r="J185" s="146" t="s">
        <v>612</v>
      </c>
      <c r="K185" s="147">
        <f t="shared" si="9"/>
        <v>187.64</v>
      </c>
      <c r="L185" s="148">
        <v>169.64</v>
      </c>
      <c r="M185" s="148">
        <v>0</v>
      </c>
      <c r="N185" s="148">
        <v>0</v>
      </c>
      <c r="O185" s="148">
        <v>18</v>
      </c>
    </row>
    <row r="186" spans="1:15" s="139" customFormat="1" ht="16.5" customHeight="1">
      <c r="A186" s="143">
        <v>27</v>
      </c>
      <c r="B186" s="143" t="s">
        <v>1122</v>
      </c>
      <c r="C186" s="144" t="s">
        <v>1123</v>
      </c>
      <c r="D186" s="159" t="s">
        <v>1015</v>
      </c>
      <c r="E186" s="167" t="s">
        <v>896</v>
      </c>
      <c r="F186" s="146">
        <v>106</v>
      </c>
      <c r="G186" s="145" t="s">
        <v>806</v>
      </c>
      <c r="H186" s="484">
        <v>11</v>
      </c>
      <c r="I186" s="146" t="s">
        <v>91</v>
      </c>
      <c r="J186" s="146" t="s">
        <v>612</v>
      </c>
      <c r="K186" s="147">
        <f t="shared" si="9"/>
        <v>187.64</v>
      </c>
      <c r="L186" s="148">
        <v>169.64</v>
      </c>
      <c r="M186" s="148">
        <v>0</v>
      </c>
      <c r="N186" s="148">
        <v>0</v>
      </c>
      <c r="O186" s="148">
        <v>18</v>
      </c>
    </row>
    <row r="187" spans="1:15" s="139" customFormat="1" ht="16.5" customHeight="1">
      <c r="A187" s="143">
        <v>27</v>
      </c>
      <c r="B187" s="143" t="s">
        <v>1122</v>
      </c>
      <c r="C187" s="144" t="s">
        <v>1123</v>
      </c>
      <c r="D187" s="159" t="s">
        <v>1016</v>
      </c>
      <c r="E187" s="167" t="s">
        <v>1966</v>
      </c>
      <c r="F187" s="146">
        <v>106</v>
      </c>
      <c r="G187" s="145" t="s">
        <v>806</v>
      </c>
      <c r="H187" s="484">
        <v>11</v>
      </c>
      <c r="I187" s="146" t="s">
        <v>91</v>
      </c>
      <c r="J187" s="146" t="s">
        <v>612</v>
      </c>
      <c r="K187" s="147">
        <f t="shared" si="9"/>
        <v>187.64</v>
      </c>
      <c r="L187" s="148">
        <v>169.64</v>
      </c>
      <c r="M187" s="148">
        <v>0</v>
      </c>
      <c r="N187" s="148">
        <v>0</v>
      </c>
      <c r="O187" s="148">
        <v>18</v>
      </c>
    </row>
    <row r="188" spans="1:15" s="139" customFormat="1" ht="16.5" customHeight="1">
      <c r="A188" s="143">
        <v>28</v>
      </c>
      <c r="B188" s="143" t="s">
        <v>638</v>
      </c>
      <c r="C188" s="144" t="s">
        <v>666</v>
      </c>
      <c r="D188" s="159" t="s">
        <v>777</v>
      </c>
      <c r="E188" s="167" t="s">
        <v>778</v>
      </c>
      <c r="F188" s="146">
        <v>201</v>
      </c>
      <c r="G188" s="145" t="s">
        <v>813</v>
      </c>
      <c r="H188" s="484" t="s">
        <v>2009</v>
      </c>
      <c r="I188" s="146" t="s">
        <v>91</v>
      </c>
      <c r="J188" s="146" t="s">
        <v>612</v>
      </c>
      <c r="K188" s="147">
        <f t="shared" si="9"/>
        <v>359.15</v>
      </c>
      <c r="L188" s="148">
        <v>251.75</v>
      </c>
      <c r="M188" s="148">
        <v>17.41</v>
      </c>
      <c r="N188" s="148">
        <v>0</v>
      </c>
      <c r="O188" s="148">
        <v>89.99</v>
      </c>
    </row>
    <row r="189" spans="1:15" s="139" customFormat="1" ht="16.5" customHeight="1">
      <c r="A189" s="143">
        <v>28</v>
      </c>
      <c r="B189" s="143" t="s">
        <v>638</v>
      </c>
      <c r="C189" s="144" t="s">
        <v>666</v>
      </c>
      <c r="D189" s="159" t="s">
        <v>777</v>
      </c>
      <c r="E189" s="167" t="s">
        <v>778</v>
      </c>
      <c r="F189" s="146">
        <v>301</v>
      </c>
      <c r="G189" s="145" t="s">
        <v>817</v>
      </c>
      <c r="H189" s="484" t="s">
        <v>1973</v>
      </c>
      <c r="I189" s="146" t="s">
        <v>91</v>
      </c>
      <c r="J189" s="146" t="s">
        <v>612</v>
      </c>
      <c r="K189" s="147">
        <f t="shared" si="9"/>
        <v>359.15</v>
      </c>
      <c r="L189" s="148">
        <v>251.75</v>
      </c>
      <c r="M189" s="148">
        <v>17.41</v>
      </c>
      <c r="N189" s="148">
        <v>0</v>
      </c>
      <c r="O189" s="148">
        <v>89.99</v>
      </c>
    </row>
    <row r="190" spans="1:15" s="139" customFormat="1" ht="16.5" customHeight="1">
      <c r="A190" s="143">
        <v>28</v>
      </c>
      <c r="B190" s="143" t="s">
        <v>638</v>
      </c>
      <c r="C190" s="144" t="s">
        <v>666</v>
      </c>
      <c r="D190" s="159" t="s">
        <v>1025</v>
      </c>
      <c r="E190" s="167" t="s">
        <v>1026</v>
      </c>
      <c r="F190" s="146">
        <v>302</v>
      </c>
      <c r="G190" s="145" t="s">
        <v>818</v>
      </c>
      <c r="H190" s="484" t="s">
        <v>1973</v>
      </c>
      <c r="I190" s="146" t="s">
        <v>91</v>
      </c>
      <c r="J190" s="146" t="s">
        <v>612</v>
      </c>
      <c r="K190" s="147">
        <f>SUM(L190:O190)</f>
        <v>359.15</v>
      </c>
      <c r="L190" s="148">
        <v>251.75</v>
      </c>
      <c r="M190" s="148">
        <v>17.41</v>
      </c>
      <c r="N190" s="148">
        <v>0</v>
      </c>
      <c r="O190" s="148">
        <v>89.99</v>
      </c>
    </row>
    <row r="191" spans="1:15" s="139" customFormat="1" ht="16.5" customHeight="1">
      <c r="A191" s="143">
        <v>28</v>
      </c>
      <c r="B191" s="143" t="s">
        <v>638</v>
      </c>
      <c r="C191" s="144" t="s">
        <v>666</v>
      </c>
      <c r="D191" s="159" t="s">
        <v>777</v>
      </c>
      <c r="E191" s="167" t="s">
        <v>778</v>
      </c>
      <c r="F191" s="146">
        <v>401</v>
      </c>
      <c r="G191" s="145" t="s">
        <v>822</v>
      </c>
      <c r="H191" s="484" t="s">
        <v>1973</v>
      </c>
      <c r="I191" s="146" t="s">
        <v>91</v>
      </c>
      <c r="J191" s="146" t="s">
        <v>612</v>
      </c>
      <c r="K191" s="147">
        <f t="shared" si="9"/>
        <v>359.15</v>
      </c>
      <c r="L191" s="148">
        <v>251.75</v>
      </c>
      <c r="M191" s="148">
        <v>17.41</v>
      </c>
      <c r="N191" s="148">
        <v>0</v>
      </c>
      <c r="O191" s="148">
        <v>89.99</v>
      </c>
    </row>
    <row r="192" spans="1:15" s="139" customFormat="1" ht="16.5" customHeight="1">
      <c r="A192" s="143">
        <v>28</v>
      </c>
      <c r="B192" s="143" t="s">
        <v>638</v>
      </c>
      <c r="C192" s="144" t="s">
        <v>666</v>
      </c>
      <c r="D192" s="159" t="s">
        <v>777</v>
      </c>
      <c r="E192" s="167" t="s">
        <v>778</v>
      </c>
      <c r="F192" s="146">
        <v>405</v>
      </c>
      <c r="G192" s="145" t="s">
        <v>1097</v>
      </c>
      <c r="H192" s="484" t="s">
        <v>1973</v>
      </c>
      <c r="I192" s="146" t="s">
        <v>91</v>
      </c>
      <c r="J192" s="146" t="s">
        <v>612</v>
      </c>
      <c r="K192" s="147">
        <f t="shared" si="9"/>
        <v>359.15</v>
      </c>
      <c r="L192" s="148">
        <v>251.75</v>
      </c>
      <c r="M192" s="148">
        <v>17.41</v>
      </c>
      <c r="N192" s="148">
        <v>0</v>
      </c>
      <c r="O192" s="148">
        <v>89.99</v>
      </c>
    </row>
    <row r="193" spans="1:15" s="139" customFormat="1" ht="16.5" customHeight="1">
      <c r="A193" s="143">
        <v>28</v>
      </c>
      <c r="B193" s="143" t="s">
        <v>638</v>
      </c>
      <c r="C193" s="144" t="s">
        <v>666</v>
      </c>
      <c r="D193" s="159" t="s">
        <v>1023</v>
      </c>
      <c r="E193" s="167" t="s">
        <v>1024</v>
      </c>
      <c r="F193" s="146">
        <v>105</v>
      </c>
      <c r="G193" s="145" t="s">
        <v>850</v>
      </c>
      <c r="H193" s="484">
        <v>11</v>
      </c>
      <c r="I193" s="146" t="s">
        <v>91</v>
      </c>
      <c r="J193" s="146" t="s">
        <v>612</v>
      </c>
      <c r="K193" s="147">
        <f t="shared" si="9"/>
        <v>359.15</v>
      </c>
      <c r="L193" s="148">
        <v>251.75</v>
      </c>
      <c r="M193" s="148">
        <v>17.41</v>
      </c>
      <c r="N193" s="148">
        <v>0</v>
      </c>
      <c r="O193" s="148">
        <v>89.99</v>
      </c>
    </row>
    <row r="194" spans="1:15" s="139" customFormat="1" ht="16.5" customHeight="1">
      <c r="A194" s="143">
        <v>28</v>
      </c>
      <c r="B194" s="143" t="s">
        <v>638</v>
      </c>
      <c r="C194" s="144" t="s">
        <v>666</v>
      </c>
      <c r="D194" s="159" t="s">
        <v>1021</v>
      </c>
      <c r="E194" s="167" t="s">
        <v>1022</v>
      </c>
      <c r="F194" s="146">
        <v>101</v>
      </c>
      <c r="G194" s="145" t="s">
        <v>792</v>
      </c>
      <c r="H194" s="484" t="s">
        <v>1973</v>
      </c>
      <c r="I194" s="146" t="s">
        <v>91</v>
      </c>
      <c r="J194" s="146" t="s">
        <v>612</v>
      </c>
      <c r="K194" s="147">
        <f t="shared" si="9"/>
        <v>359.15</v>
      </c>
      <c r="L194" s="148">
        <v>251.75</v>
      </c>
      <c r="M194" s="148">
        <v>17.41</v>
      </c>
      <c r="N194" s="148">
        <v>0</v>
      </c>
      <c r="O194" s="148">
        <v>89.99</v>
      </c>
    </row>
    <row r="195" spans="1:15" s="139" customFormat="1" ht="16.5" customHeight="1">
      <c r="A195" s="143">
        <v>28</v>
      </c>
      <c r="B195" s="143" t="s">
        <v>638</v>
      </c>
      <c r="C195" s="144" t="s">
        <v>666</v>
      </c>
      <c r="D195" s="159" t="s">
        <v>1021</v>
      </c>
      <c r="E195" s="167" t="s">
        <v>1022</v>
      </c>
      <c r="F195" s="146">
        <v>103</v>
      </c>
      <c r="G195" s="145" t="s">
        <v>795</v>
      </c>
      <c r="H195" s="484" t="s">
        <v>1973</v>
      </c>
      <c r="I195" s="146" t="s">
        <v>91</v>
      </c>
      <c r="J195" s="146" t="s">
        <v>612</v>
      </c>
      <c r="K195" s="147">
        <f t="shared" si="9"/>
        <v>359.15</v>
      </c>
      <c r="L195" s="148">
        <v>251.75</v>
      </c>
      <c r="M195" s="148">
        <v>17.41</v>
      </c>
      <c r="N195" s="148">
        <v>0</v>
      </c>
      <c r="O195" s="148">
        <v>89.99</v>
      </c>
    </row>
    <row r="196" spans="1:15" s="139" customFormat="1" ht="16.5" customHeight="1">
      <c r="A196" s="143">
        <v>145</v>
      </c>
      <c r="B196" s="143" t="s">
        <v>853</v>
      </c>
      <c r="C196" s="144" t="s">
        <v>1124</v>
      </c>
      <c r="D196" s="159" t="s">
        <v>781</v>
      </c>
      <c r="E196" s="167" t="s">
        <v>782</v>
      </c>
      <c r="F196" s="146">
        <v>201</v>
      </c>
      <c r="G196" s="145" t="s">
        <v>813</v>
      </c>
      <c r="H196" s="484" t="s">
        <v>2009</v>
      </c>
      <c r="I196" s="146" t="s">
        <v>91</v>
      </c>
      <c r="J196" s="146" t="s">
        <v>612</v>
      </c>
      <c r="K196" s="147">
        <f t="shared" si="9"/>
        <v>489.12</v>
      </c>
      <c r="L196" s="148">
        <v>385.16</v>
      </c>
      <c r="M196" s="148">
        <v>13.97</v>
      </c>
      <c r="N196" s="148">
        <v>0</v>
      </c>
      <c r="O196" s="148">
        <v>89.99</v>
      </c>
    </row>
    <row r="197" spans="1:15" s="139" customFormat="1" ht="16.5" customHeight="1">
      <c r="A197" s="143">
        <v>145</v>
      </c>
      <c r="B197" s="143" t="s">
        <v>853</v>
      </c>
      <c r="C197" s="144" t="s">
        <v>1124</v>
      </c>
      <c r="D197" s="159" t="s">
        <v>781</v>
      </c>
      <c r="E197" s="167" t="s">
        <v>782</v>
      </c>
      <c r="F197" s="146">
        <v>301</v>
      </c>
      <c r="G197" s="145" t="s">
        <v>817</v>
      </c>
      <c r="H197" s="484" t="s">
        <v>1973</v>
      </c>
      <c r="I197" s="146" t="s">
        <v>91</v>
      </c>
      <c r="J197" s="146" t="s">
        <v>612</v>
      </c>
      <c r="K197" s="147">
        <f t="shared" si="9"/>
        <v>489.12</v>
      </c>
      <c r="L197" s="148">
        <v>385.16</v>
      </c>
      <c r="M197" s="148">
        <v>13.97</v>
      </c>
      <c r="N197" s="148">
        <v>0</v>
      </c>
      <c r="O197" s="148">
        <v>89.99</v>
      </c>
    </row>
    <row r="198" spans="1:15" s="139" customFormat="1" ht="16.5" customHeight="1">
      <c r="A198" s="143">
        <v>145</v>
      </c>
      <c r="B198" s="143" t="s">
        <v>853</v>
      </c>
      <c r="C198" s="144" t="s">
        <v>1124</v>
      </c>
      <c r="D198" s="159" t="s">
        <v>1031</v>
      </c>
      <c r="E198" s="167" t="s">
        <v>1032</v>
      </c>
      <c r="F198" s="146">
        <v>302</v>
      </c>
      <c r="G198" s="145" t="s">
        <v>818</v>
      </c>
      <c r="H198" s="484" t="s">
        <v>1973</v>
      </c>
      <c r="I198" s="146" t="s">
        <v>91</v>
      </c>
      <c r="J198" s="146" t="s">
        <v>612</v>
      </c>
      <c r="K198" s="147">
        <f>SUM(L198:O198)</f>
        <v>489.12</v>
      </c>
      <c r="L198" s="148">
        <v>385.16</v>
      </c>
      <c r="M198" s="148">
        <v>13.97</v>
      </c>
      <c r="N198" s="148">
        <v>0</v>
      </c>
      <c r="O198" s="148">
        <v>89.99</v>
      </c>
    </row>
    <row r="199" spans="1:15" s="139" customFormat="1" ht="16.5" customHeight="1">
      <c r="A199" s="143">
        <v>145</v>
      </c>
      <c r="B199" s="143" t="s">
        <v>853</v>
      </c>
      <c r="C199" s="144" t="s">
        <v>1124</v>
      </c>
      <c r="D199" s="159" t="s">
        <v>781</v>
      </c>
      <c r="E199" s="167" t="s">
        <v>782</v>
      </c>
      <c r="F199" s="146">
        <v>401</v>
      </c>
      <c r="G199" s="145" t="s">
        <v>822</v>
      </c>
      <c r="H199" s="484" t="s">
        <v>1973</v>
      </c>
      <c r="I199" s="146" t="s">
        <v>91</v>
      </c>
      <c r="J199" s="146" t="s">
        <v>612</v>
      </c>
      <c r="K199" s="147">
        <f t="shared" si="9"/>
        <v>489.12</v>
      </c>
      <c r="L199" s="148">
        <v>385.16</v>
      </c>
      <c r="M199" s="148">
        <v>13.97</v>
      </c>
      <c r="N199" s="148">
        <v>0</v>
      </c>
      <c r="O199" s="148">
        <v>89.99</v>
      </c>
    </row>
    <row r="200" spans="1:15" s="139" customFormat="1" ht="16.5" customHeight="1">
      <c r="A200" s="143">
        <v>145</v>
      </c>
      <c r="B200" s="143" t="s">
        <v>853</v>
      </c>
      <c r="C200" s="144" t="s">
        <v>1124</v>
      </c>
      <c r="D200" s="159" t="s">
        <v>781</v>
      </c>
      <c r="E200" s="167" t="s">
        <v>782</v>
      </c>
      <c r="F200" s="146">
        <v>405</v>
      </c>
      <c r="G200" s="145" t="s">
        <v>1097</v>
      </c>
      <c r="H200" s="484" t="s">
        <v>1973</v>
      </c>
      <c r="I200" s="146" t="s">
        <v>91</v>
      </c>
      <c r="J200" s="146" t="s">
        <v>612</v>
      </c>
      <c r="K200" s="147">
        <f t="shared" si="9"/>
        <v>489.12</v>
      </c>
      <c r="L200" s="148">
        <v>385.16</v>
      </c>
      <c r="M200" s="148">
        <v>13.97</v>
      </c>
      <c r="N200" s="148">
        <v>0</v>
      </c>
      <c r="O200" s="148">
        <v>89.99</v>
      </c>
    </row>
    <row r="201" spans="1:15" s="139" customFormat="1" ht="16.5" customHeight="1">
      <c r="A201" s="143">
        <v>145</v>
      </c>
      <c r="B201" s="143" t="s">
        <v>853</v>
      </c>
      <c r="C201" s="144" t="s">
        <v>1124</v>
      </c>
      <c r="D201" s="159" t="s">
        <v>1029</v>
      </c>
      <c r="E201" s="167" t="s">
        <v>1030</v>
      </c>
      <c r="F201" s="146">
        <v>105</v>
      </c>
      <c r="G201" s="145" t="s">
        <v>850</v>
      </c>
      <c r="H201" s="484">
        <v>11</v>
      </c>
      <c r="I201" s="146" t="s">
        <v>91</v>
      </c>
      <c r="J201" s="146" t="s">
        <v>612</v>
      </c>
      <c r="K201" s="147">
        <f t="shared" si="9"/>
        <v>489.12</v>
      </c>
      <c r="L201" s="148">
        <v>385.16</v>
      </c>
      <c r="M201" s="148">
        <v>13.97</v>
      </c>
      <c r="N201" s="148">
        <v>0</v>
      </c>
      <c r="O201" s="148">
        <v>89.99</v>
      </c>
    </row>
    <row r="202" spans="1:15" s="139" customFormat="1" ht="16.5" customHeight="1">
      <c r="A202" s="143">
        <v>145</v>
      </c>
      <c r="B202" s="143" t="s">
        <v>853</v>
      </c>
      <c r="C202" s="144" t="s">
        <v>1124</v>
      </c>
      <c r="D202" s="159" t="s">
        <v>1027</v>
      </c>
      <c r="E202" s="167" t="s">
        <v>1028</v>
      </c>
      <c r="F202" s="146">
        <v>101</v>
      </c>
      <c r="G202" s="145" t="s">
        <v>792</v>
      </c>
      <c r="H202" s="484" t="s">
        <v>1973</v>
      </c>
      <c r="I202" s="146" t="s">
        <v>91</v>
      </c>
      <c r="J202" s="146" t="s">
        <v>612</v>
      </c>
      <c r="K202" s="147">
        <f t="shared" si="9"/>
        <v>489.12</v>
      </c>
      <c r="L202" s="148">
        <v>385.16</v>
      </c>
      <c r="M202" s="148">
        <v>13.97</v>
      </c>
      <c r="N202" s="148">
        <v>0</v>
      </c>
      <c r="O202" s="148">
        <v>89.99</v>
      </c>
    </row>
    <row r="203" spans="1:15" s="139" customFormat="1" ht="16.5" customHeight="1">
      <c r="A203" s="143">
        <v>145</v>
      </c>
      <c r="B203" s="143" t="s">
        <v>853</v>
      </c>
      <c r="C203" s="144" t="s">
        <v>1124</v>
      </c>
      <c r="D203" s="159" t="s">
        <v>1027</v>
      </c>
      <c r="E203" s="167" t="s">
        <v>1028</v>
      </c>
      <c r="F203" s="146" t="s">
        <v>1161</v>
      </c>
      <c r="G203" s="145" t="s">
        <v>1160</v>
      </c>
      <c r="H203" s="484" t="s">
        <v>1973</v>
      </c>
      <c r="I203" s="146" t="s">
        <v>91</v>
      </c>
      <c r="J203" s="146" t="s">
        <v>612</v>
      </c>
      <c r="K203" s="147">
        <f t="shared" ref="K203" si="11">SUM(L203:O203)</f>
        <v>489.12</v>
      </c>
      <c r="L203" s="148">
        <v>385.16</v>
      </c>
      <c r="M203" s="148">
        <v>13.97</v>
      </c>
      <c r="N203" s="148">
        <v>0</v>
      </c>
      <c r="O203" s="148">
        <v>89.99</v>
      </c>
    </row>
    <row r="204" spans="1:15" s="139" customFormat="1" ht="16.5" customHeight="1">
      <c r="A204" s="143">
        <v>145</v>
      </c>
      <c r="B204" s="143" t="s">
        <v>853</v>
      </c>
      <c r="C204" s="144" t="s">
        <v>1124</v>
      </c>
      <c r="D204" s="159" t="s">
        <v>1027</v>
      </c>
      <c r="E204" s="167" t="s">
        <v>1028</v>
      </c>
      <c r="F204" s="146">
        <v>103</v>
      </c>
      <c r="G204" s="145" t="s">
        <v>795</v>
      </c>
      <c r="H204" s="484" t="s">
        <v>1973</v>
      </c>
      <c r="I204" s="146" t="s">
        <v>91</v>
      </c>
      <c r="J204" s="146" t="s">
        <v>612</v>
      </c>
      <c r="K204" s="147">
        <f t="shared" si="9"/>
        <v>489.12</v>
      </c>
      <c r="L204" s="148">
        <v>385.16</v>
      </c>
      <c r="M204" s="148">
        <v>13.97</v>
      </c>
      <c r="N204" s="148">
        <v>0</v>
      </c>
      <c r="O204" s="148">
        <v>89.99</v>
      </c>
    </row>
    <row r="205" spans="1:15" s="139" customFormat="1" ht="16.5" customHeight="1">
      <c r="A205" s="143">
        <v>130</v>
      </c>
      <c r="B205" s="143" t="s">
        <v>610</v>
      </c>
      <c r="C205" s="144" t="s">
        <v>657</v>
      </c>
      <c r="D205" s="159" t="s">
        <v>785</v>
      </c>
      <c r="E205" s="167" t="s">
        <v>786</v>
      </c>
      <c r="F205" s="146">
        <v>401</v>
      </c>
      <c r="G205" s="145" t="s">
        <v>822</v>
      </c>
      <c r="H205" s="484" t="s">
        <v>2047</v>
      </c>
      <c r="I205" s="146" t="s">
        <v>91</v>
      </c>
      <c r="J205" s="146" t="s">
        <v>612</v>
      </c>
      <c r="K205" s="147">
        <f t="shared" si="9"/>
        <v>268.74</v>
      </c>
      <c r="L205" s="148">
        <v>178.75</v>
      </c>
      <c r="M205" s="148">
        <v>0</v>
      </c>
      <c r="N205" s="148">
        <v>0</v>
      </c>
      <c r="O205" s="148">
        <v>89.99</v>
      </c>
    </row>
    <row r="206" spans="1:15" s="139" customFormat="1" ht="16.5" customHeight="1">
      <c r="A206" s="143">
        <v>127</v>
      </c>
      <c r="B206" s="143" t="s">
        <v>1125</v>
      </c>
      <c r="C206" s="144" t="s">
        <v>1126</v>
      </c>
      <c r="D206" s="159" t="s">
        <v>1033</v>
      </c>
      <c r="E206" s="167" t="s">
        <v>1034</v>
      </c>
      <c r="F206" s="146">
        <v>301</v>
      </c>
      <c r="G206" s="145" t="s">
        <v>817</v>
      </c>
      <c r="H206" s="484" t="s">
        <v>2043</v>
      </c>
      <c r="I206" s="146" t="s">
        <v>91</v>
      </c>
      <c r="J206" s="146" t="s">
        <v>612</v>
      </c>
      <c r="K206" s="147">
        <f t="shared" si="9"/>
        <v>478.07</v>
      </c>
      <c r="L206" s="148">
        <v>371.72</v>
      </c>
      <c r="M206" s="148">
        <v>16.36</v>
      </c>
      <c r="N206" s="148">
        <v>0</v>
      </c>
      <c r="O206" s="148">
        <v>89.99</v>
      </c>
    </row>
    <row r="207" spans="1:15" s="139" customFormat="1" ht="16.5" customHeight="1">
      <c r="A207" s="143">
        <v>127</v>
      </c>
      <c r="B207" s="143" t="s">
        <v>1125</v>
      </c>
      <c r="C207" s="144" t="s">
        <v>1126</v>
      </c>
      <c r="D207" s="159" t="s">
        <v>1035</v>
      </c>
      <c r="E207" s="167" t="s">
        <v>1036</v>
      </c>
      <c r="F207" s="146">
        <v>302</v>
      </c>
      <c r="G207" s="145" t="s">
        <v>818</v>
      </c>
      <c r="H207" s="484" t="s">
        <v>2044</v>
      </c>
      <c r="I207" s="146" t="s">
        <v>91</v>
      </c>
      <c r="J207" s="146" t="s">
        <v>612</v>
      </c>
      <c r="K207" s="147">
        <f>SUM(L207:O207)</f>
        <v>478.07</v>
      </c>
      <c r="L207" s="148">
        <v>371.72</v>
      </c>
      <c r="M207" s="148">
        <v>16.36</v>
      </c>
      <c r="N207" s="148">
        <v>0</v>
      </c>
      <c r="O207" s="148">
        <v>89.99</v>
      </c>
    </row>
    <row r="208" spans="1:15" s="139" customFormat="1" ht="16.5" customHeight="1">
      <c r="A208" s="143">
        <v>127</v>
      </c>
      <c r="B208" s="143" t="s">
        <v>1125</v>
      </c>
      <c r="C208" s="144" t="s">
        <v>1126</v>
      </c>
      <c r="D208" s="159" t="s">
        <v>1033</v>
      </c>
      <c r="E208" s="167" t="s">
        <v>1034</v>
      </c>
      <c r="F208" s="146">
        <v>401</v>
      </c>
      <c r="G208" s="145" t="s">
        <v>822</v>
      </c>
      <c r="H208" s="484" t="s">
        <v>2043</v>
      </c>
      <c r="I208" s="146" t="s">
        <v>91</v>
      </c>
      <c r="J208" s="146" t="s">
        <v>612</v>
      </c>
      <c r="K208" s="147">
        <f t="shared" si="9"/>
        <v>478.07</v>
      </c>
      <c r="L208" s="148">
        <v>371.72</v>
      </c>
      <c r="M208" s="148">
        <v>16.36</v>
      </c>
      <c r="N208" s="148">
        <v>0</v>
      </c>
      <c r="O208" s="148">
        <v>89.99</v>
      </c>
    </row>
    <row r="209" spans="1:15" s="139" customFormat="1" ht="16.5" customHeight="1">
      <c r="A209" s="143">
        <v>127</v>
      </c>
      <c r="B209" s="143" t="s">
        <v>1125</v>
      </c>
      <c r="C209" s="144" t="s">
        <v>1126</v>
      </c>
      <c r="D209" s="159" t="s">
        <v>1033</v>
      </c>
      <c r="E209" s="167" t="s">
        <v>1034</v>
      </c>
      <c r="F209" s="146">
        <v>405</v>
      </c>
      <c r="G209" s="145" t="s">
        <v>1097</v>
      </c>
      <c r="H209" s="484" t="s">
        <v>2043</v>
      </c>
      <c r="I209" s="146" t="s">
        <v>91</v>
      </c>
      <c r="J209" s="146" t="s">
        <v>612</v>
      </c>
      <c r="K209" s="147">
        <f t="shared" si="9"/>
        <v>478.07</v>
      </c>
      <c r="L209" s="148">
        <v>371.72</v>
      </c>
      <c r="M209" s="148">
        <v>16.36</v>
      </c>
      <c r="N209" s="148">
        <v>0</v>
      </c>
      <c r="O209" s="148">
        <v>89.99</v>
      </c>
    </row>
    <row r="210" spans="1:15" s="139" customFormat="1" ht="16.5" customHeight="1">
      <c r="A210" s="143">
        <v>30</v>
      </c>
      <c r="B210" s="143" t="s">
        <v>630</v>
      </c>
      <c r="C210" s="144" t="s">
        <v>1103</v>
      </c>
      <c r="D210" s="159" t="s">
        <v>715</v>
      </c>
      <c r="E210" s="167" t="s">
        <v>716</v>
      </c>
      <c r="F210" s="146">
        <v>201</v>
      </c>
      <c r="G210" s="145" t="s">
        <v>813</v>
      </c>
      <c r="H210" s="484" t="s">
        <v>2009</v>
      </c>
      <c r="I210" s="146" t="s">
        <v>91</v>
      </c>
      <c r="J210" s="146" t="s">
        <v>612</v>
      </c>
      <c r="K210" s="147">
        <f t="shared" si="9"/>
        <v>511.49</v>
      </c>
      <c r="L210" s="148">
        <v>404.09</v>
      </c>
      <c r="M210" s="148">
        <v>17.41</v>
      </c>
      <c r="N210" s="148">
        <v>0</v>
      </c>
      <c r="O210" s="148">
        <v>89.99</v>
      </c>
    </row>
    <row r="211" spans="1:15" s="139" customFormat="1" ht="16.5" customHeight="1">
      <c r="A211" s="143">
        <v>30</v>
      </c>
      <c r="B211" s="143" t="s">
        <v>630</v>
      </c>
      <c r="C211" s="144" t="s">
        <v>1103</v>
      </c>
      <c r="D211" s="159" t="s">
        <v>715</v>
      </c>
      <c r="E211" s="167" t="s">
        <v>716</v>
      </c>
      <c r="F211" s="146">
        <v>301</v>
      </c>
      <c r="G211" s="145" t="s">
        <v>817</v>
      </c>
      <c r="H211" s="484" t="s">
        <v>1973</v>
      </c>
      <c r="I211" s="146" t="s">
        <v>91</v>
      </c>
      <c r="J211" s="146" t="s">
        <v>612</v>
      </c>
      <c r="K211" s="147">
        <f t="shared" ref="K211:K274" si="12">SUM(L211:O211)</f>
        <v>511.49</v>
      </c>
      <c r="L211" s="148">
        <v>404.09</v>
      </c>
      <c r="M211" s="148">
        <v>17.41</v>
      </c>
      <c r="N211" s="148">
        <v>0</v>
      </c>
      <c r="O211" s="148">
        <v>89.99</v>
      </c>
    </row>
    <row r="212" spans="1:15" s="139" customFormat="1" ht="16.5" customHeight="1">
      <c r="A212" s="143">
        <v>30</v>
      </c>
      <c r="B212" s="143" t="s">
        <v>630</v>
      </c>
      <c r="C212" s="144" t="s">
        <v>1103</v>
      </c>
      <c r="D212" s="159" t="s">
        <v>889</v>
      </c>
      <c r="E212" s="167" t="s">
        <v>890</v>
      </c>
      <c r="F212" s="146">
        <v>302</v>
      </c>
      <c r="G212" s="145" t="s">
        <v>818</v>
      </c>
      <c r="H212" s="484" t="s">
        <v>1973</v>
      </c>
      <c r="I212" s="146" t="s">
        <v>91</v>
      </c>
      <c r="J212" s="146" t="s">
        <v>612</v>
      </c>
      <c r="K212" s="147">
        <f>SUM(L212:O212)</f>
        <v>511.49</v>
      </c>
      <c r="L212" s="148">
        <v>404.09</v>
      </c>
      <c r="M212" s="148">
        <v>17.41</v>
      </c>
      <c r="N212" s="148">
        <v>0</v>
      </c>
      <c r="O212" s="148">
        <v>89.99</v>
      </c>
    </row>
    <row r="213" spans="1:15" s="139" customFormat="1" ht="16.5" customHeight="1">
      <c r="A213" s="143">
        <v>30</v>
      </c>
      <c r="B213" s="143" t="s">
        <v>630</v>
      </c>
      <c r="C213" s="144" t="s">
        <v>1103</v>
      </c>
      <c r="D213" s="159" t="s">
        <v>715</v>
      </c>
      <c r="E213" s="167" t="s">
        <v>716</v>
      </c>
      <c r="F213" s="146">
        <v>401</v>
      </c>
      <c r="G213" s="145" t="s">
        <v>822</v>
      </c>
      <c r="H213" s="484" t="s">
        <v>1973</v>
      </c>
      <c r="I213" s="146" t="s">
        <v>91</v>
      </c>
      <c r="J213" s="146" t="s">
        <v>612</v>
      </c>
      <c r="K213" s="147">
        <f t="shared" si="12"/>
        <v>511.49</v>
      </c>
      <c r="L213" s="148">
        <v>404.09</v>
      </c>
      <c r="M213" s="148">
        <v>17.41</v>
      </c>
      <c r="N213" s="148">
        <v>0</v>
      </c>
      <c r="O213" s="148">
        <v>89.99</v>
      </c>
    </row>
    <row r="214" spans="1:15" s="139" customFormat="1" ht="16.5" customHeight="1">
      <c r="A214" s="143">
        <v>30</v>
      </c>
      <c r="B214" s="143" t="s">
        <v>630</v>
      </c>
      <c r="C214" s="144" t="s">
        <v>1103</v>
      </c>
      <c r="D214" s="159" t="s">
        <v>715</v>
      </c>
      <c r="E214" s="167" t="s">
        <v>716</v>
      </c>
      <c r="F214" s="146">
        <v>405</v>
      </c>
      <c r="G214" s="145" t="s">
        <v>1097</v>
      </c>
      <c r="H214" s="484" t="s">
        <v>1973</v>
      </c>
      <c r="I214" s="146" t="s">
        <v>91</v>
      </c>
      <c r="J214" s="146" t="s">
        <v>612</v>
      </c>
      <c r="K214" s="147">
        <f t="shared" si="12"/>
        <v>511.49</v>
      </c>
      <c r="L214" s="148">
        <v>404.09</v>
      </c>
      <c r="M214" s="148">
        <v>17.41</v>
      </c>
      <c r="N214" s="148">
        <v>0</v>
      </c>
      <c r="O214" s="148">
        <v>89.99</v>
      </c>
    </row>
    <row r="215" spans="1:15" s="139" customFormat="1" ht="16.5" customHeight="1">
      <c r="A215" s="143">
        <v>30</v>
      </c>
      <c r="B215" s="143" t="s">
        <v>630</v>
      </c>
      <c r="C215" s="144" t="s">
        <v>1103</v>
      </c>
      <c r="D215" s="159" t="s">
        <v>887</v>
      </c>
      <c r="E215" s="167" t="s">
        <v>888</v>
      </c>
      <c r="F215" s="146">
        <v>105</v>
      </c>
      <c r="G215" s="145" t="s">
        <v>850</v>
      </c>
      <c r="H215" s="484">
        <v>11</v>
      </c>
      <c r="I215" s="146" t="s">
        <v>91</v>
      </c>
      <c r="J215" s="146" t="s">
        <v>612</v>
      </c>
      <c r="K215" s="147">
        <f t="shared" si="12"/>
        <v>511.49</v>
      </c>
      <c r="L215" s="148">
        <v>404.09</v>
      </c>
      <c r="M215" s="148">
        <v>17.41</v>
      </c>
      <c r="N215" s="148">
        <v>0</v>
      </c>
      <c r="O215" s="148">
        <v>89.99</v>
      </c>
    </row>
    <row r="216" spans="1:15" s="139" customFormat="1" ht="16.5" customHeight="1">
      <c r="A216" s="143">
        <v>30</v>
      </c>
      <c r="B216" s="143" t="s">
        <v>630</v>
      </c>
      <c r="C216" s="144" t="s">
        <v>1103</v>
      </c>
      <c r="D216" s="159" t="s">
        <v>885</v>
      </c>
      <c r="E216" s="167" t="s">
        <v>886</v>
      </c>
      <c r="F216" s="146">
        <v>101</v>
      </c>
      <c r="G216" s="145" t="s">
        <v>792</v>
      </c>
      <c r="H216" s="484" t="s">
        <v>1973</v>
      </c>
      <c r="I216" s="146" t="s">
        <v>91</v>
      </c>
      <c r="J216" s="146" t="s">
        <v>612</v>
      </c>
      <c r="K216" s="147">
        <f t="shared" si="12"/>
        <v>511.49</v>
      </c>
      <c r="L216" s="148">
        <v>404.09</v>
      </c>
      <c r="M216" s="148">
        <v>17.41</v>
      </c>
      <c r="N216" s="148">
        <v>0</v>
      </c>
      <c r="O216" s="148">
        <v>89.99</v>
      </c>
    </row>
    <row r="217" spans="1:15" s="139" customFormat="1" ht="16.5" customHeight="1">
      <c r="A217" s="143">
        <v>30</v>
      </c>
      <c r="B217" s="143" t="s">
        <v>630</v>
      </c>
      <c r="C217" s="144" t="s">
        <v>1103</v>
      </c>
      <c r="D217" s="159" t="s">
        <v>885</v>
      </c>
      <c r="E217" s="167" t="s">
        <v>886</v>
      </c>
      <c r="F217" s="146" t="s">
        <v>1161</v>
      </c>
      <c r="G217" s="145" t="s">
        <v>1160</v>
      </c>
      <c r="H217" s="484" t="s">
        <v>1973</v>
      </c>
      <c r="I217" s="146" t="s">
        <v>91</v>
      </c>
      <c r="J217" s="146" t="s">
        <v>612</v>
      </c>
      <c r="K217" s="147">
        <f t="shared" ref="K217" si="13">SUM(L217:O217)</f>
        <v>511.49</v>
      </c>
      <c r="L217" s="148">
        <v>404.09</v>
      </c>
      <c r="M217" s="148">
        <v>17.41</v>
      </c>
      <c r="N217" s="148">
        <v>0</v>
      </c>
      <c r="O217" s="148">
        <v>89.99</v>
      </c>
    </row>
    <row r="218" spans="1:15" s="139" customFormat="1" ht="16.5" customHeight="1">
      <c r="A218" s="143">
        <v>31</v>
      </c>
      <c r="B218" s="143" t="s">
        <v>630</v>
      </c>
      <c r="C218" s="144" t="s">
        <v>1103</v>
      </c>
      <c r="D218" s="159" t="s">
        <v>885</v>
      </c>
      <c r="E218" s="167" t="s">
        <v>886</v>
      </c>
      <c r="F218" s="146">
        <v>103</v>
      </c>
      <c r="G218" s="145" t="s">
        <v>795</v>
      </c>
      <c r="H218" s="484" t="s">
        <v>1973</v>
      </c>
      <c r="I218" s="146" t="s">
        <v>91</v>
      </c>
      <c r="J218" s="146" t="s">
        <v>612</v>
      </c>
      <c r="K218" s="147">
        <f t="shared" si="12"/>
        <v>511.49</v>
      </c>
      <c r="L218" s="148">
        <v>404.09</v>
      </c>
      <c r="M218" s="148">
        <v>17.41</v>
      </c>
      <c r="N218" s="148">
        <v>0</v>
      </c>
      <c r="O218" s="148">
        <v>89.99</v>
      </c>
    </row>
    <row r="219" spans="1:15" s="139" customFormat="1" ht="16.5" customHeight="1">
      <c r="A219" s="143">
        <v>31</v>
      </c>
      <c r="B219" s="143" t="s">
        <v>622</v>
      </c>
      <c r="C219" s="144" t="s">
        <v>1104</v>
      </c>
      <c r="D219" s="159" t="s">
        <v>720</v>
      </c>
      <c r="E219" s="167" t="s">
        <v>721</v>
      </c>
      <c r="F219" s="146">
        <v>201</v>
      </c>
      <c r="G219" s="145" t="s">
        <v>813</v>
      </c>
      <c r="H219" s="484" t="s">
        <v>2009</v>
      </c>
      <c r="I219" s="146" t="s">
        <v>91</v>
      </c>
      <c r="J219" s="146" t="s">
        <v>612</v>
      </c>
      <c r="K219" s="147">
        <f t="shared" si="12"/>
        <v>620.38</v>
      </c>
      <c r="L219" s="148">
        <v>498.91</v>
      </c>
      <c r="M219" s="148">
        <v>31.48</v>
      </c>
      <c r="N219" s="148">
        <v>0</v>
      </c>
      <c r="O219" s="148">
        <v>89.99</v>
      </c>
    </row>
    <row r="220" spans="1:15" s="139" customFormat="1" ht="16.5" customHeight="1">
      <c r="A220" s="143">
        <v>31</v>
      </c>
      <c r="B220" s="143" t="s">
        <v>622</v>
      </c>
      <c r="C220" s="144" t="s">
        <v>1104</v>
      </c>
      <c r="D220" s="159" t="s">
        <v>720</v>
      </c>
      <c r="E220" s="167" t="s">
        <v>721</v>
      </c>
      <c r="F220" s="146">
        <v>301</v>
      </c>
      <c r="G220" s="145" t="s">
        <v>817</v>
      </c>
      <c r="H220" s="484" t="s">
        <v>1973</v>
      </c>
      <c r="I220" s="146" t="s">
        <v>91</v>
      </c>
      <c r="J220" s="146" t="s">
        <v>612</v>
      </c>
      <c r="K220" s="147">
        <f t="shared" si="12"/>
        <v>620.38</v>
      </c>
      <c r="L220" s="148">
        <v>498.91</v>
      </c>
      <c r="M220" s="148">
        <v>31.48</v>
      </c>
      <c r="N220" s="148">
        <v>0</v>
      </c>
      <c r="O220" s="148">
        <v>89.99</v>
      </c>
    </row>
    <row r="221" spans="1:15" s="139" customFormat="1" ht="16.5" customHeight="1">
      <c r="A221" s="143">
        <v>31</v>
      </c>
      <c r="B221" s="143" t="s">
        <v>622</v>
      </c>
      <c r="C221" s="144" t="s">
        <v>1104</v>
      </c>
      <c r="D221" s="159" t="s">
        <v>897</v>
      </c>
      <c r="E221" s="167" t="s">
        <v>898</v>
      </c>
      <c r="F221" s="146">
        <v>302</v>
      </c>
      <c r="G221" s="145" t="s">
        <v>818</v>
      </c>
      <c r="H221" s="484" t="s">
        <v>1973</v>
      </c>
      <c r="I221" s="146" t="s">
        <v>91</v>
      </c>
      <c r="J221" s="146" t="s">
        <v>612</v>
      </c>
      <c r="K221" s="147">
        <f>SUM(L221:O221)</f>
        <v>620.38</v>
      </c>
      <c r="L221" s="148">
        <v>498.91</v>
      </c>
      <c r="M221" s="148">
        <v>31.48</v>
      </c>
      <c r="N221" s="148">
        <v>0</v>
      </c>
      <c r="O221" s="148">
        <v>89.99</v>
      </c>
    </row>
    <row r="222" spans="1:15" s="139" customFormat="1" ht="16.5" customHeight="1">
      <c r="A222" s="143">
        <v>31</v>
      </c>
      <c r="B222" s="143" t="s">
        <v>622</v>
      </c>
      <c r="C222" s="144" t="s">
        <v>1104</v>
      </c>
      <c r="D222" s="159" t="s">
        <v>720</v>
      </c>
      <c r="E222" s="167" t="s">
        <v>721</v>
      </c>
      <c r="F222" s="146">
        <v>401</v>
      </c>
      <c r="G222" s="145" t="s">
        <v>822</v>
      </c>
      <c r="H222" s="484" t="s">
        <v>1973</v>
      </c>
      <c r="I222" s="146" t="s">
        <v>91</v>
      </c>
      <c r="J222" s="146" t="s">
        <v>612</v>
      </c>
      <c r="K222" s="147">
        <f t="shared" si="12"/>
        <v>620.38</v>
      </c>
      <c r="L222" s="148">
        <v>498.91</v>
      </c>
      <c r="M222" s="148">
        <v>31.48</v>
      </c>
      <c r="N222" s="148">
        <v>0</v>
      </c>
      <c r="O222" s="148">
        <v>89.99</v>
      </c>
    </row>
    <row r="223" spans="1:15" s="139" customFormat="1" ht="16.5" customHeight="1">
      <c r="A223" s="143">
        <v>31</v>
      </c>
      <c r="B223" s="143" t="s">
        <v>622</v>
      </c>
      <c r="C223" s="144" t="s">
        <v>1104</v>
      </c>
      <c r="D223" s="159" t="s">
        <v>720</v>
      </c>
      <c r="E223" s="167" t="s">
        <v>721</v>
      </c>
      <c r="F223" s="146">
        <v>405</v>
      </c>
      <c r="G223" s="145" t="s">
        <v>1097</v>
      </c>
      <c r="H223" s="484" t="s">
        <v>1973</v>
      </c>
      <c r="I223" s="146" t="s">
        <v>91</v>
      </c>
      <c r="J223" s="146" t="s">
        <v>612</v>
      </c>
      <c r="K223" s="147">
        <f t="shared" si="12"/>
        <v>620.38</v>
      </c>
      <c r="L223" s="148">
        <v>498.91</v>
      </c>
      <c r="M223" s="148">
        <v>31.48</v>
      </c>
      <c r="N223" s="148">
        <v>0</v>
      </c>
      <c r="O223" s="148">
        <v>89.99</v>
      </c>
    </row>
    <row r="224" spans="1:15" s="139" customFormat="1" ht="16.5" customHeight="1">
      <c r="A224" s="143">
        <v>31</v>
      </c>
      <c r="B224" s="143" t="s">
        <v>622</v>
      </c>
      <c r="C224" s="144" t="s">
        <v>1104</v>
      </c>
      <c r="D224" s="159" t="s">
        <v>893</v>
      </c>
      <c r="E224" s="167" t="s">
        <v>894</v>
      </c>
      <c r="F224" s="146">
        <v>105</v>
      </c>
      <c r="G224" s="145" t="s">
        <v>850</v>
      </c>
      <c r="H224" s="484">
        <v>11</v>
      </c>
      <c r="I224" s="146" t="s">
        <v>91</v>
      </c>
      <c r="J224" s="146" t="s">
        <v>612</v>
      </c>
      <c r="K224" s="147">
        <f t="shared" si="12"/>
        <v>620.38</v>
      </c>
      <c r="L224" s="148">
        <v>498.91</v>
      </c>
      <c r="M224" s="148">
        <v>31.48</v>
      </c>
      <c r="N224" s="148">
        <v>0</v>
      </c>
      <c r="O224" s="148">
        <v>89.99</v>
      </c>
    </row>
    <row r="225" spans="1:15" s="139" customFormat="1" ht="16.5" customHeight="1">
      <c r="A225" s="143">
        <v>31</v>
      </c>
      <c r="B225" s="143" t="s">
        <v>622</v>
      </c>
      <c r="C225" s="144" t="s">
        <v>1104</v>
      </c>
      <c r="D225" s="159" t="s">
        <v>891</v>
      </c>
      <c r="E225" s="167" t="s">
        <v>892</v>
      </c>
      <c r="F225" s="146">
        <v>101</v>
      </c>
      <c r="G225" s="145" t="s">
        <v>792</v>
      </c>
      <c r="H225" s="484" t="s">
        <v>1973</v>
      </c>
      <c r="I225" s="146" t="s">
        <v>91</v>
      </c>
      <c r="J225" s="146" t="s">
        <v>612</v>
      </c>
      <c r="K225" s="147">
        <f t="shared" si="12"/>
        <v>620.38</v>
      </c>
      <c r="L225" s="148">
        <v>498.91</v>
      </c>
      <c r="M225" s="148">
        <v>31.48</v>
      </c>
      <c r="N225" s="148">
        <v>0</v>
      </c>
      <c r="O225" s="148">
        <v>89.99</v>
      </c>
    </row>
    <row r="226" spans="1:15" s="139" customFormat="1" ht="16.5" customHeight="1">
      <c r="A226" s="143">
        <v>31</v>
      </c>
      <c r="B226" s="143" t="s">
        <v>622</v>
      </c>
      <c r="C226" s="144" t="s">
        <v>1104</v>
      </c>
      <c r="D226" s="159" t="s">
        <v>891</v>
      </c>
      <c r="E226" s="167" t="s">
        <v>892</v>
      </c>
      <c r="F226" s="146">
        <v>103</v>
      </c>
      <c r="G226" s="145" t="s">
        <v>795</v>
      </c>
      <c r="H226" s="484" t="s">
        <v>1973</v>
      </c>
      <c r="I226" s="146" t="s">
        <v>91</v>
      </c>
      <c r="J226" s="146" t="s">
        <v>612</v>
      </c>
      <c r="K226" s="147">
        <f t="shared" si="12"/>
        <v>620.38</v>
      </c>
      <c r="L226" s="148">
        <v>498.91</v>
      </c>
      <c r="M226" s="148">
        <v>31.48</v>
      </c>
      <c r="N226" s="148">
        <v>0</v>
      </c>
      <c r="O226" s="148">
        <v>89.99</v>
      </c>
    </row>
    <row r="227" spans="1:15" s="139" customFormat="1" ht="16.5" customHeight="1">
      <c r="A227" s="143">
        <v>31</v>
      </c>
      <c r="B227" s="143" t="s">
        <v>622</v>
      </c>
      <c r="C227" s="144" t="s">
        <v>1104</v>
      </c>
      <c r="D227" s="159" t="s">
        <v>895</v>
      </c>
      <c r="E227" s="167" t="s">
        <v>896</v>
      </c>
      <c r="F227" s="146">
        <v>106</v>
      </c>
      <c r="G227" s="145" t="s">
        <v>806</v>
      </c>
      <c r="H227" s="484">
        <v>11</v>
      </c>
      <c r="I227" s="146" t="s">
        <v>91</v>
      </c>
      <c r="J227" s="146" t="s">
        <v>612</v>
      </c>
      <c r="K227" s="147">
        <f t="shared" si="12"/>
        <v>194.69</v>
      </c>
      <c r="L227" s="148">
        <v>176.69</v>
      </c>
      <c r="M227" s="148">
        <v>0</v>
      </c>
      <c r="N227" s="148">
        <v>0</v>
      </c>
      <c r="O227" s="148">
        <v>18</v>
      </c>
    </row>
    <row r="228" spans="1:15" s="139" customFormat="1" ht="16.5" customHeight="1">
      <c r="A228" s="143">
        <v>8</v>
      </c>
      <c r="B228" s="143" t="s">
        <v>697</v>
      </c>
      <c r="C228" s="144" t="s">
        <v>670</v>
      </c>
      <c r="D228" s="159" t="s">
        <v>688</v>
      </c>
      <c r="E228" s="167" t="s">
        <v>696</v>
      </c>
      <c r="F228" s="146">
        <v>301</v>
      </c>
      <c r="G228" s="145" t="s">
        <v>817</v>
      </c>
      <c r="H228" s="484">
        <v>17</v>
      </c>
      <c r="I228" s="146" t="s">
        <v>305</v>
      </c>
      <c r="J228" s="146" t="s">
        <v>612</v>
      </c>
      <c r="K228" s="147">
        <f t="shared" si="12"/>
        <v>1393.67</v>
      </c>
      <c r="L228" s="148">
        <v>1277</v>
      </c>
      <c r="M228" s="148">
        <v>8.9</v>
      </c>
      <c r="N228" s="148">
        <v>0</v>
      </c>
      <c r="O228" s="148">
        <v>107.77</v>
      </c>
    </row>
    <row r="229" spans="1:15" s="139" customFormat="1" ht="16.5" customHeight="1">
      <c r="A229" s="143">
        <v>8</v>
      </c>
      <c r="B229" s="143" t="s">
        <v>697</v>
      </c>
      <c r="C229" s="144" t="s">
        <v>670</v>
      </c>
      <c r="D229" s="159" t="s">
        <v>825</v>
      </c>
      <c r="E229" s="167" t="s">
        <v>826</v>
      </c>
      <c r="F229" s="146">
        <v>302</v>
      </c>
      <c r="G229" s="145" t="s">
        <v>818</v>
      </c>
      <c r="H229" s="484">
        <v>17</v>
      </c>
      <c r="I229" s="146" t="s">
        <v>305</v>
      </c>
      <c r="J229" s="146" t="s">
        <v>612</v>
      </c>
      <c r="K229" s="147">
        <f>SUM(L229:O229)</f>
        <v>1393.67</v>
      </c>
      <c r="L229" s="148">
        <v>1277</v>
      </c>
      <c r="M229" s="148">
        <v>8.9</v>
      </c>
      <c r="N229" s="148">
        <v>0</v>
      </c>
      <c r="O229" s="148">
        <v>107.77</v>
      </c>
    </row>
    <row r="230" spans="1:15" s="139" customFormat="1" ht="16.5" customHeight="1">
      <c r="A230" s="143">
        <v>8</v>
      </c>
      <c r="B230" s="143" t="s">
        <v>697</v>
      </c>
      <c r="C230" s="144" t="s">
        <v>670</v>
      </c>
      <c r="D230" s="159" t="s">
        <v>688</v>
      </c>
      <c r="E230" s="167" t="s">
        <v>696</v>
      </c>
      <c r="F230" s="146">
        <v>401</v>
      </c>
      <c r="G230" s="145" t="s">
        <v>822</v>
      </c>
      <c r="H230" s="484">
        <v>17</v>
      </c>
      <c r="I230" s="146" t="s">
        <v>305</v>
      </c>
      <c r="J230" s="146" t="s">
        <v>612</v>
      </c>
      <c r="K230" s="147">
        <f t="shared" si="12"/>
        <v>1393.67</v>
      </c>
      <c r="L230" s="148">
        <v>1277</v>
      </c>
      <c r="M230" s="148">
        <v>8.9</v>
      </c>
      <c r="N230" s="148">
        <v>0</v>
      </c>
      <c r="O230" s="148">
        <v>107.77</v>
      </c>
    </row>
    <row r="231" spans="1:15" s="139" customFormat="1" ht="16.5" customHeight="1">
      <c r="A231" s="143">
        <v>8</v>
      </c>
      <c r="B231" s="143" t="s">
        <v>697</v>
      </c>
      <c r="C231" s="144" t="s">
        <v>670</v>
      </c>
      <c r="D231" s="159" t="s">
        <v>688</v>
      </c>
      <c r="E231" s="167" t="s">
        <v>696</v>
      </c>
      <c r="F231" s="146">
        <v>405</v>
      </c>
      <c r="G231" s="145" t="s">
        <v>1097</v>
      </c>
      <c r="H231" s="484">
        <v>17</v>
      </c>
      <c r="I231" s="146" t="s">
        <v>305</v>
      </c>
      <c r="J231" s="146" t="s">
        <v>612</v>
      </c>
      <c r="K231" s="147">
        <f t="shared" si="12"/>
        <v>1393.67</v>
      </c>
      <c r="L231" s="148">
        <v>1277</v>
      </c>
      <c r="M231" s="148">
        <v>8.9</v>
      </c>
      <c r="N231" s="148">
        <v>0</v>
      </c>
      <c r="O231" s="148">
        <v>107.77</v>
      </c>
    </row>
    <row r="232" spans="1:15" s="139" customFormat="1" ht="16.5" customHeight="1">
      <c r="A232" s="143">
        <v>8</v>
      </c>
      <c r="B232" s="143" t="s">
        <v>697</v>
      </c>
      <c r="C232" s="144" t="s">
        <v>670</v>
      </c>
      <c r="D232" s="159" t="s">
        <v>832</v>
      </c>
      <c r="E232" s="167" t="s">
        <v>833</v>
      </c>
      <c r="F232" s="146">
        <v>101</v>
      </c>
      <c r="G232" s="145" t="s">
        <v>792</v>
      </c>
      <c r="H232" s="484">
        <v>17</v>
      </c>
      <c r="I232" s="146" t="s">
        <v>305</v>
      </c>
      <c r="J232" s="146" t="s">
        <v>612</v>
      </c>
      <c r="K232" s="147">
        <f t="shared" si="12"/>
        <v>1393.67</v>
      </c>
      <c r="L232" s="148">
        <v>1277</v>
      </c>
      <c r="M232" s="148">
        <v>8.9</v>
      </c>
      <c r="N232" s="148">
        <v>0</v>
      </c>
      <c r="O232" s="148">
        <v>107.77</v>
      </c>
    </row>
    <row r="233" spans="1:15" s="139" customFormat="1" ht="16.5" customHeight="1">
      <c r="A233" s="143">
        <v>8</v>
      </c>
      <c r="B233" s="143" t="s">
        <v>697</v>
      </c>
      <c r="C233" s="144" t="s">
        <v>670</v>
      </c>
      <c r="D233" s="159" t="s">
        <v>832</v>
      </c>
      <c r="E233" s="167" t="s">
        <v>833</v>
      </c>
      <c r="F233" s="146">
        <v>103</v>
      </c>
      <c r="G233" s="145" t="s">
        <v>795</v>
      </c>
      <c r="H233" s="484">
        <v>17</v>
      </c>
      <c r="I233" s="146" t="s">
        <v>305</v>
      </c>
      <c r="J233" s="146" t="s">
        <v>612</v>
      </c>
      <c r="K233" s="147">
        <f t="shared" si="12"/>
        <v>1393.67</v>
      </c>
      <c r="L233" s="148">
        <v>1277</v>
      </c>
      <c r="M233" s="148">
        <v>8.9</v>
      </c>
      <c r="N233" s="148">
        <v>0</v>
      </c>
      <c r="O233" s="148">
        <v>107.77</v>
      </c>
    </row>
    <row r="234" spans="1:15" s="139" customFormat="1" ht="16.5" customHeight="1">
      <c r="A234" s="143">
        <v>10</v>
      </c>
      <c r="B234" s="143" t="s">
        <v>855</v>
      </c>
      <c r="C234" s="144" t="s">
        <v>1101</v>
      </c>
      <c r="D234" s="159" t="s">
        <v>708</v>
      </c>
      <c r="E234" s="167" t="s">
        <v>709</v>
      </c>
      <c r="F234" s="146">
        <v>201</v>
      </c>
      <c r="G234" s="145" t="s">
        <v>813</v>
      </c>
      <c r="H234" s="484" t="s">
        <v>1973</v>
      </c>
      <c r="I234" s="146" t="s">
        <v>305</v>
      </c>
      <c r="J234" s="146" t="s">
        <v>612</v>
      </c>
      <c r="K234" s="147">
        <f t="shared" si="12"/>
        <v>843.2</v>
      </c>
      <c r="L234" s="148">
        <v>729.29</v>
      </c>
      <c r="M234" s="148">
        <v>8.9</v>
      </c>
      <c r="N234" s="148">
        <v>0</v>
      </c>
      <c r="O234" s="148">
        <v>105.01</v>
      </c>
    </row>
    <row r="235" spans="1:15" s="139" customFormat="1" ht="16.5" customHeight="1">
      <c r="A235" s="143">
        <v>10</v>
      </c>
      <c r="B235" s="143" t="s">
        <v>855</v>
      </c>
      <c r="C235" s="144" t="s">
        <v>1101</v>
      </c>
      <c r="D235" s="159" t="s">
        <v>708</v>
      </c>
      <c r="E235" s="167" t="s">
        <v>709</v>
      </c>
      <c r="F235" s="146">
        <v>301</v>
      </c>
      <c r="G235" s="145" t="s">
        <v>817</v>
      </c>
      <c r="H235" s="484" t="s">
        <v>1973</v>
      </c>
      <c r="I235" s="146" t="s">
        <v>305</v>
      </c>
      <c r="J235" s="146" t="s">
        <v>612</v>
      </c>
      <c r="K235" s="147">
        <f t="shared" si="12"/>
        <v>843.2</v>
      </c>
      <c r="L235" s="148">
        <v>729.29</v>
      </c>
      <c r="M235" s="148">
        <v>8.9</v>
      </c>
      <c r="N235" s="148">
        <v>0</v>
      </c>
      <c r="O235" s="148">
        <v>105.01</v>
      </c>
    </row>
    <row r="236" spans="1:15" s="139" customFormat="1" ht="16.5" customHeight="1">
      <c r="A236" s="143">
        <v>10</v>
      </c>
      <c r="B236" s="143" t="s">
        <v>855</v>
      </c>
      <c r="C236" s="144" t="s">
        <v>1101</v>
      </c>
      <c r="D236" s="159" t="s">
        <v>879</v>
      </c>
      <c r="E236" s="167" t="s">
        <v>880</v>
      </c>
      <c r="F236" s="146">
        <v>302</v>
      </c>
      <c r="G236" s="145" t="s">
        <v>818</v>
      </c>
      <c r="H236" s="484" t="s">
        <v>1973</v>
      </c>
      <c r="I236" s="146" t="s">
        <v>305</v>
      </c>
      <c r="J236" s="146" t="s">
        <v>612</v>
      </c>
      <c r="K236" s="147">
        <f>SUM(L236:O236)</f>
        <v>843.2</v>
      </c>
      <c r="L236" s="148">
        <v>729.29</v>
      </c>
      <c r="M236" s="148">
        <v>8.9</v>
      </c>
      <c r="N236" s="148">
        <v>0</v>
      </c>
      <c r="O236" s="148">
        <v>105.01</v>
      </c>
    </row>
    <row r="237" spans="1:15" s="139" customFormat="1" ht="16.5" customHeight="1">
      <c r="A237" s="143">
        <v>10</v>
      </c>
      <c r="B237" s="143" t="s">
        <v>855</v>
      </c>
      <c r="C237" s="144" t="s">
        <v>1101</v>
      </c>
      <c r="D237" s="159" t="s">
        <v>708</v>
      </c>
      <c r="E237" s="167" t="s">
        <v>709</v>
      </c>
      <c r="F237" s="146">
        <v>401</v>
      </c>
      <c r="G237" s="145" t="s">
        <v>822</v>
      </c>
      <c r="H237" s="484" t="s">
        <v>1973</v>
      </c>
      <c r="I237" s="146" t="s">
        <v>305</v>
      </c>
      <c r="J237" s="146" t="s">
        <v>612</v>
      </c>
      <c r="K237" s="147">
        <f t="shared" si="12"/>
        <v>843.2</v>
      </c>
      <c r="L237" s="148">
        <v>729.29</v>
      </c>
      <c r="M237" s="148">
        <v>8.9</v>
      </c>
      <c r="N237" s="148">
        <v>0</v>
      </c>
      <c r="O237" s="148">
        <v>105.01</v>
      </c>
    </row>
    <row r="238" spans="1:15" s="139" customFormat="1" ht="16.5" customHeight="1">
      <c r="A238" s="143">
        <v>10</v>
      </c>
      <c r="B238" s="143" t="s">
        <v>855</v>
      </c>
      <c r="C238" s="144" t="s">
        <v>1101</v>
      </c>
      <c r="D238" s="159" t="s">
        <v>708</v>
      </c>
      <c r="E238" s="167" t="s">
        <v>709</v>
      </c>
      <c r="F238" s="146">
        <v>405</v>
      </c>
      <c r="G238" s="145" t="s">
        <v>1097</v>
      </c>
      <c r="H238" s="484" t="s">
        <v>1973</v>
      </c>
      <c r="I238" s="146" t="s">
        <v>305</v>
      </c>
      <c r="J238" s="146" t="s">
        <v>612</v>
      </c>
      <c r="K238" s="147">
        <f t="shared" si="12"/>
        <v>843.2</v>
      </c>
      <c r="L238" s="148">
        <v>729.29</v>
      </c>
      <c r="M238" s="148">
        <v>8.9</v>
      </c>
      <c r="N238" s="148">
        <v>0</v>
      </c>
      <c r="O238" s="148">
        <v>105.01</v>
      </c>
    </row>
    <row r="239" spans="1:15" s="139" customFormat="1" ht="16.5" customHeight="1">
      <c r="A239" s="143">
        <v>10</v>
      </c>
      <c r="B239" s="143" t="s">
        <v>855</v>
      </c>
      <c r="C239" s="144" t="s">
        <v>1101</v>
      </c>
      <c r="D239" s="159" t="s">
        <v>877</v>
      </c>
      <c r="E239" s="167" t="s">
        <v>878</v>
      </c>
      <c r="F239" s="146">
        <v>105</v>
      </c>
      <c r="G239" s="145" t="s">
        <v>850</v>
      </c>
      <c r="H239" s="484" t="s">
        <v>1973</v>
      </c>
      <c r="I239" s="146" t="s">
        <v>305</v>
      </c>
      <c r="J239" s="146" t="s">
        <v>612</v>
      </c>
      <c r="K239" s="147">
        <f t="shared" si="12"/>
        <v>843.2</v>
      </c>
      <c r="L239" s="148">
        <v>729.29</v>
      </c>
      <c r="M239" s="148">
        <v>8.9</v>
      </c>
      <c r="N239" s="148">
        <v>0</v>
      </c>
      <c r="O239" s="148">
        <v>105.01</v>
      </c>
    </row>
    <row r="240" spans="1:15" s="139" customFormat="1" ht="16.5" customHeight="1">
      <c r="A240" s="143">
        <v>10</v>
      </c>
      <c r="B240" s="143" t="s">
        <v>855</v>
      </c>
      <c r="C240" s="144" t="s">
        <v>1101</v>
      </c>
      <c r="D240" s="159" t="s">
        <v>875</v>
      </c>
      <c r="E240" s="167" t="s">
        <v>876</v>
      </c>
      <c r="F240" s="146">
        <v>101</v>
      </c>
      <c r="G240" s="145" t="s">
        <v>792</v>
      </c>
      <c r="H240" s="484" t="s">
        <v>1973</v>
      </c>
      <c r="I240" s="146" t="s">
        <v>305</v>
      </c>
      <c r="J240" s="146" t="s">
        <v>612</v>
      </c>
      <c r="K240" s="147">
        <f t="shared" si="12"/>
        <v>843.2</v>
      </c>
      <c r="L240" s="148">
        <v>729.29</v>
      </c>
      <c r="M240" s="148">
        <v>8.9</v>
      </c>
      <c r="N240" s="148">
        <v>0</v>
      </c>
      <c r="O240" s="148">
        <v>105.01</v>
      </c>
    </row>
    <row r="241" spans="1:15" s="139" customFormat="1" ht="16.5" customHeight="1">
      <c r="A241" s="143">
        <v>10</v>
      </c>
      <c r="B241" s="143" t="s">
        <v>855</v>
      </c>
      <c r="C241" s="144" t="s">
        <v>1101</v>
      </c>
      <c r="D241" s="159" t="s">
        <v>875</v>
      </c>
      <c r="E241" s="167" t="s">
        <v>876</v>
      </c>
      <c r="F241" s="146">
        <v>103</v>
      </c>
      <c r="G241" s="145" t="s">
        <v>795</v>
      </c>
      <c r="H241" s="484" t="s">
        <v>1973</v>
      </c>
      <c r="I241" s="146" t="s">
        <v>305</v>
      </c>
      <c r="J241" s="146" t="s">
        <v>612</v>
      </c>
      <c r="K241" s="147">
        <f t="shared" si="12"/>
        <v>843.2</v>
      </c>
      <c r="L241" s="148">
        <v>729.29</v>
      </c>
      <c r="M241" s="148">
        <v>8.9</v>
      </c>
      <c r="N241" s="148">
        <v>0</v>
      </c>
      <c r="O241" s="148">
        <v>105.01</v>
      </c>
    </row>
    <row r="242" spans="1:15" s="139" customFormat="1" ht="16.5" customHeight="1">
      <c r="A242" s="143">
        <v>32</v>
      </c>
      <c r="B242" s="143" t="s">
        <v>624</v>
      </c>
      <c r="C242" s="144" t="s">
        <v>1105</v>
      </c>
      <c r="D242" s="159" t="s">
        <v>724</v>
      </c>
      <c r="E242" s="167" t="s">
        <v>725</v>
      </c>
      <c r="F242" s="146">
        <v>201</v>
      </c>
      <c r="G242" s="145" t="s">
        <v>813</v>
      </c>
      <c r="H242" s="484" t="s">
        <v>1973</v>
      </c>
      <c r="I242" s="146" t="s">
        <v>305</v>
      </c>
      <c r="J242" s="146" t="s">
        <v>612</v>
      </c>
      <c r="K242" s="147">
        <f t="shared" si="12"/>
        <v>792.95</v>
      </c>
      <c r="L242" s="148">
        <v>676.61</v>
      </c>
      <c r="M242" s="148">
        <v>12.71</v>
      </c>
      <c r="N242" s="148">
        <v>0</v>
      </c>
      <c r="O242" s="148">
        <v>103.63</v>
      </c>
    </row>
    <row r="243" spans="1:15" s="139" customFormat="1" ht="16.5" customHeight="1">
      <c r="A243" s="143">
        <v>32</v>
      </c>
      <c r="B243" s="143" t="s">
        <v>624</v>
      </c>
      <c r="C243" s="144" t="s">
        <v>1105</v>
      </c>
      <c r="D243" s="159" t="s">
        <v>724</v>
      </c>
      <c r="E243" s="167" t="s">
        <v>725</v>
      </c>
      <c r="F243" s="146">
        <v>301</v>
      </c>
      <c r="G243" s="145" t="s">
        <v>817</v>
      </c>
      <c r="H243" s="484" t="s">
        <v>1973</v>
      </c>
      <c r="I243" s="146" t="s">
        <v>305</v>
      </c>
      <c r="J243" s="146" t="s">
        <v>612</v>
      </c>
      <c r="K243" s="147">
        <f t="shared" si="12"/>
        <v>792.95</v>
      </c>
      <c r="L243" s="148">
        <v>676.61</v>
      </c>
      <c r="M243" s="148">
        <v>12.71</v>
      </c>
      <c r="N243" s="148">
        <v>0</v>
      </c>
      <c r="O243" s="148">
        <v>103.63</v>
      </c>
    </row>
    <row r="244" spans="1:15" s="139" customFormat="1" ht="16.5" customHeight="1">
      <c r="A244" s="143">
        <v>32</v>
      </c>
      <c r="B244" s="143" t="s">
        <v>624</v>
      </c>
      <c r="C244" s="144" t="s">
        <v>1105</v>
      </c>
      <c r="D244" s="159" t="s">
        <v>905</v>
      </c>
      <c r="E244" s="167" t="s">
        <v>906</v>
      </c>
      <c r="F244" s="146">
        <v>302</v>
      </c>
      <c r="G244" s="145" t="s">
        <v>818</v>
      </c>
      <c r="H244" s="484" t="s">
        <v>1973</v>
      </c>
      <c r="I244" s="146" t="s">
        <v>305</v>
      </c>
      <c r="J244" s="146" t="s">
        <v>612</v>
      </c>
      <c r="K244" s="147">
        <f>SUM(L244:O244)</f>
        <v>792.95</v>
      </c>
      <c r="L244" s="148">
        <v>676.61</v>
      </c>
      <c r="M244" s="148">
        <v>12.71</v>
      </c>
      <c r="N244" s="148">
        <v>0</v>
      </c>
      <c r="O244" s="148">
        <v>103.63</v>
      </c>
    </row>
    <row r="245" spans="1:15" s="139" customFormat="1" ht="16.5" customHeight="1">
      <c r="A245" s="143">
        <v>32</v>
      </c>
      <c r="B245" s="143" t="s">
        <v>624</v>
      </c>
      <c r="C245" s="144" t="s">
        <v>1105</v>
      </c>
      <c r="D245" s="159" t="s">
        <v>724</v>
      </c>
      <c r="E245" s="167" t="s">
        <v>725</v>
      </c>
      <c r="F245" s="146">
        <v>401</v>
      </c>
      <c r="G245" s="145" t="s">
        <v>822</v>
      </c>
      <c r="H245" s="484" t="s">
        <v>1973</v>
      </c>
      <c r="I245" s="146" t="s">
        <v>305</v>
      </c>
      <c r="J245" s="146" t="s">
        <v>612</v>
      </c>
      <c r="K245" s="147">
        <f t="shared" si="12"/>
        <v>792.95</v>
      </c>
      <c r="L245" s="148">
        <v>676.61</v>
      </c>
      <c r="M245" s="148">
        <v>12.71</v>
      </c>
      <c r="N245" s="148">
        <v>0</v>
      </c>
      <c r="O245" s="148">
        <v>103.63</v>
      </c>
    </row>
    <row r="246" spans="1:15" s="139" customFormat="1" ht="16.5" customHeight="1">
      <c r="A246" s="143">
        <v>32</v>
      </c>
      <c r="B246" s="143" t="s">
        <v>624</v>
      </c>
      <c r="C246" s="144" t="s">
        <v>1105</v>
      </c>
      <c r="D246" s="159" t="s">
        <v>724</v>
      </c>
      <c r="E246" s="167" t="s">
        <v>725</v>
      </c>
      <c r="F246" s="146">
        <v>405</v>
      </c>
      <c r="G246" s="145" t="s">
        <v>1097</v>
      </c>
      <c r="H246" s="484" t="s">
        <v>1973</v>
      </c>
      <c r="I246" s="146" t="s">
        <v>305</v>
      </c>
      <c r="J246" s="146" t="s">
        <v>612</v>
      </c>
      <c r="K246" s="147">
        <f t="shared" si="12"/>
        <v>792.95</v>
      </c>
      <c r="L246" s="148">
        <v>676.61</v>
      </c>
      <c r="M246" s="148">
        <v>12.71</v>
      </c>
      <c r="N246" s="148">
        <v>0</v>
      </c>
      <c r="O246" s="148">
        <v>103.63</v>
      </c>
    </row>
    <row r="247" spans="1:15" s="139" customFormat="1" ht="16.5" customHeight="1">
      <c r="A247" s="143">
        <v>32</v>
      </c>
      <c r="B247" s="143" t="s">
        <v>624</v>
      </c>
      <c r="C247" s="144" t="s">
        <v>1105</v>
      </c>
      <c r="D247" s="159" t="s">
        <v>903</v>
      </c>
      <c r="E247" s="167" t="s">
        <v>904</v>
      </c>
      <c r="F247" s="146">
        <v>105</v>
      </c>
      <c r="G247" s="145" t="s">
        <v>850</v>
      </c>
      <c r="H247" s="484" t="s">
        <v>1973</v>
      </c>
      <c r="I247" s="146" t="s">
        <v>305</v>
      </c>
      <c r="J247" s="146" t="s">
        <v>612</v>
      </c>
      <c r="K247" s="147">
        <f t="shared" si="12"/>
        <v>792.95</v>
      </c>
      <c r="L247" s="148">
        <v>676.61</v>
      </c>
      <c r="M247" s="148">
        <v>12.71</v>
      </c>
      <c r="N247" s="148">
        <v>0</v>
      </c>
      <c r="O247" s="148">
        <v>103.63</v>
      </c>
    </row>
    <row r="248" spans="1:15" s="139" customFormat="1" ht="16.5" customHeight="1">
      <c r="A248" s="143">
        <v>32</v>
      </c>
      <c r="B248" s="143" t="s">
        <v>624</v>
      </c>
      <c r="C248" s="144" t="s">
        <v>1105</v>
      </c>
      <c r="D248" s="159" t="s">
        <v>899</v>
      </c>
      <c r="E248" s="167" t="s">
        <v>900</v>
      </c>
      <c r="F248" s="146">
        <v>101</v>
      </c>
      <c r="G248" s="145" t="s">
        <v>792</v>
      </c>
      <c r="H248" s="484" t="s">
        <v>1973</v>
      </c>
      <c r="I248" s="146" t="s">
        <v>305</v>
      </c>
      <c r="J248" s="146" t="s">
        <v>612</v>
      </c>
      <c r="K248" s="147">
        <f t="shared" si="12"/>
        <v>792.95</v>
      </c>
      <c r="L248" s="148">
        <v>676.61</v>
      </c>
      <c r="M248" s="148">
        <v>12.71</v>
      </c>
      <c r="N248" s="148">
        <v>0</v>
      </c>
      <c r="O248" s="148">
        <v>103.63</v>
      </c>
    </row>
    <row r="249" spans="1:15" s="139" customFormat="1" ht="16.5" customHeight="1">
      <c r="A249" s="143">
        <v>32</v>
      </c>
      <c r="B249" s="143" t="s">
        <v>624</v>
      </c>
      <c r="C249" s="144" t="s">
        <v>1105</v>
      </c>
      <c r="D249" s="159" t="s">
        <v>899</v>
      </c>
      <c r="E249" s="167" t="s">
        <v>900</v>
      </c>
      <c r="F249" s="146">
        <v>103</v>
      </c>
      <c r="G249" s="145" t="s">
        <v>795</v>
      </c>
      <c r="H249" s="484" t="s">
        <v>1973</v>
      </c>
      <c r="I249" s="146" t="s">
        <v>305</v>
      </c>
      <c r="J249" s="146" t="s">
        <v>612</v>
      </c>
      <c r="K249" s="147">
        <f t="shared" si="12"/>
        <v>792.95</v>
      </c>
      <c r="L249" s="148">
        <v>676.61</v>
      </c>
      <c r="M249" s="148">
        <v>12.71</v>
      </c>
      <c r="N249" s="148">
        <v>0</v>
      </c>
      <c r="O249" s="148">
        <v>103.63</v>
      </c>
    </row>
    <row r="250" spans="1:15" s="139" customFormat="1" ht="16.5" customHeight="1">
      <c r="A250" s="143">
        <v>32</v>
      </c>
      <c r="B250" s="143" t="s">
        <v>624</v>
      </c>
      <c r="C250" s="144" t="s">
        <v>1105</v>
      </c>
      <c r="D250" s="159" t="s">
        <v>901</v>
      </c>
      <c r="E250" s="167" t="s">
        <v>902</v>
      </c>
      <c r="F250" s="146">
        <v>101</v>
      </c>
      <c r="G250" s="145" t="s">
        <v>792</v>
      </c>
      <c r="H250" s="484" t="s">
        <v>1973</v>
      </c>
      <c r="I250" s="146" t="s">
        <v>305</v>
      </c>
      <c r="J250" s="146" t="s">
        <v>612</v>
      </c>
      <c r="K250" s="147">
        <f t="shared" si="12"/>
        <v>792.95</v>
      </c>
      <c r="L250" s="148">
        <v>676.61</v>
      </c>
      <c r="M250" s="148">
        <v>12.71</v>
      </c>
      <c r="N250" s="148">
        <v>0</v>
      </c>
      <c r="O250" s="148">
        <v>103.63</v>
      </c>
    </row>
    <row r="251" spans="1:15" s="139" customFormat="1" ht="16.5" customHeight="1">
      <c r="A251" s="143">
        <v>14</v>
      </c>
      <c r="B251" s="143" t="s">
        <v>645</v>
      </c>
      <c r="C251" s="144" t="s">
        <v>1108</v>
      </c>
      <c r="D251" s="159" t="s">
        <v>737</v>
      </c>
      <c r="E251" s="167" t="s">
        <v>738</v>
      </c>
      <c r="F251" s="146">
        <v>401</v>
      </c>
      <c r="G251" s="145" t="s">
        <v>822</v>
      </c>
      <c r="H251" s="484">
        <v>17</v>
      </c>
      <c r="I251" s="146" t="s">
        <v>305</v>
      </c>
      <c r="J251" s="146" t="s">
        <v>612</v>
      </c>
      <c r="K251" s="147">
        <f t="shared" si="12"/>
        <v>1388.38</v>
      </c>
      <c r="L251" s="148">
        <v>1277</v>
      </c>
      <c r="M251" s="148">
        <v>8.9</v>
      </c>
      <c r="N251" s="148">
        <v>0</v>
      </c>
      <c r="O251" s="148">
        <v>102.48</v>
      </c>
    </row>
    <row r="252" spans="1:15" s="139" customFormat="1" ht="16.5" customHeight="1">
      <c r="A252" s="143">
        <v>14</v>
      </c>
      <c r="B252" s="143" t="s">
        <v>645</v>
      </c>
      <c r="C252" s="144" t="s">
        <v>1108</v>
      </c>
      <c r="D252" s="159" t="s">
        <v>737</v>
      </c>
      <c r="E252" s="167" t="s">
        <v>738</v>
      </c>
      <c r="F252" s="146">
        <v>405</v>
      </c>
      <c r="G252" s="145" t="s">
        <v>1097</v>
      </c>
      <c r="H252" s="484">
        <v>17</v>
      </c>
      <c r="I252" s="146" t="s">
        <v>305</v>
      </c>
      <c r="J252" s="146" t="s">
        <v>612</v>
      </c>
      <c r="K252" s="147">
        <f t="shared" si="12"/>
        <v>1388.38</v>
      </c>
      <c r="L252" s="148">
        <v>1277</v>
      </c>
      <c r="M252" s="148">
        <v>8.9</v>
      </c>
      <c r="N252" s="148">
        <v>0</v>
      </c>
      <c r="O252" s="148">
        <v>102.48</v>
      </c>
    </row>
    <row r="253" spans="1:15" s="139" customFormat="1" ht="16.5" customHeight="1">
      <c r="A253" s="143">
        <v>14</v>
      </c>
      <c r="B253" s="143" t="s">
        <v>645</v>
      </c>
      <c r="C253" s="144" t="s">
        <v>1108</v>
      </c>
      <c r="D253" s="159" t="s">
        <v>924</v>
      </c>
      <c r="E253" s="167" t="s">
        <v>925</v>
      </c>
      <c r="F253" s="146">
        <v>101</v>
      </c>
      <c r="G253" s="145" t="s">
        <v>792</v>
      </c>
      <c r="H253" s="484">
        <v>17</v>
      </c>
      <c r="I253" s="146" t="s">
        <v>305</v>
      </c>
      <c r="J253" s="146" t="s">
        <v>612</v>
      </c>
      <c r="K253" s="147">
        <f t="shared" si="12"/>
        <v>1388.38</v>
      </c>
      <c r="L253" s="148">
        <v>1277</v>
      </c>
      <c r="M253" s="148">
        <v>8.9</v>
      </c>
      <c r="N253" s="148">
        <v>0</v>
      </c>
      <c r="O253" s="148">
        <v>102.48</v>
      </c>
    </row>
    <row r="254" spans="1:15" s="139" customFormat="1" ht="16.5" customHeight="1">
      <c r="A254" s="143">
        <v>14</v>
      </c>
      <c r="B254" s="143" t="s">
        <v>645</v>
      </c>
      <c r="C254" s="144" t="s">
        <v>1108</v>
      </c>
      <c r="D254" s="159" t="s">
        <v>924</v>
      </c>
      <c r="E254" s="167" t="s">
        <v>925</v>
      </c>
      <c r="F254" s="146">
        <v>103</v>
      </c>
      <c r="G254" s="145" t="s">
        <v>795</v>
      </c>
      <c r="H254" s="484">
        <v>17</v>
      </c>
      <c r="I254" s="146" t="s">
        <v>305</v>
      </c>
      <c r="J254" s="146" t="s">
        <v>612</v>
      </c>
      <c r="K254" s="147">
        <f t="shared" si="12"/>
        <v>1388.38</v>
      </c>
      <c r="L254" s="148">
        <v>1277</v>
      </c>
      <c r="M254" s="148">
        <v>8.9</v>
      </c>
      <c r="N254" s="148">
        <v>0</v>
      </c>
      <c r="O254" s="148">
        <v>102.48</v>
      </c>
    </row>
    <row r="255" spans="1:15" s="139" customFormat="1" ht="16.5" customHeight="1">
      <c r="A255" s="143">
        <v>23</v>
      </c>
      <c r="B255" s="143" t="s">
        <v>1115</v>
      </c>
      <c r="C255" s="144" t="s">
        <v>1116</v>
      </c>
      <c r="D255" s="159" t="s">
        <v>975</v>
      </c>
      <c r="E255" s="167" t="s">
        <v>976</v>
      </c>
      <c r="F255" s="146">
        <v>301</v>
      </c>
      <c r="G255" s="145" t="s">
        <v>817</v>
      </c>
      <c r="H255" s="484">
        <v>11</v>
      </c>
      <c r="I255" s="146" t="s">
        <v>305</v>
      </c>
      <c r="J255" s="146" t="s">
        <v>612</v>
      </c>
      <c r="K255" s="147">
        <f t="shared" si="12"/>
        <v>772.98</v>
      </c>
      <c r="L255" s="148">
        <v>667.43</v>
      </c>
      <c r="M255" s="148">
        <v>12.35</v>
      </c>
      <c r="N255" s="148">
        <v>0</v>
      </c>
      <c r="O255" s="148">
        <v>93.2</v>
      </c>
    </row>
    <row r="256" spans="1:15" s="139" customFormat="1" ht="16.5" customHeight="1">
      <c r="A256" s="143">
        <v>23</v>
      </c>
      <c r="B256" s="143" t="s">
        <v>1115</v>
      </c>
      <c r="C256" s="144" t="s">
        <v>1116</v>
      </c>
      <c r="D256" s="159" t="s">
        <v>977</v>
      </c>
      <c r="E256" s="167" t="s">
        <v>978</v>
      </c>
      <c r="F256" s="146">
        <v>302</v>
      </c>
      <c r="G256" s="145" t="s">
        <v>818</v>
      </c>
      <c r="H256" s="484">
        <v>11</v>
      </c>
      <c r="I256" s="146" t="s">
        <v>305</v>
      </c>
      <c r="J256" s="146" t="s">
        <v>612</v>
      </c>
      <c r="K256" s="147">
        <f>SUM(L256:O256)</f>
        <v>772.98</v>
      </c>
      <c r="L256" s="148">
        <v>667.43</v>
      </c>
      <c r="M256" s="148">
        <v>12.35</v>
      </c>
      <c r="N256" s="148">
        <v>0</v>
      </c>
      <c r="O256" s="148">
        <v>93.2</v>
      </c>
    </row>
    <row r="257" spans="1:15" s="139" customFormat="1" ht="16.5" customHeight="1">
      <c r="A257" s="143">
        <v>23</v>
      </c>
      <c r="B257" s="143" t="s">
        <v>1115</v>
      </c>
      <c r="C257" s="144" t="s">
        <v>1116</v>
      </c>
      <c r="D257" s="159" t="s">
        <v>975</v>
      </c>
      <c r="E257" s="167" t="s">
        <v>976</v>
      </c>
      <c r="F257" s="146">
        <v>401</v>
      </c>
      <c r="G257" s="145" t="s">
        <v>822</v>
      </c>
      <c r="H257" s="484">
        <v>11</v>
      </c>
      <c r="I257" s="146" t="s">
        <v>305</v>
      </c>
      <c r="J257" s="146" t="s">
        <v>612</v>
      </c>
      <c r="K257" s="147">
        <f t="shared" si="12"/>
        <v>772.98</v>
      </c>
      <c r="L257" s="148">
        <v>667.43</v>
      </c>
      <c r="M257" s="148">
        <v>12.35</v>
      </c>
      <c r="N257" s="148">
        <v>0</v>
      </c>
      <c r="O257" s="148">
        <v>93.2</v>
      </c>
    </row>
    <row r="258" spans="1:15" s="139" customFormat="1" ht="16.5" customHeight="1">
      <c r="A258" s="143">
        <v>23</v>
      </c>
      <c r="B258" s="143" t="s">
        <v>1115</v>
      </c>
      <c r="C258" s="144" t="s">
        <v>1116</v>
      </c>
      <c r="D258" s="159" t="s">
        <v>975</v>
      </c>
      <c r="E258" s="167" t="s">
        <v>976</v>
      </c>
      <c r="F258" s="146">
        <v>405</v>
      </c>
      <c r="G258" s="145" t="s">
        <v>1097</v>
      </c>
      <c r="H258" s="484">
        <v>11</v>
      </c>
      <c r="I258" s="146" t="s">
        <v>305</v>
      </c>
      <c r="J258" s="146" t="s">
        <v>612</v>
      </c>
      <c r="K258" s="147">
        <f t="shared" si="12"/>
        <v>772.98</v>
      </c>
      <c r="L258" s="148">
        <v>667.43</v>
      </c>
      <c r="M258" s="148">
        <v>12.35</v>
      </c>
      <c r="N258" s="148">
        <v>0</v>
      </c>
      <c r="O258" s="148">
        <v>93.2</v>
      </c>
    </row>
    <row r="259" spans="1:15" s="139" customFormat="1" ht="16.5" customHeight="1">
      <c r="A259" s="143">
        <v>23</v>
      </c>
      <c r="B259" s="143" t="s">
        <v>1115</v>
      </c>
      <c r="C259" s="144" t="s">
        <v>1116</v>
      </c>
      <c r="D259" s="159" t="s">
        <v>973</v>
      </c>
      <c r="E259" s="167" t="s">
        <v>974</v>
      </c>
      <c r="F259" s="146">
        <v>105</v>
      </c>
      <c r="G259" s="145" t="s">
        <v>850</v>
      </c>
      <c r="H259" s="484">
        <v>11</v>
      </c>
      <c r="I259" s="146" t="s">
        <v>305</v>
      </c>
      <c r="J259" s="146" t="s">
        <v>612</v>
      </c>
      <c r="K259" s="147">
        <f t="shared" si="12"/>
        <v>772.98</v>
      </c>
      <c r="L259" s="148">
        <v>667.43</v>
      </c>
      <c r="M259" s="148">
        <v>12.35</v>
      </c>
      <c r="N259" s="148">
        <v>0</v>
      </c>
      <c r="O259" s="148">
        <v>93.2</v>
      </c>
    </row>
    <row r="260" spans="1:15" s="139" customFormat="1" ht="16.5" customHeight="1">
      <c r="A260" s="143">
        <v>23</v>
      </c>
      <c r="B260" s="143" t="s">
        <v>1115</v>
      </c>
      <c r="C260" s="144" t="s">
        <v>1116</v>
      </c>
      <c r="D260" s="159" t="s">
        <v>971</v>
      </c>
      <c r="E260" s="167" t="s">
        <v>972</v>
      </c>
      <c r="F260" s="146">
        <v>101</v>
      </c>
      <c r="G260" s="145" t="s">
        <v>792</v>
      </c>
      <c r="H260" s="484">
        <v>11</v>
      </c>
      <c r="I260" s="146" t="s">
        <v>305</v>
      </c>
      <c r="J260" s="146" t="s">
        <v>612</v>
      </c>
      <c r="K260" s="147">
        <f t="shared" si="12"/>
        <v>772.98</v>
      </c>
      <c r="L260" s="148">
        <v>667.43</v>
      </c>
      <c r="M260" s="148">
        <v>12.35</v>
      </c>
      <c r="N260" s="148">
        <v>0</v>
      </c>
      <c r="O260" s="148">
        <v>93.2</v>
      </c>
    </row>
    <row r="261" spans="1:15" s="139" customFormat="1" ht="16.5" customHeight="1">
      <c r="A261" s="143">
        <v>23</v>
      </c>
      <c r="B261" s="143" t="s">
        <v>1115</v>
      </c>
      <c r="C261" s="144" t="s">
        <v>1116</v>
      </c>
      <c r="D261" s="159" t="s">
        <v>971</v>
      </c>
      <c r="E261" s="167" t="s">
        <v>972</v>
      </c>
      <c r="F261" s="146">
        <v>103</v>
      </c>
      <c r="G261" s="145" t="s">
        <v>795</v>
      </c>
      <c r="H261" s="484">
        <v>11</v>
      </c>
      <c r="I261" s="146" t="s">
        <v>305</v>
      </c>
      <c r="J261" s="146" t="s">
        <v>612</v>
      </c>
      <c r="K261" s="147">
        <f t="shared" si="12"/>
        <v>772.98</v>
      </c>
      <c r="L261" s="148">
        <v>667.43</v>
      </c>
      <c r="M261" s="148">
        <v>12.35</v>
      </c>
      <c r="N261" s="148">
        <v>0</v>
      </c>
      <c r="O261" s="148">
        <v>93.2</v>
      </c>
    </row>
    <row r="262" spans="1:15" s="139" customFormat="1" ht="16.5" customHeight="1">
      <c r="A262" s="143">
        <v>97</v>
      </c>
      <c r="B262" s="143" t="s">
        <v>136</v>
      </c>
      <c r="C262" s="144" t="s">
        <v>1117</v>
      </c>
      <c r="D262" s="159" t="s">
        <v>983</v>
      </c>
      <c r="E262" s="167" t="s">
        <v>984</v>
      </c>
      <c r="F262" s="146">
        <v>301</v>
      </c>
      <c r="G262" s="145" t="s">
        <v>817</v>
      </c>
      <c r="H262" s="484">
        <v>11</v>
      </c>
      <c r="I262" s="146" t="s">
        <v>305</v>
      </c>
      <c r="J262" s="146" t="s">
        <v>612</v>
      </c>
      <c r="K262" s="147">
        <f t="shared" si="12"/>
        <v>772.98</v>
      </c>
      <c r="L262" s="148">
        <v>667.43</v>
      </c>
      <c r="M262" s="148">
        <v>10.71</v>
      </c>
      <c r="N262" s="148">
        <v>0</v>
      </c>
      <c r="O262" s="148">
        <v>94.84</v>
      </c>
    </row>
    <row r="263" spans="1:15" s="139" customFormat="1" ht="16.5" customHeight="1">
      <c r="A263" s="143">
        <v>97</v>
      </c>
      <c r="B263" s="143" t="s">
        <v>136</v>
      </c>
      <c r="C263" s="144" t="s">
        <v>1117</v>
      </c>
      <c r="D263" s="159" t="s">
        <v>985</v>
      </c>
      <c r="E263" s="167" t="s">
        <v>986</v>
      </c>
      <c r="F263" s="146">
        <v>302</v>
      </c>
      <c r="G263" s="145" t="s">
        <v>818</v>
      </c>
      <c r="H263" s="484">
        <v>11</v>
      </c>
      <c r="I263" s="146" t="s">
        <v>305</v>
      </c>
      <c r="J263" s="146" t="s">
        <v>612</v>
      </c>
      <c r="K263" s="147">
        <f>SUM(L263:O263)</f>
        <v>772.98</v>
      </c>
      <c r="L263" s="148">
        <v>667.43</v>
      </c>
      <c r="M263" s="148">
        <v>10.71</v>
      </c>
      <c r="N263" s="148">
        <v>0</v>
      </c>
      <c r="O263" s="148">
        <v>94.84</v>
      </c>
    </row>
    <row r="264" spans="1:15" s="139" customFormat="1" ht="16.5" customHeight="1">
      <c r="A264" s="143">
        <v>97</v>
      </c>
      <c r="B264" s="143" t="s">
        <v>136</v>
      </c>
      <c r="C264" s="144" t="s">
        <v>1117</v>
      </c>
      <c r="D264" s="159" t="s">
        <v>983</v>
      </c>
      <c r="E264" s="167" t="s">
        <v>984</v>
      </c>
      <c r="F264" s="146">
        <v>401</v>
      </c>
      <c r="G264" s="145" t="s">
        <v>822</v>
      </c>
      <c r="H264" s="484">
        <v>11</v>
      </c>
      <c r="I264" s="146" t="s">
        <v>305</v>
      </c>
      <c r="J264" s="146" t="s">
        <v>612</v>
      </c>
      <c r="K264" s="147">
        <f t="shared" si="12"/>
        <v>772.98</v>
      </c>
      <c r="L264" s="148">
        <v>667.43</v>
      </c>
      <c r="M264" s="148">
        <v>10.71</v>
      </c>
      <c r="N264" s="148">
        <v>0</v>
      </c>
      <c r="O264" s="148">
        <v>94.84</v>
      </c>
    </row>
    <row r="265" spans="1:15" s="139" customFormat="1" ht="16.5" customHeight="1">
      <c r="A265" s="143">
        <v>97</v>
      </c>
      <c r="B265" s="143" t="s">
        <v>136</v>
      </c>
      <c r="C265" s="144" t="s">
        <v>1117</v>
      </c>
      <c r="D265" s="159" t="s">
        <v>983</v>
      </c>
      <c r="E265" s="167" t="s">
        <v>984</v>
      </c>
      <c r="F265" s="146">
        <v>405</v>
      </c>
      <c r="G265" s="145" t="s">
        <v>1097</v>
      </c>
      <c r="H265" s="484">
        <v>11</v>
      </c>
      <c r="I265" s="146" t="s">
        <v>305</v>
      </c>
      <c r="J265" s="146" t="s">
        <v>612</v>
      </c>
      <c r="K265" s="147">
        <f t="shared" si="12"/>
        <v>772.98</v>
      </c>
      <c r="L265" s="148">
        <v>667.43</v>
      </c>
      <c r="M265" s="148">
        <v>10.71</v>
      </c>
      <c r="N265" s="148">
        <v>0</v>
      </c>
      <c r="O265" s="148">
        <v>94.84</v>
      </c>
    </row>
    <row r="266" spans="1:15" s="139" customFormat="1" ht="16.5" customHeight="1">
      <c r="A266" s="143">
        <v>97</v>
      </c>
      <c r="B266" s="143" t="s">
        <v>136</v>
      </c>
      <c r="C266" s="144" t="s">
        <v>1117</v>
      </c>
      <c r="D266" s="159" t="s">
        <v>981</v>
      </c>
      <c r="E266" s="167" t="s">
        <v>982</v>
      </c>
      <c r="F266" s="146">
        <v>105</v>
      </c>
      <c r="G266" s="145" t="s">
        <v>850</v>
      </c>
      <c r="H266" s="484">
        <v>11</v>
      </c>
      <c r="I266" s="146" t="s">
        <v>305</v>
      </c>
      <c r="J266" s="146" t="s">
        <v>612</v>
      </c>
      <c r="K266" s="147">
        <f t="shared" si="12"/>
        <v>772.98</v>
      </c>
      <c r="L266" s="148">
        <v>667.43</v>
      </c>
      <c r="M266" s="148">
        <v>10.71</v>
      </c>
      <c r="N266" s="148">
        <v>0</v>
      </c>
      <c r="O266" s="148">
        <v>94.84</v>
      </c>
    </row>
    <row r="267" spans="1:15" s="139" customFormat="1" ht="16.5" customHeight="1">
      <c r="A267" s="143">
        <v>97</v>
      </c>
      <c r="B267" s="143" t="s">
        <v>136</v>
      </c>
      <c r="C267" s="144" t="s">
        <v>1117</v>
      </c>
      <c r="D267" s="159" t="s">
        <v>979</v>
      </c>
      <c r="E267" s="167" t="s">
        <v>980</v>
      </c>
      <c r="F267" s="146">
        <v>101</v>
      </c>
      <c r="G267" s="145" t="s">
        <v>792</v>
      </c>
      <c r="H267" s="484">
        <v>11</v>
      </c>
      <c r="I267" s="146" t="s">
        <v>305</v>
      </c>
      <c r="J267" s="146" t="s">
        <v>612</v>
      </c>
      <c r="K267" s="147">
        <f t="shared" si="12"/>
        <v>772.98</v>
      </c>
      <c r="L267" s="148">
        <v>667.43</v>
      </c>
      <c r="M267" s="148">
        <v>10.71</v>
      </c>
      <c r="N267" s="148">
        <v>0</v>
      </c>
      <c r="O267" s="148">
        <v>94.84</v>
      </c>
    </row>
    <row r="268" spans="1:15" s="139" customFormat="1" ht="16.5" customHeight="1">
      <c r="A268" s="143">
        <v>97</v>
      </c>
      <c r="B268" s="143" t="s">
        <v>136</v>
      </c>
      <c r="C268" s="144" t="s">
        <v>1117</v>
      </c>
      <c r="D268" s="159" t="s">
        <v>979</v>
      </c>
      <c r="E268" s="167" t="s">
        <v>980</v>
      </c>
      <c r="F268" s="146">
        <v>103</v>
      </c>
      <c r="G268" s="145" t="s">
        <v>795</v>
      </c>
      <c r="H268" s="484">
        <v>11</v>
      </c>
      <c r="I268" s="146" t="s">
        <v>305</v>
      </c>
      <c r="J268" s="146" t="s">
        <v>612</v>
      </c>
      <c r="K268" s="147">
        <f t="shared" si="12"/>
        <v>772.98</v>
      </c>
      <c r="L268" s="148">
        <v>667.43</v>
      </c>
      <c r="M268" s="148">
        <v>10.71</v>
      </c>
      <c r="N268" s="148">
        <v>0</v>
      </c>
      <c r="O268" s="148">
        <v>94.84</v>
      </c>
    </row>
    <row r="269" spans="1:15" s="139" customFormat="1" ht="16.5" customHeight="1">
      <c r="A269" s="143">
        <v>27</v>
      </c>
      <c r="B269" s="143" t="s">
        <v>614</v>
      </c>
      <c r="C269" s="144" t="s">
        <v>615</v>
      </c>
      <c r="D269" s="159" t="s">
        <v>772</v>
      </c>
      <c r="E269" s="167" t="s">
        <v>773</v>
      </c>
      <c r="F269" s="146">
        <v>301</v>
      </c>
      <c r="G269" s="145" t="s">
        <v>817</v>
      </c>
      <c r="H269" s="484">
        <v>17</v>
      </c>
      <c r="I269" s="146" t="s">
        <v>305</v>
      </c>
      <c r="J269" s="146" t="s">
        <v>612</v>
      </c>
      <c r="K269" s="147">
        <f t="shared" si="12"/>
        <v>772.98</v>
      </c>
      <c r="L269" s="148">
        <v>667.43</v>
      </c>
      <c r="M269" s="148">
        <v>9.0399999999999991</v>
      </c>
      <c r="N269" s="148">
        <v>0</v>
      </c>
      <c r="O269" s="148">
        <v>96.51</v>
      </c>
    </row>
    <row r="270" spans="1:15" s="139" customFormat="1" ht="16.5" customHeight="1">
      <c r="A270" s="143">
        <v>27</v>
      </c>
      <c r="B270" s="143" t="s">
        <v>614</v>
      </c>
      <c r="C270" s="144" t="s">
        <v>615</v>
      </c>
      <c r="D270" s="159" t="s">
        <v>772</v>
      </c>
      <c r="E270" s="167" t="s">
        <v>773</v>
      </c>
      <c r="F270" s="146">
        <v>401</v>
      </c>
      <c r="G270" s="145" t="s">
        <v>822</v>
      </c>
      <c r="H270" s="484">
        <v>17</v>
      </c>
      <c r="I270" s="146" t="s">
        <v>305</v>
      </c>
      <c r="J270" s="146" t="s">
        <v>612</v>
      </c>
      <c r="K270" s="147">
        <f t="shared" si="12"/>
        <v>772.98</v>
      </c>
      <c r="L270" s="148">
        <v>667.43</v>
      </c>
      <c r="M270" s="148">
        <v>9.0399999999999991</v>
      </c>
      <c r="N270" s="148">
        <v>0</v>
      </c>
      <c r="O270" s="148">
        <v>96.51</v>
      </c>
    </row>
    <row r="271" spans="1:15" s="139" customFormat="1" ht="16.5" customHeight="1">
      <c r="A271" s="143">
        <v>27</v>
      </c>
      <c r="B271" s="143" t="s">
        <v>614</v>
      </c>
      <c r="C271" s="144" t="s">
        <v>615</v>
      </c>
      <c r="D271" s="159" t="s">
        <v>772</v>
      </c>
      <c r="E271" s="167" t="s">
        <v>773</v>
      </c>
      <c r="F271" s="146">
        <v>405</v>
      </c>
      <c r="G271" s="145" t="s">
        <v>1097</v>
      </c>
      <c r="H271" s="484">
        <v>17</v>
      </c>
      <c r="I271" s="146" t="s">
        <v>305</v>
      </c>
      <c r="J271" s="146" t="s">
        <v>612</v>
      </c>
      <c r="K271" s="147">
        <f t="shared" si="12"/>
        <v>772.98</v>
      </c>
      <c r="L271" s="148">
        <v>667.43</v>
      </c>
      <c r="M271" s="148">
        <v>9.0399999999999991</v>
      </c>
      <c r="N271" s="148">
        <v>0</v>
      </c>
      <c r="O271" s="148">
        <v>96.51</v>
      </c>
    </row>
    <row r="272" spans="1:15" s="139" customFormat="1" ht="16.5" customHeight="1">
      <c r="A272" s="143">
        <v>27</v>
      </c>
      <c r="B272" s="143" t="s">
        <v>614</v>
      </c>
      <c r="C272" s="144" t="s">
        <v>615</v>
      </c>
      <c r="D272" s="159" t="s">
        <v>1006</v>
      </c>
      <c r="E272" s="167" t="s">
        <v>1007</v>
      </c>
      <c r="F272" s="146">
        <v>302</v>
      </c>
      <c r="G272" s="145" t="s">
        <v>818</v>
      </c>
      <c r="H272" s="484">
        <v>17</v>
      </c>
      <c r="I272" s="146" t="s">
        <v>305</v>
      </c>
      <c r="J272" s="146" t="s">
        <v>612</v>
      </c>
      <c r="K272" s="147">
        <f t="shared" si="12"/>
        <v>772.98</v>
      </c>
      <c r="L272" s="148">
        <v>667.43</v>
      </c>
      <c r="M272" s="148">
        <v>9.0399999999999991</v>
      </c>
      <c r="N272" s="148">
        <v>0</v>
      </c>
      <c r="O272" s="148">
        <v>96.51</v>
      </c>
    </row>
    <row r="273" spans="1:15" s="139" customFormat="1" ht="16.5" customHeight="1">
      <c r="A273" s="143">
        <v>27</v>
      </c>
      <c r="B273" s="143" t="s">
        <v>614</v>
      </c>
      <c r="C273" s="144" t="s">
        <v>615</v>
      </c>
      <c r="D273" s="159" t="s">
        <v>1002</v>
      </c>
      <c r="E273" s="167" t="s">
        <v>1003</v>
      </c>
      <c r="F273" s="146">
        <v>101</v>
      </c>
      <c r="G273" s="145" t="s">
        <v>792</v>
      </c>
      <c r="H273" s="484">
        <v>17</v>
      </c>
      <c r="I273" s="146" t="s">
        <v>305</v>
      </c>
      <c r="J273" s="146" t="s">
        <v>612</v>
      </c>
      <c r="K273" s="147">
        <f t="shared" si="12"/>
        <v>772.98</v>
      </c>
      <c r="L273" s="148">
        <v>667.43</v>
      </c>
      <c r="M273" s="148">
        <v>9.0399999999999991</v>
      </c>
      <c r="N273" s="148">
        <v>0</v>
      </c>
      <c r="O273" s="148">
        <v>96.51</v>
      </c>
    </row>
    <row r="274" spans="1:15" s="139" customFormat="1" ht="16.5" customHeight="1">
      <c r="A274" s="143">
        <v>27</v>
      </c>
      <c r="B274" s="143" t="s">
        <v>614</v>
      </c>
      <c r="C274" s="144" t="s">
        <v>615</v>
      </c>
      <c r="D274" s="159" t="s">
        <v>1002</v>
      </c>
      <c r="E274" s="167" t="s">
        <v>794</v>
      </c>
      <c r="F274" s="146">
        <v>103</v>
      </c>
      <c r="G274" s="145" t="s">
        <v>795</v>
      </c>
      <c r="H274" s="484">
        <v>17</v>
      </c>
      <c r="I274" s="146" t="s">
        <v>305</v>
      </c>
      <c r="J274" s="146" t="s">
        <v>612</v>
      </c>
      <c r="K274" s="147">
        <f t="shared" si="12"/>
        <v>772.98</v>
      </c>
      <c r="L274" s="148">
        <v>667.43</v>
      </c>
      <c r="M274" s="148">
        <v>9.0399999999999991</v>
      </c>
      <c r="N274" s="148">
        <v>0</v>
      </c>
      <c r="O274" s="148">
        <v>96.51</v>
      </c>
    </row>
    <row r="275" spans="1:15" s="139" customFormat="1" ht="16.5" customHeight="1">
      <c r="A275" s="143">
        <v>29</v>
      </c>
      <c r="B275" s="143" t="s">
        <v>1127</v>
      </c>
      <c r="C275" s="144" t="s">
        <v>1128</v>
      </c>
      <c r="D275" s="159" t="s">
        <v>1041</v>
      </c>
      <c r="E275" s="167" t="s">
        <v>1042</v>
      </c>
      <c r="F275" s="146">
        <v>301</v>
      </c>
      <c r="G275" s="145" t="s">
        <v>817</v>
      </c>
      <c r="H275" s="484">
        <v>11</v>
      </c>
      <c r="I275" s="146" t="s">
        <v>305</v>
      </c>
      <c r="J275" s="146" t="s">
        <v>612</v>
      </c>
      <c r="K275" s="147">
        <f t="shared" ref="K275:K281" si="14">SUM(L275:O275)</f>
        <v>792.95</v>
      </c>
      <c r="L275" s="148">
        <v>676.61</v>
      </c>
      <c r="M275" s="148">
        <v>10.4</v>
      </c>
      <c r="N275" s="148">
        <v>0</v>
      </c>
      <c r="O275" s="148">
        <v>105.94</v>
      </c>
    </row>
    <row r="276" spans="1:15" s="139" customFormat="1" ht="16.5" customHeight="1">
      <c r="A276" s="143">
        <v>29</v>
      </c>
      <c r="B276" s="143" t="s">
        <v>1127</v>
      </c>
      <c r="C276" s="144" t="s">
        <v>1128</v>
      </c>
      <c r="D276" s="159" t="s">
        <v>1043</v>
      </c>
      <c r="E276" s="167" t="s">
        <v>1044</v>
      </c>
      <c r="F276" s="146">
        <v>302</v>
      </c>
      <c r="G276" s="145" t="s">
        <v>818</v>
      </c>
      <c r="H276" s="484">
        <v>11</v>
      </c>
      <c r="I276" s="146" t="s">
        <v>305</v>
      </c>
      <c r="J276" s="146" t="s">
        <v>612</v>
      </c>
      <c r="K276" s="147">
        <f>SUM(L276:O276)</f>
        <v>792.95</v>
      </c>
      <c r="L276" s="148">
        <v>676.61</v>
      </c>
      <c r="M276" s="148">
        <v>10.4</v>
      </c>
      <c r="N276" s="148">
        <v>0</v>
      </c>
      <c r="O276" s="148">
        <v>105.94</v>
      </c>
    </row>
    <row r="277" spans="1:15" s="139" customFormat="1" ht="16.5" customHeight="1">
      <c r="A277" s="143">
        <v>29</v>
      </c>
      <c r="B277" s="143" t="s">
        <v>1127</v>
      </c>
      <c r="C277" s="144" t="s">
        <v>1128</v>
      </c>
      <c r="D277" s="159" t="s">
        <v>1041</v>
      </c>
      <c r="E277" s="167" t="s">
        <v>1042</v>
      </c>
      <c r="F277" s="146">
        <v>401</v>
      </c>
      <c r="G277" s="145" t="s">
        <v>822</v>
      </c>
      <c r="H277" s="484">
        <v>11</v>
      </c>
      <c r="I277" s="146" t="s">
        <v>305</v>
      </c>
      <c r="J277" s="146" t="s">
        <v>612</v>
      </c>
      <c r="K277" s="147">
        <f t="shared" si="14"/>
        <v>792.95</v>
      </c>
      <c r="L277" s="148">
        <v>676.61</v>
      </c>
      <c r="M277" s="148">
        <v>10.4</v>
      </c>
      <c r="N277" s="148">
        <v>0</v>
      </c>
      <c r="O277" s="148">
        <v>105.94</v>
      </c>
    </row>
    <row r="278" spans="1:15" s="139" customFormat="1" ht="16.5" customHeight="1">
      <c r="A278" s="143">
        <v>29</v>
      </c>
      <c r="B278" s="143" t="s">
        <v>1127</v>
      </c>
      <c r="C278" s="144" t="s">
        <v>1128</v>
      </c>
      <c r="D278" s="159" t="s">
        <v>1041</v>
      </c>
      <c r="E278" s="167" t="s">
        <v>1042</v>
      </c>
      <c r="F278" s="146">
        <v>405</v>
      </c>
      <c r="G278" s="145" t="s">
        <v>1097</v>
      </c>
      <c r="H278" s="484">
        <v>11</v>
      </c>
      <c r="I278" s="146" t="s">
        <v>305</v>
      </c>
      <c r="J278" s="146" t="s">
        <v>612</v>
      </c>
      <c r="K278" s="147">
        <f t="shared" si="14"/>
        <v>792.95</v>
      </c>
      <c r="L278" s="148">
        <v>676.61</v>
      </c>
      <c r="M278" s="148">
        <v>10.4</v>
      </c>
      <c r="N278" s="148">
        <v>0</v>
      </c>
      <c r="O278" s="148">
        <v>105.94</v>
      </c>
    </row>
    <row r="279" spans="1:15" s="139" customFormat="1" ht="16.5" customHeight="1">
      <c r="A279" s="143">
        <v>29</v>
      </c>
      <c r="B279" s="143" t="s">
        <v>1127</v>
      </c>
      <c r="C279" s="144" t="s">
        <v>1128</v>
      </c>
      <c r="D279" s="159" t="s">
        <v>1039</v>
      </c>
      <c r="E279" s="167" t="s">
        <v>1040</v>
      </c>
      <c r="F279" s="146">
        <v>105</v>
      </c>
      <c r="G279" s="145" t="s">
        <v>850</v>
      </c>
      <c r="H279" s="484">
        <v>11</v>
      </c>
      <c r="I279" s="146" t="s">
        <v>305</v>
      </c>
      <c r="J279" s="146" t="s">
        <v>612</v>
      </c>
      <c r="K279" s="147">
        <f t="shared" si="14"/>
        <v>792.95</v>
      </c>
      <c r="L279" s="148">
        <v>676.61</v>
      </c>
      <c r="M279" s="148">
        <v>10.4</v>
      </c>
      <c r="N279" s="148">
        <v>0</v>
      </c>
      <c r="O279" s="148">
        <v>105.94</v>
      </c>
    </row>
    <row r="280" spans="1:15" s="139" customFormat="1" ht="16.5" customHeight="1">
      <c r="A280" s="143">
        <v>29</v>
      </c>
      <c r="B280" s="143" t="s">
        <v>1127</v>
      </c>
      <c r="C280" s="144" t="s">
        <v>1128</v>
      </c>
      <c r="D280" s="159" t="s">
        <v>1037</v>
      </c>
      <c r="E280" s="167" t="s">
        <v>1038</v>
      </c>
      <c r="F280" s="146">
        <v>101</v>
      </c>
      <c r="G280" s="145" t="s">
        <v>792</v>
      </c>
      <c r="H280" s="484">
        <v>11</v>
      </c>
      <c r="I280" s="146" t="s">
        <v>305</v>
      </c>
      <c r="J280" s="146" t="s">
        <v>612</v>
      </c>
      <c r="K280" s="147">
        <f t="shared" si="14"/>
        <v>792.95</v>
      </c>
      <c r="L280" s="148">
        <v>676.61</v>
      </c>
      <c r="M280" s="148">
        <v>10.4</v>
      </c>
      <c r="N280" s="148">
        <v>0</v>
      </c>
      <c r="O280" s="148">
        <v>105.94</v>
      </c>
    </row>
    <row r="281" spans="1:15" s="139" customFormat="1" ht="16.5" customHeight="1">
      <c r="A281" s="143">
        <v>30</v>
      </c>
      <c r="B281" s="143" t="s">
        <v>1127</v>
      </c>
      <c r="C281" s="144" t="s">
        <v>1128</v>
      </c>
      <c r="D281" s="159" t="s">
        <v>1037</v>
      </c>
      <c r="E281" s="167" t="s">
        <v>1038</v>
      </c>
      <c r="F281" s="146">
        <v>103</v>
      </c>
      <c r="G281" s="145" t="s">
        <v>795</v>
      </c>
      <c r="H281" s="484">
        <v>11</v>
      </c>
      <c r="I281" s="146" t="s">
        <v>305</v>
      </c>
      <c r="J281" s="146" t="s">
        <v>612</v>
      </c>
      <c r="K281" s="147">
        <f t="shared" si="14"/>
        <v>792.95</v>
      </c>
      <c r="L281" s="148">
        <v>676.61</v>
      </c>
      <c r="M281" s="148">
        <v>10.4</v>
      </c>
      <c r="N281" s="148">
        <v>0</v>
      </c>
      <c r="O281" s="148">
        <v>105.94</v>
      </c>
    </row>
    <row r="282" spans="1:15" s="139" customFormat="1" ht="16.5">
      <c r="A282" s="424">
        <v>1</v>
      </c>
      <c r="B282" s="425" t="s">
        <v>678</v>
      </c>
      <c r="C282" s="424"/>
      <c r="F282" s="142"/>
      <c r="H282" s="485"/>
      <c r="I282" s="142"/>
      <c r="O282" s="142"/>
    </row>
    <row r="283" spans="1:15" s="139" customFormat="1" ht="16.5">
      <c r="A283" s="424">
        <v>2</v>
      </c>
      <c r="B283" s="425" t="s">
        <v>679</v>
      </c>
      <c r="C283" s="424"/>
      <c r="F283" s="142"/>
      <c r="H283" s="485"/>
      <c r="I283" s="142"/>
      <c r="O283" s="142"/>
    </row>
    <row r="284" spans="1:15" s="139" customFormat="1" ht="14.25">
      <c r="F284" s="154"/>
      <c r="H284" s="485"/>
      <c r="I284" s="154"/>
      <c r="J284" s="155"/>
      <c r="O284" s="142"/>
    </row>
    <row r="285" spans="1:15" s="139" customFormat="1" ht="14.25">
      <c r="F285" s="142"/>
      <c r="H285" s="485"/>
      <c r="I285" s="142"/>
      <c r="O285" s="142"/>
    </row>
    <row r="286" spans="1:15" s="139" customFormat="1" ht="14.25">
      <c r="F286" s="142"/>
      <c r="H286" s="485"/>
      <c r="I286" s="142"/>
      <c r="O286" s="142"/>
    </row>
    <row r="287" spans="1:15" s="139" customFormat="1" ht="14.25">
      <c r="F287" s="142"/>
      <c r="H287" s="485"/>
      <c r="I287" s="142"/>
      <c r="O287" s="142"/>
    </row>
    <row r="288" spans="1:15" s="139" customFormat="1" ht="14.25">
      <c r="F288" s="142"/>
      <c r="H288" s="485"/>
      <c r="I288" s="142"/>
      <c r="O288" s="142"/>
    </row>
    <row r="289" spans="6:15" s="139" customFormat="1" ht="14.25">
      <c r="F289" s="142"/>
      <c r="H289" s="485"/>
      <c r="I289" s="142"/>
      <c r="O289" s="142"/>
    </row>
    <row r="290" spans="6:15" s="139" customFormat="1" ht="14.25">
      <c r="F290" s="142"/>
      <c r="H290" s="485"/>
      <c r="I290" s="142"/>
      <c r="O290" s="142"/>
    </row>
    <row r="291" spans="6:15" s="139" customFormat="1" ht="14.25">
      <c r="F291" s="142"/>
      <c r="H291" s="485"/>
      <c r="I291" s="142"/>
      <c r="O291" s="142"/>
    </row>
    <row r="292" spans="6:15" s="139" customFormat="1" ht="14.25">
      <c r="F292" s="142"/>
      <c r="H292" s="485"/>
      <c r="I292" s="142"/>
      <c r="O292" s="142"/>
    </row>
    <row r="293" spans="6:15" s="139" customFormat="1" ht="14.25">
      <c r="F293" s="142"/>
      <c r="H293" s="485"/>
      <c r="I293" s="142"/>
      <c r="O293" s="142"/>
    </row>
    <row r="294" spans="6:15" s="139" customFormat="1" ht="14.25">
      <c r="F294" s="142"/>
      <c r="H294" s="485"/>
      <c r="I294" s="142"/>
      <c r="O294" s="142"/>
    </row>
    <row r="295" spans="6:15" s="139" customFormat="1" ht="14.25">
      <c r="F295" s="142"/>
      <c r="H295" s="485"/>
      <c r="I295" s="142"/>
      <c r="O295" s="142"/>
    </row>
    <row r="296" spans="6:15" s="139" customFormat="1" ht="14.25">
      <c r="F296" s="142"/>
      <c r="H296" s="485"/>
      <c r="I296" s="142"/>
      <c r="O296" s="142"/>
    </row>
    <row r="297" spans="6:15" s="139" customFormat="1" ht="14.25">
      <c r="F297" s="142"/>
      <c r="H297" s="485"/>
      <c r="I297" s="142"/>
      <c r="O297" s="142"/>
    </row>
    <row r="298" spans="6:15" s="139" customFormat="1" ht="14.25">
      <c r="F298" s="142"/>
      <c r="H298" s="485"/>
      <c r="I298" s="142"/>
      <c r="O298" s="142"/>
    </row>
    <row r="299" spans="6:15" s="139" customFormat="1" ht="14.25">
      <c r="F299" s="142"/>
      <c r="H299" s="485"/>
      <c r="I299" s="142"/>
      <c r="O299" s="142"/>
    </row>
    <row r="300" spans="6:15" s="139" customFormat="1" ht="14.25">
      <c r="F300" s="142"/>
      <c r="H300" s="485"/>
      <c r="I300" s="142"/>
      <c r="O300" s="142"/>
    </row>
    <row r="301" spans="6:15" s="139" customFormat="1" ht="14.25">
      <c r="F301" s="142"/>
      <c r="H301" s="485"/>
      <c r="I301" s="142"/>
      <c r="O301" s="142"/>
    </row>
    <row r="302" spans="6:15" s="139" customFormat="1" ht="14.25">
      <c r="F302" s="142"/>
      <c r="H302" s="485"/>
      <c r="I302" s="142"/>
      <c r="O302" s="142"/>
    </row>
    <row r="303" spans="6:15" s="139" customFormat="1" ht="14.25">
      <c r="F303" s="142"/>
      <c r="H303" s="485"/>
      <c r="I303" s="142"/>
      <c r="O303" s="142"/>
    </row>
    <row r="304" spans="6:15" s="139" customFormat="1" ht="14.25">
      <c r="F304" s="142"/>
      <c r="H304" s="485"/>
      <c r="I304" s="142"/>
      <c r="O304" s="142"/>
    </row>
    <row r="305" spans="6:15" s="139" customFormat="1" ht="14.25">
      <c r="F305" s="142"/>
      <c r="H305" s="485"/>
      <c r="I305" s="142"/>
      <c r="O305" s="142"/>
    </row>
    <row r="306" spans="6:15" s="139" customFormat="1" ht="14.25">
      <c r="F306" s="142"/>
      <c r="H306" s="485"/>
      <c r="I306" s="142"/>
      <c r="O306" s="142"/>
    </row>
    <row r="307" spans="6:15" s="139" customFormat="1" ht="14.25">
      <c r="F307" s="142"/>
      <c r="H307" s="485"/>
      <c r="I307" s="142"/>
      <c r="O307" s="142"/>
    </row>
    <row r="308" spans="6:15" s="139" customFormat="1" ht="14.25">
      <c r="F308" s="142"/>
      <c r="H308" s="485"/>
      <c r="I308" s="142"/>
      <c r="O308" s="142"/>
    </row>
    <row r="309" spans="6:15" s="139" customFormat="1" ht="14.25">
      <c r="F309" s="142"/>
      <c r="H309" s="485"/>
      <c r="I309" s="142"/>
      <c r="O309" s="142"/>
    </row>
    <row r="310" spans="6:15" s="139" customFormat="1" ht="14.25">
      <c r="F310" s="142"/>
      <c r="H310" s="485"/>
      <c r="I310" s="142"/>
      <c r="O310" s="142"/>
    </row>
    <row r="311" spans="6:15" s="139" customFormat="1" ht="14.25">
      <c r="F311" s="142"/>
      <c r="H311" s="485"/>
      <c r="I311" s="142"/>
      <c r="O311" s="142"/>
    </row>
    <row r="312" spans="6:15" s="139" customFormat="1" ht="14.25">
      <c r="F312" s="142"/>
      <c r="H312" s="485"/>
      <c r="I312" s="142"/>
      <c r="O312" s="142"/>
    </row>
    <row r="313" spans="6:15" s="139" customFormat="1" ht="14.25">
      <c r="F313" s="142"/>
      <c r="H313" s="485"/>
      <c r="I313" s="142"/>
      <c r="O313" s="142"/>
    </row>
    <row r="314" spans="6:15" s="139" customFormat="1" ht="14.25">
      <c r="F314" s="142"/>
      <c r="H314" s="485"/>
      <c r="I314" s="142"/>
      <c r="O314" s="142"/>
    </row>
    <row r="315" spans="6:15" s="139" customFormat="1" ht="14.25">
      <c r="F315" s="142"/>
      <c r="H315" s="485"/>
      <c r="I315" s="142"/>
      <c r="O315" s="142"/>
    </row>
    <row r="316" spans="6:15" s="139" customFormat="1" ht="14.25">
      <c r="F316" s="142"/>
      <c r="H316" s="485"/>
      <c r="I316" s="142"/>
      <c r="O316" s="142"/>
    </row>
    <row r="317" spans="6:15" s="139" customFormat="1" ht="14.25">
      <c r="F317" s="142"/>
      <c r="H317" s="485"/>
      <c r="I317" s="142"/>
      <c r="O317" s="142"/>
    </row>
    <row r="318" spans="6:15" s="139" customFormat="1" ht="14.25">
      <c r="F318" s="142"/>
      <c r="H318" s="485"/>
      <c r="I318" s="142"/>
      <c r="O318" s="142"/>
    </row>
    <row r="319" spans="6:15" s="139" customFormat="1" ht="14.25">
      <c r="F319" s="142"/>
      <c r="H319" s="485"/>
      <c r="I319" s="142"/>
      <c r="O319" s="142"/>
    </row>
    <row r="320" spans="6:15" s="139" customFormat="1" ht="14.25">
      <c r="F320" s="142"/>
      <c r="H320" s="485"/>
      <c r="I320" s="142"/>
      <c r="O320" s="142"/>
    </row>
    <row r="321" spans="6:15" s="139" customFormat="1" ht="14.25">
      <c r="F321" s="142"/>
      <c r="H321" s="485"/>
      <c r="I321" s="142"/>
      <c r="O321" s="142"/>
    </row>
    <row r="322" spans="6:15" s="139" customFormat="1" ht="14.25">
      <c r="F322" s="142"/>
      <c r="H322" s="485"/>
      <c r="I322" s="142"/>
      <c r="O322" s="142"/>
    </row>
    <row r="323" spans="6:15" s="139" customFormat="1" ht="14.25">
      <c r="F323" s="142"/>
      <c r="H323" s="485"/>
      <c r="I323" s="142"/>
      <c r="O323" s="142"/>
    </row>
    <row r="324" spans="6:15" s="139" customFormat="1" ht="14.25">
      <c r="F324" s="142"/>
      <c r="H324" s="485"/>
      <c r="I324" s="142"/>
      <c r="O324" s="142"/>
    </row>
    <row r="325" spans="6:15" s="139" customFormat="1" ht="14.25">
      <c r="F325" s="142"/>
      <c r="H325" s="485"/>
      <c r="I325" s="142"/>
      <c r="O325" s="142"/>
    </row>
    <row r="326" spans="6:15" s="139" customFormat="1" ht="14.25">
      <c r="F326" s="142"/>
      <c r="H326" s="485"/>
      <c r="I326" s="142"/>
      <c r="O326" s="142"/>
    </row>
    <row r="327" spans="6:15" s="139" customFormat="1" ht="14.25">
      <c r="F327" s="142"/>
      <c r="H327" s="485"/>
      <c r="I327" s="142"/>
      <c r="O327" s="142"/>
    </row>
    <row r="328" spans="6:15" s="139" customFormat="1" ht="14.25">
      <c r="F328" s="142"/>
      <c r="H328" s="485"/>
      <c r="I328" s="142"/>
      <c r="O328" s="142"/>
    </row>
    <row r="329" spans="6:15" s="139" customFormat="1" ht="14.25">
      <c r="F329" s="142"/>
      <c r="H329" s="485"/>
      <c r="I329" s="142"/>
      <c r="O329" s="142"/>
    </row>
    <row r="330" spans="6:15" s="139" customFormat="1" ht="14.25">
      <c r="F330" s="142"/>
      <c r="H330" s="485"/>
      <c r="I330" s="142"/>
      <c r="O330" s="142"/>
    </row>
    <row r="331" spans="6:15" s="139" customFormat="1" ht="14.25">
      <c r="F331" s="142"/>
      <c r="H331" s="485"/>
      <c r="I331" s="142"/>
      <c r="O331" s="142"/>
    </row>
    <row r="332" spans="6:15" s="139" customFormat="1" ht="14.25">
      <c r="F332" s="142"/>
      <c r="H332" s="485"/>
      <c r="I332" s="142"/>
      <c r="O332" s="142"/>
    </row>
    <row r="333" spans="6:15" s="139" customFormat="1" ht="14.25">
      <c r="F333" s="142"/>
      <c r="H333" s="485"/>
      <c r="I333" s="142"/>
      <c r="O333" s="142"/>
    </row>
    <row r="334" spans="6:15" s="139" customFormat="1" ht="14.25">
      <c r="F334" s="142"/>
      <c r="H334" s="485"/>
      <c r="I334" s="142"/>
      <c r="O334" s="142"/>
    </row>
    <row r="335" spans="6:15" s="139" customFormat="1" ht="14.25">
      <c r="F335" s="142"/>
      <c r="H335" s="485"/>
      <c r="I335" s="142"/>
      <c r="O335" s="142"/>
    </row>
    <row r="336" spans="6:15" s="139" customFormat="1" ht="14.25">
      <c r="F336" s="142"/>
      <c r="H336" s="485"/>
      <c r="I336" s="142"/>
      <c r="O336" s="142"/>
    </row>
    <row r="337" spans="6:15" s="139" customFormat="1" ht="14.25">
      <c r="F337" s="142"/>
      <c r="H337" s="485"/>
      <c r="I337" s="142"/>
      <c r="O337" s="142"/>
    </row>
    <row r="338" spans="6:15" s="139" customFormat="1" ht="14.25">
      <c r="F338" s="142"/>
      <c r="H338" s="485"/>
      <c r="I338" s="142"/>
      <c r="O338" s="142"/>
    </row>
    <row r="339" spans="6:15" s="139" customFormat="1" ht="14.25">
      <c r="F339" s="142"/>
      <c r="H339" s="485"/>
      <c r="I339" s="142"/>
      <c r="O339" s="142"/>
    </row>
    <row r="340" spans="6:15" s="139" customFormat="1" ht="14.25">
      <c r="F340" s="142"/>
      <c r="H340" s="485"/>
      <c r="I340" s="142"/>
      <c r="O340" s="142"/>
    </row>
    <row r="341" spans="6:15" s="139" customFormat="1" ht="14.25">
      <c r="F341" s="142"/>
      <c r="H341" s="485"/>
      <c r="I341" s="142"/>
      <c r="O341" s="142"/>
    </row>
    <row r="342" spans="6:15" s="139" customFormat="1" ht="14.25">
      <c r="F342" s="142"/>
      <c r="H342" s="485"/>
      <c r="I342" s="142"/>
      <c r="O342" s="142"/>
    </row>
    <row r="343" spans="6:15" s="139" customFormat="1" ht="14.25">
      <c r="F343" s="142"/>
      <c r="H343" s="485"/>
      <c r="I343" s="142"/>
      <c r="O343" s="142"/>
    </row>
    <row r="344" spans="6:15" s="139" customFormat="1" ht="14.25">
      <c r="F344" s="142"/>
      <c r="H344" s="485"/>
      <c r="I344" s="142"/>
      <c r="O344" s="142"/>
    </row>
    <row r="345" spans="6:15" s="139" customFormat="1" ht="14.25">
      <c r="F345" s="142"/>
      <c r="H345" s="485"/>
      <c r="I345" s="142"/>
      <c r="O345" s="142"/>
    </row>
    <row r="346" spans="6:15" s="139" customFormat="1" ht="14.25">
      <c r="F346" s="142"/>
      <c r="H346" s="485"/>
      <c r="I346" s="142"/>
      <c r="O346" s="142"/>
    </row>
    <row r="347" spans="6:15" s="139" customFormat="1" ht="14.25">
      <c r="F347" s="142"/>
      <c r="H347" s="485"/>
      <c r="I347" s="142"/>
      <c r="O347" s="142"/>
    </row>
    <row r="348" spans="6:15" s="139" customFormat="1" ht="14.25">
      <c r="F348" s="142"/>
      <c r="H348" s="485"/>
      <c r="I348" s="142"/>
      <c r="O348" s="142"/>
    </row>
    <row r="349" spans="6:15" s="139" customFormat="1" ht="14.25">
      <c r="F349" s="142"/>
      <c r="H349" s="485"/>
      <c r="I349" s="142"/>
      <c r="O349" s="142"/>
    </row>
    <row r="350" spans="6:15" s="139" customFormat="1" ht="14.25">
      <c r="F350" s="142"/>
      <c r="H350" s="485"/>
      <c r="I350" s="142"/>
      <c r="O350" s="142"/>
    </row>
    <row r="351" spans="6:15" s="139" customFormat="1" ht="14.25">
      <c r="F351" s="142"/>
      <c r="H351" s="485"/>
      <c r="I351" s="142"/>
      <c r="O351" s="142"/>
    </row>
    <row r="352" spans="6:15" s="139" customFormat="1" ht="14.25">
      <c r="F352" s="142"/>
      <c r="H352" s="485"/>
      <c r="I352" s="142"/>
      <c r="O352" s="142"/>
    </row>
    <row r="353" spans="6:15" s="139" customFormat="1" ht="14.25">
      <c r="F353" s="142"/>
      <c r="H353" s="485"/>
      <c r="I353" s="142"/>
      <c r="O353" s="142"/>
    </row>
    <row r="354" spans="6:15" s="139" customFormat="1" ht="14.25">
      <c r="F354" s="142"/>
      <c r="H354" s="485"/>
      <c r="I354" s="142"/>
      <c r="O354" s="142"/>
    </row>
    <row r="355" spans="6:15" s="139" customFormat="1" ht="14.25">
      <c r="F355" s="142"/>
      <c r="H355" s="485"/>
      <c r="I355" s="142"/>
      <c r="O355" s="142"/>
    </row>
    <row r="356" spans="6:15" s="139" customFormat="1" ht="14.25">
      <c r="F356" s="142"/>
      <c r="H356" s="485"/>
      <c r="I356" s="142"/>
      <c r="O356" s="142"/>
    </row>
    <row r="357" spans="6:15" s="139" customFormat="1" ht="14.25">
      <c r="F357" s="142"/>
      <c r="H357" s="485"/>
      <c r="I357" s="142"/>
      <c r="O357" s="142"/>
    </row>
    <row r="358" spans="6:15" s="139" customFormat="1" ht="14.25">
      <c r="F358" s="142"/>
      <c r="H358" s="485"/>
      <c r="I358" s="142"/>
      <c r="O358" s="142"/>
    </row>
    <row r="359" spans="6:15" s="139" customFormat="1" ht="14.25">
      <c r="F359" s="142"/>
      <c r="H359" s="485"/>
      <c r="I359" s="142"/>
      <c r="O359" s="142"/>
    </row>
    <row r="360" spans="6:15" s="139" customFormat="1" ht="14.25">
      <c r="F360" s="142"/>
      <c r="H360" s="485"/>
      <c r="I360" s="142"/>
      <c r="O360" s="142"/>
    </row>
    <row r="361" spans="6:15" s="139" customFormat="1" ht="14.25">
      <c r="F361" s="142"/>
      <c r="H361" s="485"/>
      <c r="I361" s="142"/>
      <c r="O361" s="142"/>
    </row>
    <row r="362" spans="6:15" s="139" customFormat="1" ht="14.25">
      <c r="F362" s="142"/>
      <c r="H362" s="485"/>
      <c r="I362" s="142"/>
      <c r="O362" s="142"/>
    </row>
    <row r="363" spans="6:15" s="139" customFormat="1" ht="14.25">
      <c r="F363" s="142"/>
      <c r="H363" s="485"/>
      <c r="I363" s="142"/>
      <c r="O363" s="142"/>
    </row>
    <row r="364" spans="6:15" s="139" customFormat="1" ht="14.25">
      <c r="F364" s="142"/>
      <c r="H364" s="485"/>
      <c r="I364" s="142"/>
      <c r="O364" s="142"/>
    </row>
    <row r="365" spans="6:15" s="139" customFormat="1" ht="14.25">
      <c r="F365" s="142"/>
      <c r="H365" s="485"/>
      <c r="I365" s="142"/>
      <c r="O365" s="142"/>
    </row>
    <row r="366" spans="6:15" s="139" customFormat="1" ht="14.25">
      <c r="F366" s="142"/>
      <c r="H366" s="485"/>
      <c r="I366" s="142"/>
      <c r="O366" s="142"/>
    </row>
    <row r="367" spans="6:15" s="139" customFormat="1" ht="14.25">
      <c r="F367" s="142"/>
      <c r="H367" s="485"/>
      <c r="I367" s="142"/>
      <c r="O367" s="142"/>
    </row>
    <row r="368" spans="6:15" s="139" customFormat="1" ht="14.25">
      <c r="F368" s="142"/>
      <c r="H368" s="485"/>
      <c r="I368" s="142"/>
      <c r="O368" s="142"/>
    </row>
    <row r="369" spans="6:15" s="139" customFormat="1" ht="14.25">
      <c r="F369" s="142"/>
      <c r="H369" s="485"/>
      <c r="I369" s="142"/>
      <c r="O369" s="142"/>
    </row>
    <row r="370" spans="6:15" s="139" customFormat="1" ht="14.25">
      <c r="F370" s="142"/>
      <c r="H370" s="485"/>
      <c r="I370" s="142"/>
      <c r="O370" s="142"/>
    </row>
    <row r="371" spans="6:15" s="139" customFormat="1" ht="14.25">
      <c r="F371" s="142"/>
      <c r="H371" s="485"/>
      <c r="I371" s="142"/>
      <c r="O371" s="142"/>
    </row>
    <row r="372" spans="6:15" s="139" customFormat="1" ht="14.25">
      <c r="F372" s="142"/>
      <c r="H372" s="485"/>
      <c r="I372" s="142"/>
      <c r="O372" s="142"/>
    </row>
    <row r="373" spans="6:15" s="139" customFormat="1" ht="14.25">
      <c r="F373" s="142"/>
      <c r="H373" s="485"/>
      <c r="I373" s="142"/>
      <c r="O373" s="142"/>
    </row>
    <row r="374" spans="6:15" s="139" customFormat="1" ht="14.25">
      <c r="F374" s="142"/>
      <c r="H374" s="485"/>
      <c r="I374" s="142"/>
      <c r="O374" s="142"/>
    </row>
    <row r="375" spans="6:15" s="139" customFormat="1" ht="14.25">
      <c r="F375" s="142"/>
      <c r="H375" s="485"/>
      <c r="I375" s="142"/>
      <c r="O375" s="142"/>
    </row>
    <row r="376" spans="6:15" s="139" customFormat="1" ht="14.25">
      <c r="F376" s="142"/>
      <c r="H376" s="485"/>
      <c r="I376" s="142"/>
      <c r="O376" s="142"/>
    </row>
    <row r="377" spans="6:15" s="139" customFormat="1" ht="14.25">
      <c r="F377" s="142"/>
      <c r="H377" s="485"/>
      <c r="I377" s="142"/>
      <c r="O377" s="142"/>
    </row>
    <row r="378" spans="6:15" s="139" customFormat="1" ht="14.25">
      <c r="F378" s="142"/>
      <c r="H378" s="485"/>
      <c r="I378" s="142"/>
      <c r="O378" s="142"/>
    </row>
    <row r="379" spans="6:15" s="139" customFormat="1" ht="14.25">
      <c r="F379" s="142"/>
      <c r="H379" s="485"/>
      <c r="I379" s="142"/>
      <c r="O379" s="142"/>
    </row>
    <row r="380" spans="6:15" s="139" customFormat="1" ht="14.25">
      <c r="F380" s="142"/>
      <c r="H380" s="485"/>
      <c r="I380" s="142"/>
      <c r="O380" s="142"/>
    </row>
    <row r="381" spans="6:15" s="139" customFormat="1" ht="14.25">
      <c r="F381" s="142"/>
      <c r="H381" s="485"/>
      <c r="I381" s="142"/>
      <c r="O381" s="142"/>
    </row>
    <row r="382" spans="6:15" s="139" customFormat="1" ht="14.25">
      <c r="F382" s="142"/>
      <c r="H382" s="485"/>
      <c r="I382" s="142"/>
      <c r="O382" s="142"/>
    </row>
    <row r="383" spans="6:15" s="139" customFormat="1" ht="14.25">
      <c r="F383" s="142"/>
      <c r="H383" s="485"/>
      <c r="I383" s="142"/>
      <c r="O383" s="142"/>
    </row>
    <row r="384" spans="6:15" s="139" customFormat="1" ht="14.25">
      <c r="F384" s="142"/>
      <c r="H384" s="485"/>
      <c r="I384" s="142"/>
      <c r="O384" s="142"/>
    </row>
    <row r="385" spans="6:15" s="139" customFormat="1" ht="14.25">
      <c r="F385" s="142"/>
      <c r="H385" s="485"/>
      <c r="I385" s="142"/>
      <c r="O385" s="142"/>
    </row>
    <row r="386" spans="6:15" s="139" customFormat="1" ht="14.25">
      <c r="F386" s="142"/>
      <c r="H386" s="485"/>
      <c r="I386" s="142"/>
      <c r="O386" s="142"/>
    </row>
    <row r="387" spans="6:15" s="139" customFormat="1" ht="14.25">
      <c r="F387" s="142"/>
      <c r="H387" s="485"/>
      <c r="I387" s="142"/>
      <c r="O387" s="142"/>
    </row>
    <row r="388" spans="6:15" s="139" customFormat="1" ht="14.25">
      <c r="F388" s="142"/>
      <c r="H388" s="485"/>
      <c r="I388" s="142"/>
      <c r="O388" s="142"/>
    </row>
    <row r="389" spans="6:15" s="139" customFormat="1" ht="14.25">
      <c r="F389" s="142"/>
      <c r="H389" s="485"/>
      <c r="I389" s="142"/>
      <c r="O389" s="142"/>
    </row>
    <row r="390" spans="6:15" s="139" customFormat="1" ht="14.25">
      <c r="F390" s="142"/>
      <c r="H390" s="485"/>
      <c r="I390" s="142"/>
      <c r="O390" s="142"/>
    </row>
    <row r="391" spans="6:15" s="139" customFormat="1" ht="14.25">
      <c r="F391" s="142"/>
      <c r="H391" s="485"/>
      <c r="I391" s="142"/>
      <c r="O391" s="142"/>
    </row>
    <row r="392" spans="6:15" s="139" customFormat="1" ht="14.25">
      <c r="F392" s="142"/>
      <c r="H392" s="485"/>
      <c r="I392" s="142"/>
      <c r="O392" s="142"/>
    </row>
    <row r="393" spans="6:15" s="139" customFormat="1" ht="14.25">
      <c r="F393" s="142"/>
      <c r="H393" s="485"/>
      <c r="I393" s="142"/>
      <c r="O393" s="142"/>
    </row>
    <row r="394" spans="6:15" s="139" customFormat="1" ht="14.25">
      <c r="F394" s="142"/>
      <c r="H394" s="485"/>
      <c r="I394" s="142"/>
      <c r="O394" s="142"/>
    </row>
    <row r="395" spans="6:15" s="139" customFormat="1" ht="14.25">
      <c r="F395" s="142"/>
      <c r="H395" s="485"/>
      <c r="I395" s="142"/>
      <c r="O395" s="142"/>
    </row>
    <row r="396" spans="6:15" s="139" customFormat="1" ht="14.25">
      <c r="F396" s="142"/>
      <c r="H396" s="485"/>
      <c r="I396" s="142"/>
      <c r="O396" s="142"/>
    </row>
    <row r="397" spans="6:15" s="139" customFormat="1" ht="14.25">
      <c r="F397" s="142"/>
      <c r="H397" s="485"/>
      <c r="I397" s="142"/>
      <c r="O397" s="142"/>
    </row>
    <row r="398" spans="6:15" s="139" customFormat="1" ht="14.25">
      <c r="F398" s="142"/>
      <c r="H398" s="485"/>
      <c r="I398" s="142"/>
      <c r="O398" s="142"/>
    </row>
    <row r="399" spans="6:15" s="139" customFormat="1" ht="14.25">
      <c r="F399" s="142"/>
      <c r="H399" s="485"/>
      <c r="I399" s="142"/>
      <c r="O399" s="142"/>
    </row>
    <row r="400" spans="6:15" s="139" customFormat="1" ht="14.25">
      <c r="F400" s="142"/>
      <c r="H400" s="485"/>
      <c r="I400" s="142"/>
      <c r="O400" s="142"/>
    </row>
    <row r="401" spans="6:15" s="139" customFormat="1" ht="14.25">
      <c r="F401" s="142"/>
      <c r="H401" s="485"/>
      <c r="I401" s="142"/>
      <c r="O401" s="142"/>
    </row>
    <row r="402" spans="6:15" s="139" customFormat="1" ht="14.25">
      <c r="F402" s="142"/>
      <c r="H402" s="485"/>
      <c r="I402" s="142"/>
      <c r="O402" s="142"/>
    </row>
    <row r="403" spans="6:15" s="139" customFormat="1" ht="14.25">
      <c r="F403" s="142"/>
      <c r="H403" s="485"/>
      <c r="I403" s="142"/>
      <c r="O403" s="142"/>
    </row>
    <row r="404" spans="6:15" s="139" customFormat="1" ht="14.25">
      <c r="F404" s="142"/>
      <c r="H404" s="485"/>
      <c r="I404" s="142"/>
      <c r="O404" s="142"/>
    </row>
    <row r="405" spans="6:15" s="139" customFormat="1" ht="14.25">
      <c r="F405" s="142"/>
      <c r="H405" s="485"/>
      <c r="I405" s="142"/>
      <c r="O405" s="142"/>
    </row>
    <row r="406" spans="6:15" s="139" customFormat="1" ht="14.25">
      <c r="F406" s="142"/>
      <c r="H406" s="485"/>
      <c r="I406" s="142"/>
      <c r="O406" s="142"/>
    </row>
    <row r="407" spans="6:15" s="139" customFormat="1" ht="14.25">
      <c r="F407" s="142"/>
      <c r="H407" s="485"/>
      <c r="I407" s="142"/>
      <c r="O407" s="142"/>
    </row>
    <row r="408" spans="6:15" s="139" customFormat="1" ht="14.25">
      <c r="F408" s="142"/>
      <c r="H408" s="485"/>
      <c r="I408" s="142"/>
      <c r="O408" s="142"/>
    </row>
    <row r="409" spans="6:15" s="139" customFormat="1" ht="14.25">
      <c r="F409" s="142"/>
      <c r="H409" s="485"/>
      <c r="I409" s="142"/>
      <c r="O409" s="142"/>
    </row>
    <row r="410" spans="6:15" s="139" customFormat="1" ht="14.25">
      <c r="F410" s="142"/>
      <c r="H410" s="485"/>
      <c r="I410" s="142"/>
      <c r="O410" s="142"/>
    </row>
    <row r="411" spans="6:15" s="139" customFormat="1" ht="14.25">
      <c r="F411" s="142"/>
      <c r="H411" s="485"/>
      <c r="I411" s="142"/>
      <c r="O411" s="142"/>
    </row>
    <row r="412" spans="6:15" s="139" customFormat="1" ht="14.25">
      <c r="F412" s="142"/>
      <c r="H412" s="485"/>
      <c r="I412" s="142"/>
      <c r="O412" s="142"/>
    </row>
    <row r="413" spans="6:15" s="139" customFormat="1" ht="14.25">
      <c r="F413" s="142"/>
      <c r="H413" s="485"/>
      <c r="I413" s="142"/>
      <c r="O413" s="142"/>
    </row>
    <row r="414" spans="6:15" s="139" customFormat="1" ht="14.25">
      <c r="F414" s="142"/>
      <c r="H414" s="485"/>
      <c r="I414" s="142"/>
      <c r="O414" s="142"/>
    </row>
    <row r="415" spans="6:15" s="139" customFormat="1" ht="14.25">
      <c r="F415" s="142"/>
      <c r="H415" s="485"/>
      <c r="I415" s="142"/>
      <c r="O415" s="142"/>
    </row>
    <row r="416" spans="6:15" s="139" customFormat="1" ht="14.25">
      <c r="F416" s="142"/>
      <c r="H416" s="485"/>
      <c r="I416" s="142"/>
      <c r="O416" s="142"/>
    </row>
    <row r="417" spans="6:15" s="139" customFormat="1" ht="14.25">
      <c r="F417" s="142"/>
      <c r="H417" s="485"/>
      <c r="I417" s="142"/>
      <c r="O417" s="142"/>
    </row>
    <row r="418" spans="6:15" s="139" customFormat="1" ht="14.25">
      <c r="F418" s="142"/>
      <c r="H418" s="485"/>
      <c r="I418" s="142"/>
      <c r="O418" s="142"/>
    </row>
    <row r="419" spans="6:15" s="139" customFormat="1" ht="14.25">
      <c r="F419" s="142"/>
      <c r="H419" s="485"/>
      <c r="I419" s="142"/>
      <c r="O419" s="142"/>
    </row>
    <row r="420" spans="6:15" s="139" customFormat="1" ht="14.25">
      <c r="F420" s="142"/>
      <c r="H420" s="485"/>
      <c r="I420" s="142"/>
      <c r="O420" s="142"/>
    </row>
    <row r="421" spans="6:15" s="139" customFormat="1" ht="14.25">
      <c r="F421" s="142"/>
      <c r="H421" s="485"/>
      <c r="I421" s="142"/>
      <c r="O421" s="142"/>
    </row>
    <row r="422" spans="6:15" s="139" customFormat="1" ht="14.25">
      <c r="F422" s="142"/>
      <c r="H422" s="485"/>
      <c r="I422" s="142"/>
      <c r="O422" s="142"/>
    </row>
    <row r="423" spans="6:15" s="139" customFormat="1" ht="14.25">
      <c r="F423" s="142"/>
      <c r="H423" s="485"/>
      <c r="I423" s="142"/>
      <c r="O423" s="142"/>
    </row>
    <row r="424" spans="6:15" s="139" customFormat="1" ht="14.25">
      <c r="F424" s="142"/>
      <c r="H424" s="485"/>
      <c r="I424" s="142"/>
      <c r="O424" s="142"/>
    </row>
    <row r="425" spans="6:15" s="139" customFormat="1" ht="14.25">
      <c r="F425" s="142"/>
      <c r="H425" s="485"/>
      <c r="I425" s="142"/>
      <c r="O425" s="142"/>
    </row>
    <row r="426" spans="6:15" s="139" customFormat="1" ht="14.25">
      <c r="F426" s="142"/>
      <c r="H426" s="485"/>
      <c r="I426" s="142"/>
      <c r="O426" s="142"/>
    </row>
    <row r="427" spans="6:15" s="139" customFormat="1" ht="14.25">
      <c r="F427" s="142"/>
      <c r="H427" s="485"/>
      <c r="I427" s="142"/>
      <c r="O427" s="142"/>
    </row>
    <row r="428" spans="6:15" s="139" customFormat="1" ht="14.25">
      <c r="F428" s="142"/>
      <c r="H428" s="485"/>
      <c r="I428" s="142"/>
      <c r="O428" s="142"/>
    </row>
    <row r="429" spans="6:15" s="139" customFormat="1" ht="14.25">
      <c r="F429" s="142"/>
      <c r="H429" s="485"/>
      <c r="I429" s="142"/>
      <c r="O429" s="142"/>
    </row>
    <row r="430" spans="6:15" s="139" customFormat="1" ht="14.25">
      <c r="F430" s="142"/>
      <c r="H430" s="485"/>
      <c r="I430" s="142"/>
      <c r="O430" s="142"/>
    </row>
    <row r="431" spans="6:15" s="139" customFormat="1" ht="14.25">
      <c r="F431" s="142"/>
      <c r="H431" s="485"/>
      <c r="I431" s="142"/>
      <c r="O431" s="142"/>
    </row>
    <row r="432" spans="6:15" s="139" customFormat="1" ht="14.25">
      <c r="F432" s="142"/>
      <c r="H432" s="485"/>
      <c r="I432" s="142"/>
      <c r="O432" s="142"/>
    </row>
    <row r="433" spans="6:15" s="139" customFormat="1" ht="14.25">
      <c r="F433" s="142"/>
      <c r="H433" s="485"/>
      <c r="I433" s="142"/>
      <c r="O433" s="142"/>
    </row>
    <row r="434" spans="6:15" s="139" customFormat="1" ht="14.25">
      <c r="F434" s="142"/>
      <c r="H434" s="485"/>
      <c r="I434" s="142"/>
      <c r="O434" s="142"/>
    </row>
    <row r="435" spans="6:15" s="139" customFormat="1" ht="14.25">
      <c r="F435" s="142"/>
      <c r="H435" s="485"/>
      <c r="I435" s="142"/>
      <c r="O435" s="142"/>
    </row>
    <row r="436" spans="6:15" s="139" customFormat="1" ht="14.25">
      <c r="F436" s="142"/>
      <c r="H436" s="485"/>
      <c r="I436" s="142"/>
      <c r="O436" s="142"/>
    </row>
    <row r="437" spans="6:15" s="139" customFormat="1" ht="14.25">
      <c r="F437" s="142"/>
      <c r="H437" s="485"/>
      <c r="I437" s="142"/>
      <c r="O437" s="142"/>
    </row>
    <row r="438" spans="6:15" s="139" customFormat="1" ht="14.25">
      <c r="F438" s="142"/>
      <c r="H438" s="485"/>
      <c r="I438" s="142"/>
      <c r="O438" s="142"/>
    </row>
    <row r="439" spans="6:15" s="139" customFormat="1" ht="14.25">
      <c r="F439" s="142"/>
      <c r="H439" s="485"/>
      <c r="I439" s="142"/>
      <c r="O439" s="142"/>
    </row>
    <row r="440" spans="6:15" s="139" customFormat="1" ht="14.25">
      <c r="F440" s="142"/>
      <c r="H440" s="485"/>
      <c r="I440" s="142"/>
      <c r="O440" s="142"/>
    </row>
    <row r="441" spans="6:15" s="139" customFormat="1" ht="14.25">
      <c r="F441" s="142"/>
      <c r="H441" s="485"/>
      <c r="I441" s="142"/>
      <c r="O441" s="142"/>
    </row>
    <row r="442" spans="6:15" s="139" customFormat="1" ht="14.25">
      <c r="F442" s="142"/>
      <c r="H442" s="485"/>
      <c r="I442" s="142"/>
      <c r="O442" s="142"/>
    </row>
    <row r="443" spans="6:15" s="139" customFormat="1" ht="14.25">
      <c r="F443" s="142"/>
      <c r="H443" s="485"/>
      <c r="I443" s="142"/>
      <c r="O443" s="142"/>
    </row>
    <row r="444" spans="6:15" s="139" customFormat="1" ht="14.25">
      <c r="F444" s="142"/>
      <c r="H444" s="485"/>
      <c r="I444" s="142"/>
      <c r="O444" s="142"/>
    </row>
    <row r="445" spans="6:15" s="139" customFormat="1" ht="14.25">
      <c r="F445" s="142"/>
      <c r="H445" s="485"/>
      <c r="I445" s="142"/>
      <c r="O445" s="142"/>
    </row>
    <row r="446" spans="6:15" s="139" customFormat="1" ht="14.25">
      <c r="F446" s="142"/>
      <c r="H446" s="485"/>
      <c r="I446" s="142"/>
      <c r="O446" s="142"/>
    </row>
    <row r="447" spans="6:15" s="139" customFormat="1" ht="14.25">
      <c r="F447" s="142"/>
      <c r="H447" s="485"/>
      <c r="I447" s="142"/>
      <c r="O447" s="142"/>
    </row>
    <row r="448" spans="6:15" s="139" customFormat="1" ht="14.25">
      <c r="F448" s="142"/>
      <c r="H448" s="485"/>
      <c r="I448" s="142"/>
      <c r="O448" s="142"/>
    </row>
    <row r="449" spans="6:15" s="139" customFormat="1" ht="14.25">
      <c r="F449" s="142"/>
      <c r="H449" s="485"/>
      <c r="I449" s="142"/>
      <c r="O449" s="142"/>
    </row>
    <row r="450" spans="6:15" s="139" customFormat="1" ht="14.25">
      <c r="F450" s="142"/>
      <c r="H450" s="485"/>
      <c r="I450" s="142"/>
      <c r="O450" s="142"/>
    </row>
    <row r="451" spans="6:15" s="139" customFormat="1" ht="14.25">
      <c r="F451" s="142"/>
      <c r="H451" s="485"/>
      <c r="I451" s="142"/>
      <c r="O451" s="142"/>
    </row>
    <row r="452" spans="6:15" s="139" customFormat="1" ht="14.25">
      <c r="F452" s="142"/>
      <c r="H452" s="485"/>
      <c r="I452" s="142"/>
      <c r="O452" s="142"/>
    </row>
    <row r="453" spans="6:15" s="139" customFormat="1" ht="14.25">
      <c r="F453" s="142"/>
      <c r="H453" s="485"/>
      <c r="I453" s="142"/>
      <c r="O453" s="142"/>
    </row>
    <row r="454" spans="6:15" s="139" customFormat="1" ht="14.25">
      <c r="F454" s="142"/>
      <c r="H454" s="485"/>
      <c r="I454" s="142"/>
      <c r="O454" s="142"/>
    </row>
    <row r="455" spans="6:15" s="139" customFormat="1" ht="14.25">
      <c r="F455" s="142"/>
      <c r="H455" s="485"/>
      <c r="I455" s="142"/>
      <c r="O455" s="142"/>
    </row>
    <row r="456" spans="6:15" s="139" customFormat="1" ht="14.25">
      <c r="F456" s="142"/>
      <c r="H456" s="485"/>
      <c r="I456" s="142"/>
      <c r="O456" s="142"/>
    </row>
    <row r="457" spans="6:15" s="139" customFormat="1" ht="14.25">
      <c r="F457" s="142"/>
      <c r="H457" s="485"/>
      <c r="I457" s="142"/>
      <c r="O457" s="142"/>
    </row>
    <row r="458" spans="6:15" s="139" customFormat="1" ht="14.25">
      <c r="F458" s="142"/>
      <c r="H458" s="485"/>
      <c r="I458" s="142"/>
      <c r="O458" s="142"/>
    </row>
    <row r="459" spans="6:15" s="139" customFormat="1" ht="14.25">
      <c r="F459" s="142"/>
      <c r="H459" s="485"/>
      <c r="I459" s="142"/>
      <c r="O459" s="142"/>
    </row>
    <row r="460" spans="6:15" s="139" customFormat="1" ht="14.25">
      <c r="F460" s="142"/>
      <c r="H460" s="485"/>
      <c r="I460" s="142"/>
      <c r="O460" s="142"/>
    </row>
    <row r="461" spans="6:15" s="139" customFormat="1" ht="14.25">
      <c r="F461" s="142"/>
      <c r="H461" s="485"/>
      <c r="I461" s="142"/>
      <c r="O461" s="142"/>
    </row>
    <row r="462" spans="6:15" s="139" customFormat="1" ht="14.25">
      <c r="F462" s="142"/>
      <c r="H462" s="485"/>
      <c r="I462" s="142"/>
      <c r="O462" s="142"/>
    </row>
    <row r="463" spans="6:15" s="139" customFormat="1" ht="14.25">
      <c r="F463" s="142"/>
      <c r="H463" s="485"/>
      <c r="I463" s="142"/>
      <c r="O463" s="142"/>
    </row>
    <row r="464" spans="6:15" s="139" customFormat="1" ht="14.25">
      <c r="F464" s="142"/>
      <c r="H464" s="485"/>
      <c r="I464" s="142"/>
      <c r="O464" s="142"/>
    </row>
    <row r="465" spans="6:15" s="139" customFormat="1" ht="14.25">
      <c r="F465" s="142"/>
      <c r="H465" s="485"/>
      <c r="I465" s="142"/>
      <c r="O465" s="142"/>
    </row>
    <row r="466" spans="6:15" s="139" customFormat="1" ht="14.25">
      <c r="F466" s="142"/>
      <c r="H466" s="485"/>
      <c r="I466" s="142"/>
      <c r="O466" s="142"/>
    </row>
    <row r="467" spans="6:15" s="139" customFormat="1" ht="14.25">
      <c r="F467" s="142"/>
      <c r="H467" s="485"/>
      <c r="I467" s="142"/>
      <c r="O467" s="142"/>
    </row>
    <row r="468" spans="6:15" s="139" customFormat="1" ht="14.25">
      <c r="F468" s="142"/>
      <c r="H468" s="485"/>
      <c r="I468" s="142"/>
      <c r="O468" s="142"/>
    </row>
    <row r="469" spans="6:15" s="139" customFormat="1" ht="14.25">
      <c r="F469" s="142"/>
      <c r="H469" s="485"/>
      <c r="I469" s="142"/>
      <c r="O469" s="142"/>
    </row>
    <row r="470" spans="6:15" s="139" customFormat="1" ht="14.25">
      <c r="F470" s="142"/>
      <c r="H470" s="485"/>
      <c r="I470" s="142"/>
      <c r="O470" s="142"/>
    </row>
    <row r="471" spans="6:15" s="139" customFormat="1" ht="14.25">
      <c r="F471" s="142"/>
      <c r="H471" s="485"/>
      <c r="I471" s="142"/>
      <c r="O471" s="142"/>
    </row>
    <row r="472" spans="6:15" s="139" customFormat="1" ht="14.25">
      <c r="F472" s="142"/>
      <c r="H472" s="485"/>
      <c r="I472" s="142"/>
      <c r="O472" s="142"/>
    </row>
    <row r="473" spans="6:15" s="139" customFormat="1" ht="14.25">
      <c r="F473" s="142"/>
      <c r="H473" s="485"/>
      <c r="I473" s="142"/>
      <c r="O473" s="142"/>
    </row>
    <row r="474" spans="6:15" s="139" customFormat="1" ht="14.25">
      <c r="F474" s="142"/>
      <c r="H474" s="485"/>
      <c r="I474" s="142"/>
      <c r="O474" s="142"/>
    </row>
    <row r="475" spans="6:15" s="139" customFormat="1" ht="14.25">
      <c r="F475" s="142"/>
      <c r="H475" s="485"/>
      <c r="I475" s="142"/>
      <c r="O475" s="142"/>
    </row>
    <row r="476" spans="6:15" s="139" customFormat="1" ht="14.25">
      <c r="F476" s="142"/>
      <c r="H476" s="485"/>
      <c r="I476" s="142"/>
      <c r="O476" s="142"/>
    </row>
    <row r="477" spans="6:15" s="139" customFormat="1" ht="14.25">
      <c r="F477" s="142"/>
      <c r="H477" s="485"/>
      <c r="I477" s="142"/>
      <c r="O477" s="142"/>
    </row>
    <row r="478" spans="6:15" s="139" customFormat="1" ht="14.25">
      <c r="F478" s="142"/>
      <c r="H478" s="485"/>
      <c r="I478" s="142"/>
      <c r="O478" s="142"/>
    </row>
    <row r="479" spans="6:15" s="139" customFormat="1" ht="14.25">
      <c r="F479" s="142"/>
      <c r="H479" s="485"/>
      <c r="I479" s="142"/>
      <c r="O479" s="142"/>
    </row>
    <row r="480" spans="6:15" s="139" customFormat="1" ht="14.25">
      <c r="F480" s="142"/>
      <c r="H480" s="485"/>
      <c r="I480" s="142"/>
      <c r="O480" s="142"/>
    </row>
    <row r="481" spans="6:15" s="139" customFormat="1" ht="14.25">
      <c r="F481" s="142"/>
      <c r="H481" s="485"/>
      <c r="I481" s="142"/>
      <c r="O481" s="142"/>
    </row>
    <row r="482" spans="6:15" s="139" customFormat="1" ht="14.25">
      <c r="F482" s="142"/>
      <c r="H482" s="485"/>
      <c r="I482" s="142"/>
      <c r="O482" s="142"/>
    </row>
    <row r="483" spans="6:15" s="139" customFormat="1" ht="14.25">
      <c r="F483" s="142"/>
      <c r="H483" s="485"/>
      <c r="I483" s="142"/>
      <c r="O483" s="142"/>
    </row>
    <row r="484" spans="6:15" s="139" customFormat="1" ht="14.25">
      <c r="F484" s="142"/>
      <c r="H484" s="485"/>
      <c r="I484" s="142"/>
      <c r="O484" s="142"/>
    </row>
    <row r="485" spans="6:15" s="139" customFormat="1" ht="14.25">
      <c r="F485" s="142"/>
      <c r="H485" s="485"/>
      <c r="I485" s="142"/>
      <c r="O485" s="142"/>
    </row>
    <row r="486" spans="6:15" s="139" customFormat="1" ht="14.25">
      <c r="F486" s="142"/>
      <c r="H486" s="485"/>
      <c r="I486" s="142"/>
      <c r="O486" s="142"/>
    </row>
    <row r="487" spans="6:15" s="139" customFormat="1" ht="14.25">
      <c r="F487" s="142"/>
      <c r="H487" s="485"/>
      <c r="I487" s="142"/>
      <c r="O487" s="142"/>
    </row>
    <row r="488" spans="6:15" s="139" customFormat="1" ht="14.25">
      <c r="F488" s="142"/>
      <c r="H488" s="485"/>
      <c r="I488" s="142"/>
      <c r="O488" s="142"/>
    </row>
    <row r="489" spans="6:15" s="139" customFormat="1" ht="14.25">
      <c r="F489" s="142"/>
      <c r="H489" s="485"/>
      <c r="I489" s="142"/>
      <c r="O489" s="142"/>
    </row>
    <row r="490" spans="6:15" s="139" customFormat="1" ht="14.25">
      <c r="F490" s="142"/>
      <c r="H490" s="485"/>
      <c r="I490" s="142"/>
      <c r="O490" s="142"/>
    </row>
    <row r="491" spans="6:15" s="139" customFormat="1" ht="14.25">
      <c r="F491" s="142"/>
      <c r="H491" s="485"/>
      <c r="I491" s="142"/>
      <c r="O491" s="142"/>
    </row>
    <row r="492" spans="6:15" s="139" customFormat="1" ht="14.25">
      <c r="F492" s="142"/>
      <c r="H492" s="485"/>
      <c r="I492" s="142"/>
      <c r="O492" s="142"/>
    </row>
    <row r="493" spans="6:15" s="139" customFormat="1" ht="14.25">
      <c r="F493" s="142"/>
      <c r="H493" s="485"/>
      <c r="I493" s="142"/>
      <c r="O493" s="142"/>
    </row>
    <row r="494" spans="6:15" s="139" customFormat="1" ht="14.25">
      <c r="F494" s="142"/>
      <c r="H494" s="485"/>
      <c r="I494" s="142"/>
      <c r="O494" s="142"/>
    </row>
    <row r="495" spans="6:15" s="139" customFormat="1" ht="14.25">
      <c r="F495" s="142"/>
      <c r="H495" s="485"/>
      <c r="I495" s="142"/>
      <c r="O495" s="142"/>
    </row>
    <row r="496" spans="6:15" s="139" customFormat="1" ht="14.25">
      <c r="F496" s="142"/>
      <c r="H496" s="485"/>
      <c r="I496" s="142"/>
      <c r="O496" s="142"/>
    </row>
    <row r="497" spans="6:15" s="139" customFormat="1" ht="14.25">
      <c r="F497" s="142"/>
      <c r="H497" s="485"/>
      <c r="I497" s="142"/>
      <c r="O497" s="142"/>
    </row>
    <row r="498" spans="6:15" s="139" customFormat="1" ht="14.25">
      <c r="F498" s="142"/>
      <c r="H498" s="485"/>
      <c r="I498" s="142"/>
      <c r="O498" s="142"/>
    </row>
    <row r="499" spans="6:15" s="139" customFormat="1" ht="14.25">
      <c r="F499" s="142"/>
      <c r="H499" s="485"/>
      <c r="I499" s="142"/>
      <c r="O499" s="142"/>
    </row>
    <row r="500" spans="6:15" s="139" customFormat="1" ht="14.25">
      <c r="F500" s="142"/>
      <c r="H500" s="485"/>
      <c r="I500" s="142"/>
      <c r="O500" s="142"/>
    </row>
    <row r="501" spans="6:15" s="139" customFormat="1" ht="14.25">
      <c r="F501" s="142"/>
      <c r="H501" s="485"/>
      <c r="I501" s="142"/>
      <c r="O501" s="142"/>
    </row>
    <row r="502" spans="6:15" s="139" customFormat="1" ht="14.25">
      <c r="F502" s="142"/>
      <c r="H502" s="485"/>
      <c r="I502" s="142"/>
      <c r="O502" s="142"/>
    </row>
    <row r="503" spans="6:15" s="139" customFormat="1" ht="14.25">
      <c r="F503" s="142"/>
      <c r="H503" s="485"/>
      <c r="I503" s="142"/>
      <c r="O503" s="142"/>
    </row>
    <row r="504" spans="6:15" s="139" customFormat="1" ht="14.25">
      <c r="F504" s="142"/>
      <c r="H504" s="485"/>
      <c r="I504" s="142"/>
      <c r="O504" s="142"/>
    </row>
    <row r="505" spans="6:15" s="139" customFormat="1" ht="14.25">
      <c r="F505" s="142"/>
      <c r="H505" s="485"/>
      <c r="I505" s="142"/>
      <c r="O505" s="142"/>
    </row>
    <row r="506" spans="6:15" s="139" customFormat="1" ht="14.25">
      <c r="F506" s="142"/>
      <c r="H506" s="485"/>
      <c r="I506" s="142"/>
      <c r="O506" s="142"/>
    </row>
    <row r="507" spans="6:15" s="139" customFormat="1" ht="14.25">
      <c r="F507" s="142"/>
      <c r="H507" s="485"/>
      <c r="I507" s="142"/>
      <c r="O507" s="142"/>
    </row>
    <row r="508" spans="6:15" s="139" customFormat="1" ht="14.25">
      <c r="F508" s="142"/>
      <c r="H508" s="485"/>
      <c r="I508" s="142"/>
      <c r="O508" s="142"/>
    </row>
    <row r="509" spans="6:15" s="139" customFormat="1" ht="14.25">
      <c r="F509" s="142"/>
      <c r="H509" s="485"/>
      <c r="I509" s="142"/>
      <c r="O509" s="142"/>
    </row>
    <row r="510" spans="6:15" s="139" customFormat="1" ht="14.25">
      <c r="F510" s="142"/>
      <c r="H510" s="485"/>
      <c r="I510" s="142"/>
      <c r="O510" s="142"/>
    </row>
    <row r="511" spans="6:15" s="139" customFormat="1" ht="14.25">
      <c r="F511" s="142"/>
      <c r="H511" s="485"/>
      <c r="I511" s="142"/>
      <c r="O511" s="142"/>
    </row>
    <row r="512" spans="6:15" s="139" customFormat="1" ht="14.25">
      <c r="F512" s="142"/>
      <c r="H512" s="485"/>
      <c r="I512" s="142"/>
      <c r="O512" s="142"/>
    </row>
    <row r="513" spans="6:15" s="139" customFormat="1" ht="14.25">
      <c r="F513" s="142"/>
      <c r="H513" s="485"/>
      <c r="I513" s="142"/>
      <c r="O513" s="142"/>
    </row>
    <row r="514" spans="6:15" s="139" customFormat="1" ht="14.25">
      <c r="F514" s="142"/>
      <c r="H514" s="485"/>
      <c r="I514" s="142"/>
      <c r="O514" s="142"/>
    </row>
    <row r="515" spans="6:15" s="139" customFormat="1" ht="14.25">
      <c r="F515" s="142"/>
      <c r="H515" s="485"/>
      <c r="I515" s="142"/>
      <c r="O515" s="142"/>
    </row>
    <row r="516" spans="6:15" s="139" customFormat="1" ht="14.25">
      <c r="F516" s="142"/>
      <c r="H516" s="485"/>
      <c r="I516" s="142"/>
      <c r="O516" s="142"/>
    </row>
    <row r="517" spans="6:15" s="139" customFormat="1" ht="14.25">
      <c r="F517" s="142"/>
      <c r="H517" s="485"/>
      <c r="I517" s="142"/>
      <c r="O517" s="142"/>
    </row>
    <row r="518" spans="6:15" s="139" customFormat="1" ht="14.25">
      <c r="F518" s="142"/>
      <c r="H518" s="485"/>
      <c r="I518" s="142"/>
      <c r="O518" s="142"/>
    </row>
    <row r="519" spans="6:15" s="139" customFormat="1" ht="14.25">
      <c r="F519" s="142"/>
      <c r="H519" s="485"/>
      <c r="I519" s="142"/>
      <c r="O519" s="142"/>
    </row>
    <row r="520" spans="6:15" s="139" customFormat="1" ht="14.25">
      <c r="F520" s="142"/>
      <c r="H520" s="485"/>
      <c r="I520" s="142"/>
      <c r="O520" s="142"/>
    </row>
    <row r="521" spans="6:15" s="139" customFormat="1" ht="14.25">
      <c r="F521" s="142"/>
      <c r="H521" s="485"/>
      <c r="I521" s="142"/>
      <c r="O521" s="142"/>
    </row>
    <row r="522" spans="6:15" s="139" customFormat="1" ht="14.25">
      <c r="F522" s="142"/>
      <c r="H522" s="485"/>
      <c r="I522" s="142"/>
      <c r="O522" s="142"/>
    </row>
    <row r="523" spans="6:15" s="139" customFormat="1" ht="14.25">
      <c r="F523" s="142"/>
      <c r="H523" s="485"/>
      <c r="I523" s="142"/>
      <c r="O523" s="142"/>
    </row>
    <row r="524" spans="6:15" s="139" customFormat="1" ht="14.25">
      <c r="F524" s="142"/>
      <c r="H524" s="485"/>
      <c r="I524" s="142"/>
      <c r="O524" s="142"/>
    </row>
    <row r="525" spans="6:15" s="139" customFormat="1" ht="14.25">
      <c r="F525" s="142"/>
      <c r="H525" s="485"/>
      <c r="I525" s="142"/>
      <c r="O525" s="142"/>
    </row>
    <row r="526" spans="6:15" s="139" customFormat="1" ht="14.25">
      <c r="F526" s="142"/>
      <c r="H526" s="485"/>
      <c r="I526" s="142"/>
      <c r="O526" s="142"/>
    </row>
    <row r="527" spans="6:15" s="139" customFormat="1" ht="14.25">
      <c r="F527" s="142"/>
      <c r="H527" s="485"/>
      <c r="I527" s="142"/>
      <c r="O527" s="142"/>
    </row>
    <row r="528" spans="6:15" s="139" customFormat="1" ht="14.25">
      <c r="F528" s="142"/>
      <c r="H528" s="485"/>
      <c r="I528" s="142"/>
      <c r="O528" s="142"/>
    </row>
    <row r="529" spans="6:15" s="139" customFormat="1" ht="14.25">
      <c r="F529" s="142"/>
      <c r="H529" s="485"/>
      <c r="I529" s="142"/>
      <c r="O529" s="142"/>
    </row>
    <row r="530" spans="6:15" s="139" customFormat="1" ht="14.25">
      <c r="F530" s="142"/>
      <c r="H530" s="485"/>
      <c r="I530" s="142"/>
      <c r="O530" s="142"/>
    </row>
    <row r="531" spans="6:15" s="139" customFormat="1" ht="14.25">
      <c r="F531" s="142"/>
      <c r="H531" s="485"/>
      <c r="I531" s="142"/>
      <c r="O531" s="142"/>
    </row>
    <row r="532" spans="6:15" s="139" customFormat="1" ht="14.25">
      <c r="F532" s="142"/>
      <c r="H532" s="485"/>
      <c r="I532" s="142"/>
      <c r="O532" s="142"/>
    </row>
    <row r="533" spans="6:15" s="139" customFormat="1" ht="14.25">
      <c r="F533" s="142"/>
      <c r="H533" s="485"/>
      <c r="I533" s="142"/>
      <c r="O533" s="142"/>
    </row>
    <row r="534" spans="6:15" s="139" customFormat="1" ht="14.25">
      <c r="F534" s="142"/>
      <c r="H534" s="485"/>
      <c r="I534" s="142"/>
      <c r="O534" s="142"/>
    </row>
    <row r="535" spans="6:15" s="139" customFormat="1" ht="14.25">
      <c r="F535" s="142"/>
      <c r="H535" s="485"/>
      <c r="I535" s="142"/>
      <c r="O535" s="142"/>
    </row>
    <row r="536" spans="6:15" s="139" customFormat="1" ht="14.25">
      <c r="F536" s="142"/>
      <c r="H536" s="485"/>
      <c r="I536" s="142"/>
      <c r="O536" s="142"/>
    </row>
    <row r="537" spans="6:15" s="139" customFormat="1" ht="14.25">
      <c r="F537" s="142"/>
      <c r="H537" s="485"/>
      <c r="I537" s="142"/>
      <c r="O537" s="142"/>
    </row>
    <row r="538" spans="6:15" s="139" customFormat="1" ht="14.25">
      <c r="F538" s="142"/>
      <c r="H538" s="485"/>
      <c r="I538" s="142"/>
      <c r="O538" s="142"/>
    </row>
    <row r="539" spans="6:15" s="139" customFormat="1" ht="14.25">
      <c r="F539" s="142"/>
      <c r="H539" s="485"/>
      <c r="I539" s="142"/>
      <c r="O539" s="142"/>
    </row>
    <row r="540" spans="6:15" s="139" customFormat="1" ht="14.25">
      <c r="F540" s="142"/>
      <c r="H540" s="485"/>
      <c r="I540" s="142"/>
      <c r="O540" s="142"/>
    </row>
    <row r="541" spans="6:15" s="139" customFormat="1" ht="14.25">
      <c r="F541" s="142"/>
      <c r="H541" s="485"/>
      <c r="I541" s="142"/>
      <c r="O541" s="142"/>
    </row>
    <row r="542" spans="6:15" s="139" customFormat="1" ht="14.25">
      <c r="F542" s="142"/>
      <c r="H542" s="485"/>
      <c r="I542" s="142"/>
      <c r="O542" s="142"/>
    </row>
    <row r="543" spans="6:15" s="139" customFormat="1" ht="14.25">
      <c r="F543" s="142"/>
      <c r="H543" s="485"/>
      <c r="I543" s="142"/>
      <c r="O543" s="142"/>
    </row>
    <row r="544" spans="6:15" s="139" customFormat="1" ht="14.25">
      <c r="F544" s="142"/>
      <c r="H544" s="485"/>
      <c r="I544" s="142"/>
      <c r="O544" s="142"/>
    </row>
    <row r="545" spans="6:15" s="139" customFormat="1" ht="14.25">
      <c r="F545" s="142"/>
      <c r="H545" s="485"/>
      <c r="I545" s="142"/>
      <c r="O545" s="142"/>
    </row>
    <row r="546" spans="6:15" s="139" customFormat="1" ht="14.25">
      <c r="F546" s="142"/>
      <c r="H546" s="485"/>
      <c r="I546" s="142"/>
      <c r="O546" s="142"/>
    </row>
    <row r="547" spans="6:15" s="139" customFormat="1" ht="14.25">
      <c r="F547" s="142"/>
      <c r="H547" s="485"/>
      <c r="I547" s="142"/>
      <c r="O547" s="142"/>
    </row>
    <row r="548" spans="6:15" s="139" customFormat="1" ht="14.25">
      <c r="F548" s="142"/>
      <c r="H548" s="485"/>
      <c r="I548" s="142"/>
      <c r="O548" s="142"/>
    </row>
    <row r="549" spans="6:15" s="139" customFormat="1" ht="14.25">
      <c r="F549" s="142"/>
      <c r="H549" s="485"/>
      <c r="I549" s="142"/>
      <c r="O549" s="142"/>
    </row>
    <row r="550" spans="6:15" s="139" customFormat="1" ht="14.25">
      <c r="F550" s="142"/>
      <c r="H550" s="485"/>
      <c r="I550" s="142"/>
      <c r="O550" s="142"/>
    </row>
    <row r="551" spans="6:15" s="139" customFormat="1" ht="14.25">
      <c r="F551" s="142"/>
      <c r="H551" s="485"/>
      <c r="I551" s="142"/>
      <c r="O551" s="142"/>
    </row>
    <row r="552" spans="6:15" s="139" customFormat="1" ht="14.25">
      <c r="F552" s="142"/>
      <c r="H552" s="485"/>
      <c r="I552" s="142"/>
      <c r="O552" s="142"/>
    </row>
    <row r="553" spans="6:15" s="139" customFormat="1" ht="14.25">
      <c r="F553" s="142"/>
      <c r="H553" s="485"/>
      <c r="I553" s="142"/>
      <c r="O553" s="142"/>
    </row>
    <row r="554" spans="6:15" s="139" customFormat="1" ht="14.25">
      <c r="F554" s="142"/>
      <c r="H554" s="485"/>
      <c r="I554" s="142"/>
      <c r="O554" s="142"/>
    </row>
    <row r="555" spans="6:15" s="139" customFormat="1" ht="14.25">
      <c r="F555" s="142"/>
      <c r="H555" s="485"/>
      <c r="I555" s="142"/>
      <c r="O555" s="142"/>
    </row>
    <row r="556" spans="6:15" s="139" customFormat="1" ht="14.25">
      <c r="F556" s="142"/>
      <c r="H556" s="485"/>
      <c r="I556" s="142"/>
      <c r="O556" s="142"/>
    </row>
    <row r="557" spans="6:15" s="139" customFormat="1" ht="14.25">
      <c r="F557" s="142"/>
      <c r="H557" s="485"/>
      <c r="I557" s="142"/>
      <c r="O557" s="142"/>
    </row>
    <row r="558" spans="6:15" s="139" customFormat="1" ht="14.25">
      <c r="F558" s="142"/>
      <c r="H558" s="485"/>
      <c r="I558" s="142"/>
      <c r="O558" s="142"/>
    </row>
    <row r="559" spans="6:15" s="139" customFormat="1" ht="14.25">
      <c r="F559" s="142"/>
      <c r="H559" s="485"/>
      <c r="I559" s="142"/>
      <c r="O559" s="142"/>
    </row>
    <row r="560" spans="6:15" s="139" customFormat="1" ht="14.25">
      <c r="F560" s="142"/>
      <c r="H560" s="485"/>
      <c r="I560" s="142"/>
      <c r="O560" s="142"/>
    </row>
    <row r="561" spans="6:15" s="139" customFormat="1" ht="14.25">
      <c r="F561" s="142"/>
      <c r="H561" s="485"/>
      <c r="I561" s="142"/>
      <c r="O561" s="142"/>
    </row>
    <row r="562" spans="6:15" s="139" customFormat="1" ht="14.25">
      <c r="F562" s="142"/>
      <c r="H562" s="485"/>
      <c r="I562" s="142"/>
      <c r="O562" s="142"/>
    </row>
    <row r="563" spans="6:15" s="139" customFormat="1" ht="14.25">
      <c r="F563" s="142"/>
      <c r="H563" s="485"/>
      <c r="I563" s="142"/>
      <c r="O563" s="142"/>
    </row>
    <row r="564" spans="6:15" s="139" customFormat="1" ht="14.25">
      <c r="F564" s="142"/>
      <c r="H564" s="485"/>
      <c r="I564" s="142"/>
      <c r="O564" s="142"/>
    </row>
    <row r="565" spans="6:15" s="139" customFormat="1" ht="14.25">
      <c r="F565" s="142"/>
      <c r="H565" s="485"/>
      <c r="I565" s="142"/>
      <c r="O565" s="142"/>
    </row>
    <row r="566" spans="6:15" s="139" customFormat="1" ht="14.25">
      <c r="F566" s="142"/>
      <c r="H566" s="485"/>
      <c r="I566" s="142"/>
      <c r="O566" s="142"/>
    </row>
    <row r="567" spans="6:15" s="139" customFormat="1" ht="14.25">
      <c r="F567" s="142"/>
      <c r="H567" s="485"/>
      <c r="I567" s="142"/>
      <c r="O567" s="142"/>
    </row>
    <row r="568" spans="6:15" s="139" customFormat="1" ht="14.25">
      <c r="F568" s="142"/>
      <c r="H568" s="485"/>
      <c r="I568" s="142"/>
      <c r="O568" s="142"/>
    </row>
    <row r="569" spans="6:15" s="139" customFormat="1" ht="14.25">
      <c r="F569" s="142"/>
      <c r="H569" s="485"/>
      <c r="I569" s="142"/>
      <c r="O569" s="142"/>
    </row>
    <row r="570" spans="6:15" s="139" customFormat="1" ht="14.25">
      <c r="F570" s="142"/>
      <c r="H570" s="485"/>
      <c r="I570" s="142"/>
      <c r="O570" s="142"/>
    </row>
    <row r="571" spans="6:15" s="139" customFormat="1" ht="14.25">
      <c r="F571" s="142"/>
      <c r="H571" s="485"/>
      <c r="I571" s="142"/>
      <c r="O571" s="142"/>
    </row>
    <row r="572" spans="6:15" s="139" customFormat="1" ht="14.25">
      <c r="F572" s="142"/>
      <c r="H572" s="485"/>
      <c r="I572" s="142"/>
      <c r="O572" s="142"/>
    </row>
    <row r="573" spans="6:15" s="139" customFormat="1" ht="14.25">
      <c r="F573" s="142"/>
      <c r="H573" s="485"/>
      <c r="I573" s="142"/>
      <c r="O573" s="142"/>
    </row>
    <row r="574" spans="6:15" s="139" customFormat="1" ht="14.25">
      <c r="F574" s="142"/>
      <c r="H574" s="485"/>
      <c r="I574" s="142"/>
      <c r="O574" s="142"/>
    </row>
    <row r="575" spans="6:15" s="139" customFormat="1" ht="14.25">
      <c r="F575" s="142"/>
      <c r="H575" s="485"/>
      <c r="I575" s="142"/>
      <c r="O575" s="142"/>
    </row>
    <row r="576" spans="6:15" s="139" customFormat="1" ht="14.25">
      <c r="F576" s="142"/>
      <c r="H576" s="485"/>
      <c r="I576" s="142"/>
      <c r="O576" s="142"/>
    </row>
    <row r="577" spans="6:15" s="139" customFormat="1" ht="14.25">
      <c r="F577" s="142"/>
      <c r="H577" s="485"/>
      <c r="I577" s="142"/>
      <c r="O577" s="142"/>
    </row>
    <row r="578" spans="6:15" s="139" customFormat="1" ht="14.25">
      <c r="F578" s="142"/>
      <c r="H578" s="485"/>
      <c r="I578" s="142"/>
      <c r="O578" s="142"/>
    </row>
    <row r="579" spans="6:15" s="139" customFormat="1" ht="14.25">
      <c r="F579" s="142"/>
      <c r="H579" s="485"/>
      <c r="I579" s="142"/>
      <c r="O579" s="142"/>
    </row>
    <row r="580" spans="6:15" s="139" customFormat="1" ht="14.25">
      <c r="F580" s="142"/>
      <c r="H580" s="485"/>
      <c r="I580" s="142"/>
      <c r="O580" s="142"/>
    </row>
    <row r="581" spans="6:15" s="139" customFormat="1" ht="14.25">
      <c r="F581" s="142"/>
      <c r="H581" s="485"/>
      <c r="I581" s="142"/>
      <c r="O581" s="142"/>
    </row>
    <row r="582" spans="6:15" s="139" customFormat="1" ht="14.25">
      <c r="F582" s="142"/>
      <c r="H582" s="485"/>
      <c r="I582" s="142"/>
      <c r="O582" s="142"/>
    </row>
    <row r="583" spans="6:15" s="139" customFormat="1" ht="14.25">
      <c r="F583" s="142"/>
      <c r="H583" s="485"/>
      <c r="I583" s="142"/>
      <c r="O583" s="142"/>
    </row>
    <row r="584" spans="6:15" s="139" customFormat="1" ht="14.25">
      <c r="F584" s="142"/>
      <c r="H584" s="485"/>
      <c r="I584" s="142"/>
      <c r="O584" s="142"/>
    </row>
    <row r="585" spans="6:15" s="139" customFormat="1" ht="14.25">
      <c r="F585" s="142"/>
      <c r="H585" s="485"/>
      <c r="I585" s="142"/>
      <c r="O585" s="142"/>
    </row>
    <row r="586" spans="6:15" s="139" customFormat="1" ht="14.25">
      <c r="F586" s="142"/>
      <c r="H586" s="485"/>
      <c r="I586" s="142"/>
      <c r="O586" s="142"/>
    </row>
    <row r="587" spans="6:15" s="139" customFormat="1" ht="14.25">
      <c r="F587" s="142"/>
      <c r="H587" s="485"/>
      <c r="I587" s="142"/>
      <c r="O587" s="142"/>
    </row>
    <row r="588" spans="6:15" s="139" customFormat="1" ht="14.25">
      <c r="F588" s="142"/>
      <c r="H588" s="485"/>
      <c r="I588" s="142"/>
      <c r="O588" s="142"/>
    </row>
    <row r="589" spans="6:15" s="139" customFormat="1" ht="14.25">
      <c r="F589" s="142"/>
      <c r="H589" s="485"/>
      <c r="I589" s="142"/>
      <c r="O589" s="142"/>
    </row>
    <row r="590" spans="6:15" s="139" customFormat="1" ht="14.25">
      <c r="F590" s="142"/>
      <c r="H590" s="485"/>
      <c r="I590" s="142"/>
      <c r="O590" s="142"/>
    </row>
    <row r="591" spans="6:15" s="139" customFormat="1" ht="14.25">
      <c r="F591" s="142"/>
      <c r="H591" s="485"/>
      <c r="I591" s="142"/>
      <c r="O591" s="142"/>
    </row>
    <row r="592" spans="6:15" s="139" customFormat="1" ht="14.25">
      <c r="F592" s="142"/>
      <c r="H592" s="485"/>
      <c r="I592" s="142"/>
      <c r="O592" s="142"/>
    </row>
    <row r="593" spans="6:15" s="139" customFormat="1" ht="14.25">
      <c r="F593" s="142"/>
      <c r="H593" s="485"/>
      <c r="I593" s="142"/>
      <c r="O593" s="142"/>
    </row>
    <row r="594" spans="6:15" s="139" customFormat="1" ht="14.25">
      <c r="F594" s="142"/>
      <c r="H594" s="485"/>
      <c r="I594" s="142"/>
      <c r="O594" s="142"/>
    </row>
    <row r="595" spans="6:15" s="139" customFormat="1" ht="14.25">
      <c r="F595" s="142"/>
      <c r="H595" s="485"/>
      <c r="I595" s="142"/>
      <c r="O595" s="142"/>
    </row>
    <row r="596" spans="6:15" s="139" customFormat="1" ht="14.25">
      <c r="F596" s="142"/>
      <c r="H596" s="485"/>
      <c r="I596" s="142"/>
      <c r="O596" s="142"/>
    </row>
    <row r="597" spans="6:15" s="139" customFormat="1" ht="14.25">
      <c r="F597" s="142"/>
      <c r="H597" s="485"/>
      <c r="I597" s="142"/>
      <c r="O597" s="142"/>
    </row>
    <row r="598" spans="6:15" s="139" customFormat="1" ht="14.25">
      <c r="F598" s="142"/>
      <c r="H598" s="485"/>
      <c r="I598" s="142"/>
      <c r="O598" s="142"/>
    </row>
    <row r="599" spans="6:15" s="139" customFormat="1" ht="14.25">
      <c r="F599" s="142"/>
      <c r="H599" s="485"/>
      <c r="I599" s="142"/>
      <c r="O599" s="142"/>
    </row>
    <row r="600" spans="6:15" s="139" customFormat="1" ht="14.25">
      <c r="F600" s="142"/>
      <c r="H600" s="485"/>
      <c r="I600" s="142"/>
      <c r="O600" s="142"/>
    </row>
    <row r="601" spans="6:15" s="139" customFormat="1" ht="14.25">
      <c r="F601" s="142"/>
      <c r="H601" s="485"/>
      <c r="I601" s="142"/>
      <c r="O601" s="142"/>
    </row>
    <row r="602" spans="6:15" s="139" customFormat="1" ht="14.25">
      <c r="F602" s="142"/>
      <c r="H602" s="485"/>
      <c r="I602" s="142"/>
      <c r="O602" s="142"/>
    </row>
    <row r="603" spans="6:15" s="139" customFormat="1" ht="14.25">
      <c r="F603" s="142"/>
      <c r="H603" s="485"/>
      <c r="I603" s="142"/>
      <c r="O603" s="142"/>
    </row>
    <row r="604" spans="6:15" s="139" customFormat="1" ht="14.25">
      <c r="F604" s="142"/>
      <c r="H604" s="485"/>
      <c r="I604" s="142"/>
      <c r="O604" s="142"/>
    </row>
    <row r="605" spans="6:15" s="139" customFormat="1" ht="14.25">
      <c r="F605" s="142"/>
      <c r="H605" s="485"/>
      <c r="I605" s="142"/>
      <c r="O605" s="142"/>
    </row>
    <row r="606" spans="6:15" s="139" customFormat="1" ht="14.25">
      <c r="F606" s="142"/>
      <c r="H606" s="485"/>
      <c r="I606" s="142"/>
      <c r="O606" s="142"/>
    </row>
    <row r="607" spans="6:15" s="139" customFormat="1" ht="14.25">
      <c r="F607" s="142"/>
      <c r="H607" s="485"/>
      <c r="I607" s="142"/>
      <c r="O607" s="142"/>
    </row>
    <row r="608" spans="6:15" s="139" customFormat="1" ht="14.25">
      <c r="F608" s="142"/>
      <c r="H608" s="485"/>
      <c r="I608" s="142"/>
      <c r="O608" s="142"/>
    </row>
    <row r="609" spans="6:15" s="139" customFormat="1" ht="14.25">
      <c r="F609" s="142"/>
      <c r="H609" s="485"/>
      <c r="I609" s="142"/>
      <c r="O609" s="142"/>
    </row>
    <row r="610" spans="6:15" s="139" customFormat="1" ht="14.25">
      <c r="F610" s="142"/>
      <c r="H610" s="485"/>
      <c r="I610" s="142"/>
      <c r="O610" s="142"/>
    </row>
    <row r="611" spans="6:15" s="139" customFormat="1" ht="14.25">
      <c r="F611" s="142"/>
      <c r="H611" s="485"/>
      <c r="I611" s="142"/>
      <c r="O611" s="142"/>
    </row>
    <row r="612" spans="6:15" s="139" customFormat="1" ht="14.25">
      <c r="F612" s="142"/>
      <c r="H612" s="485"/>
      <c r="I612" s="142"/>
      <c r="O612" s="142"/>
    </row>
    <row r="613" spans="6:15" s="139" customFormat="1" ht="14.25">
      <c r="F613" s="142"/>
      <c r="H613" s="485"/>
      <c r="I613" s="142"/>
      <c r="O613" s="142"/>
    </row>
    <row r="614" spans="6:15" s="139" customFormat="1" ht="14.25">
      <c r="F614" s="142"/>
      <c r="H614" s="485"/>
      <c r="I614" s="142"/>
      <c r="O614" s="142"/>
    </row>
    <row r="615" spans="6:15" s="139" customFormat="1" ht="14.25">
      <c r="F615" s="142"/>
      <c r="H615" s="485"/>
      <c r="I615" s="142"/>
      <c r="O615" s="142"/>
    </row>
    <row r="616" spans="6:15" s="139" customFormat="1" ht="14.25">
      <c r="F616" s="142"/>
      <c r="H616" s="485"/>
      <c r="I616" s="142"/>
      <c r="O616" s="142"/>
    </row>
    <row r="617" spans="6:15" s="139" customFormat="1" ht="14.25">
      <c r="F617" s="142"/>
      <c r="H617" s="485"/>
      <c r="I617" s="142"/>
      <c r="O617" s="142"/>
    </row>
    <row r="618" spans="6:15" s="139" customFormat="1" ht="14.25">
      <c r="F618" s="142"/>
      <c r="H618" s="485"/>
      <c r="I618" s="142"/>
      <c r="O618" s="142"/>
    </row>
    <row r="619" spans="6:15" s="139" customFormat="1" ht="14.25">
      <c r="F619" s="142"/>
      <c r="H619" s="485"/>
      <c r="I619" s="142"/>
      <c r="O619" s="142"/>
    </row>
    <row r="620" spans="6:15" s="139" customFormat="1" ht="14.25">
      <c r="F620" s="142"/>
      <c r="H620" s="485"/>
      <c r="I620" s="142"/>
      <c r="O620" s="142"/>
    </row>
    <row r="621" spans="6:15" s="139" customFormat="1" ht="14.25">
      <c r="F621" s="142"/>
      <c r="H621" s="485"/>
      <c r="I621" s="142"/>
      <c r="O621" s="142"/>
    </row>
    <row r="622" spans="6:15" s="139" customFormat="1" ht="14.25">
      <c r="F622" s="142"/>
      <c r="H622" s="485"/>
      <c r="I622" s="142"/>
      <c r="O622" s="142"/>
    </row>
    <row r="623" spans="6:15" s="139" customFormat="1" ht="14.25">
      <c r="F623" s="142"/>
      <c r="H623" s="485"/>
      <c r="I623" s="142"/>
      <c r="O623" s="142"/>
    </row>
    <row r="624" spans="6:15" s="139" customFormat="1" ht="14.25">
      <c r="F624" s="142"/>
      <c r="H624" s="485"/>
      <c r="I624" s="142"/>
      <c r="O624" s="142"/>
    </row>
    <row r="625" spans="6:15" s="139" customFormat="1" ht="14.25">
      <c r="F625" s="142"/>
      <c r="H625" s="485"/>
      <c r="I625" s="142"/>
      <c r="O625" s="142"/>
    </row>
    <row r="626" spans="6:15" s="139" customFormat="1" ht="14.25">
      <c r="F626" s="142"/>
      <c r="H626" s="485"/>
      <c r="I626" s="142"/>
      <c r="O626" s="142"/>
    </row>
    <row r="627" spans="6:15" s="139" customFormat="1" ht="14.25">
      <c r="F627" s="142"/>
      <c r="H627" s="485"/>
      <c r="I627" s="142"/>
      <c r="O627" s="142"/>
    </row>
    <row r="628" spans="6:15" s="139" customFormat="1" ht="14.25">
      <c r="F628" s="142"/>
      <c r="H628" s="485"/>
      <c r="I628" s="142"/>
      <c r="O628" s="142"/>
    </row>
    <row r="629" spans="6:15" s="139" customFormat="1" ht="14.25">
      <c r="F629" s="142"/>
      <c r="H629" s="485"/>
      <c r="I629" s="142"/>
      <c r="O629" s="142"/>
    </row>
    <row r="630" spans="6:15" s="139" customFormat="1" ht="14.25">
      <c r="F630" s="142"/>
      <c r="H630" s="485"/>
      <c r="I630" s="142"/>
      <c r="O630" s="142"/>
    </row>
    <row r="631" spans="6:15" s="139" customFormat="1" ht="14.25">
      <c r="F631" s="142"/>
      <c r="H631" s="485"/>
      <c r="I631" s="142"/>
      <c r="O631" s="142"/>
    </row>
    <row r="632" spans="6:15" s="139" customFormat="1" ht="14.25">
      <c r="F632" s="142"/>
      <c r="H632" s="485"/>
      <c r="I632" s="142"/>
      <c r="O632" s="142"/>
    </row>
    <row r="633" spans="6:15" s="139" customFormat="1" ht="14.25">
      <c r="F633" s="142"/>
      <c r="H633" s="485"/>
      <c r="I633" s="142"/>
      <c r="O633" s="142"/>
    </row>
    <row r="634" spans="6:15" s="139" customFormat="1" ht="14.25">
      <c r="F634" s="142"/>
      <c r="H634" s="485"/>
      <c r="I634" s="142"/>
      <c r="O634" s="142"/>
    </row>
    <row r="635" spans="6:15" s="139" customFormat="1" ht="14.25">
      <c r="F635" s="142"/>
      <c r="H635" s="485"/>
      <c r="I635" s="142"/>
      <c r="O635" s="142"/>
    </row>
    <row r="636" spans="6:15" s="139" customFormat="1" ht="14.25">
      <c r="F636" s="142"/>
      <c r="H636" s="485"/>
      <c r="I636" s="142"/>
      <c r="O636" s="142"/>
    </row>
    <row r="637" spans="6:15" s="139" customFormat="1" ht="14.25">
      <c r="F637" s="142"/>
      <c r="H637" s="485"/>
      <c r="I637" s="142"/>
      <c r="O637" s="142"/>
    </row>
    <row r="638" spans="6:15" s="139" customFormat="1" ht="14.25">
      <c r="F638" s="142"/>
      <c r="H638" s="485"/>
      <c r="I638" s="142"/>
      <c r="O638" s="142"/>
    </row>
    <row r="639" spans="6:15" s="139" customFormat="1" ht="14.25">
      <c r="F639" s="142"/>
      <c r="H639" s="485"/>
      <c r="I639" s="142"/>
      <c r="O639" s="142"/>
    </row>
    <row r="640" spans="6:15" s="139" customFormat="1" ht="14.25">
      <c r="F640" s="142"/>
      <c r="H640" s="485"/>
      <c r="I640" s="142"/>
      <c r="O640" s="142"/>
    </row>
    <row r="641" spans="6:15" s="139" customFormat="1" ht="14.25">
      <c r="F641" s="142"/>
      <c r="H641" s="485"/>
      <c r="I641" s="142"/>
      <c r="O641" s="142"/>
    </row>
    <row r="642" spans="6:15" s="139" customFormat="1" ht="14.25">
      <c r="F642" s="142"/>
      <c r="H642" s="485"/>
      <c r="I642" s="142"/>
      <c r="O642" s="142"/>
    </row>
    <row r="643" spans="6:15" s="139" customFormat="1" ht="14.25">
      <c r="F643" s="142"/>
      <c r="H643" s="485"/>
      <c r="I643" s="142"/>
      <c r="O643" s="142"/>
    </row>
    <row r="644" spans="6:15" s="139" customFormat="1" ht="14.25">
      <c r="F644" s="142"/>
      <c r="H644" s="485"/>
      <c r="I644" s="142"/>
      <c r="O644" s="142"/>
    </row>
    <row r="645" spans="6:15" s="139" customFormat="1" ht="14.25">
      <c r="F645" s="142"/>
      <c r="H645" s="485"/>
      <c r="I645" s="142"/>
      <c r="O645" s="142"/>
    </row>
    <row r="646" spans="6:15" s="139" customFormat="1" ht="14.25">
      <c r="F646" s="142"/>
      <c r="H646" s="485"/>
      <c r="I646" s="142"/>
      <c r="O646" s="142"/>
    </row>
    <row r="647" spans="6:15" s="139" customFormat="1" ht="14.25">
      <c r="F647" s="142"/>
      <c r="H647" s="485"/>
      <c r="I647" s="142"/>
      <c r="O647" s="142"/>
    </row>
    <row r="648" spans="6:15" s="139" customFormat="1" ht="14.25">
      <c r="F648" s="142"/>
      <c r="H648" s="485"/>
      <c r="I648" s="142"/>
      <c r="O648" s="142"/>
    </row>
    <row r="649" spans="6:15" s="139" customFormat="1" ht="14.25">
      <c r="F649" s="142"/>
      <c r="H649" s="485"/>
      <c r="I649" s="142"/>
      <c r="O649" s="142"/>
    </row>
    <row r="650" spans="6:15" s="139" customFormat="1" ht="14.25">
      <c r="F650" s="142"/>
      <c r="H650" s="485"/>
      <c r="I650" s="142"/>
      <c r="O650" s="142"/>
    </row>
    <row r="651" spans="6:15" s="139" customFormat="1" ht="14.25">
      <c r="F651" s="142"/>
      <c r="H651" s="485"/>
      <c r="I651" s="142"/>
      <c r="O651" s="142"/>
    </row>
    <row r="652" spans="6:15" s="139" customFormat="1" ht="14.25">
      <c r="F652" s="142"/>
      <c r="H652" s="485"/>
      <c r="I652" s="142"/>
      <c r="O652" s="142"/>
    </row>
    <row r="653" spans="6:15" s="139" customFormat="1" ht="14.25">
      <c r="F653" s="142"/>
      <c r="H653" s="485"/>
      <c r="I653" s="142"/>
      <c r="O653" s="142"/>
    </row>
    <row r="654" spans="6:15" s="139" customFormat="1" ht="14.25">
      <c r="F654" s="142"/>
      <c r="H654" s="485"/>
      <c r="I654" s="142"/>
      <c r="O654" s="142"/>
    </row>
    <row r="655" spans="6:15" s="139" customFormat="1" ht="14.25">
      <c r="F655" s="142"/>
      <c r="H655" s="485"/>
      <c r="I655" s="142"/>
      <c r="O655" s="142"/>
    </row>
    <row r="656" spans="6:15" s="139" customFormat="1" ht="14.25">
      <c r="F656" s="142"/>
      <c r="H656" s="485"/>
      <c r="I656" s="142"/>
      <c r="O656" s="142"/>
    </row>
    <row r="657" spans="6:15" s="139" customFormat="1" ht="14.25">
      <c r="F657" s="142"/>
      <c r="H657" s="485"/>
      <c r="I657" s="142"/>
      <c r="O657" s="142"/>
    </row>
    <row r="658" spans="6:15" s="139" customFormat="1" ht="14.25">
      <c r="F658" s="142"/>
      <c r="H658" s="485"/>
      <c r="I658" s="142"/>
      <c r="O658" s="142"/>
    </row>
    <row r="659" spans="6:15" s="139" customFormat="1" ht="14.25">
      <c r="F659" s="142"/>
      <c r="H659" s="485"/>
      <c r="I659" s="142"/>
      <c r="O659" s="142"/>
    </row>
    <row r="660" spans="6:15" s="139" customFormat="1" ht="14.25">
      <c r="F660" s="142"/>
      <c r="H660" s="485"/>
      <c r="I660" s="142"/>
      <c r="O660" s="142"/>
    </row>
    <row r="661" spans="6:15" s="139" customFormat="1" ht="14.25">
      <c r="F661" s="142"/>
      <c r="H661" s="485"/>
      <c r="I661" s="142"/>
      <c r="O661" s="142"/>
    </row>
    <row r="662" spans="6:15" s="139" customFormat="1" ht="14.25">
      <c r="F662" s="142"/>
      <c r="H662" s="485"/>
      <c r="I662" s="142"/>
      <c r="O662" s="142"/>
    </row>
    <row r="663" spans="6:15" s="139" customFormat="1" ht="14.25">
      <c r="F663" s="142"/>
      <c r="H663" s="485"/>
      <c r="I663" s="142"/>
      <c r="O663" s="142"/>
    </row>
    <row r="664" spans="6:15" s="139" customFormat="1" ht="14.25">
      <c r="F664" s="142"/>
      <c r="H664" s="485"/>
      <c r="I664" s="142"/>
      <c r="O664" s="142"/>
    </row>
    <row r="665" spans="6:15" s="139" customFormat="1" ht="14.25">
      <c r="F665" s="142"/>
      <c r="H665" s="485"/>
      <c r="I665" s="142"/>
      <c r="O665" s="142"/>
    </row>
    <row r="666" spans="6:15" s="139" customFormat="1" ht="14.25">
      <c r="F666" s="142"/>
      <c r="H666" s="485"/>
      <c r="I666" s="142"/>
      <c r="O666" s="142"/>
    </row>
    <row r="667" spans="6:15" s="139" customFormat="1" ht="14.25">
      <c r="F667" s="142"/>
      <c r="H667" s="485"/>
      <c r="I667" s="142"/>
      <c r="O667" s="142"/>
    </row>
    <row r="668" spans="6:15" s="139" customFormat="1" ht="14.25">
      <c r="F668" s="142"/>
      <c r="H668" s="485"/>
      <c r="I668" s="142"/>
      <c r="O668" s="142"/>
    </row>
    <row r="669" spans="6:15" s="139" customFormat="1" ht="14.25">
      <c r="F669" s="142"/>
      <c r="H669" s="485"/>
      <c r="I669" s="142"/>
      <c r="O669" s="142"/>
    </row>
    <row r="670" spans="6:15" s="139" customFormat="1" ht="14.25">
      <c r="F670" s="142"/>
      <c r="H670" s="485"/>
      <c r="I670" s="142"/>
      <c r="O670" s="142"/>
    </row>
    <row r="671" spans="6:15" s="139" customFormat="1" ht="14.25">
      <c r="F671" s="142"/>
      <c r="H671" s="485"/>
      <c r="I671" s="142"/>
      <c r="O671" s="142"/>
    </row>
    <row r="672" spans="6:15" s="139" customFormat="1" ht="14.25">
      <c r="F672" s="142"/>
      <c r="H672" s="485"/>
      <c r="I672" s="142"/>
      <c r="O672" s="142"/>
    </row>
    <row r="673" spans="6:15" s="139" customFormat="1" ht="14.25">
      <c r="F673" s="142"/>
      <c r="H673" s="485"/>
      <c r="I673" s="142"/>
      <c r="O673" s="142"/>
    </row>
    <row r="674" spans="6:15" s="139" customFormat="1" ht="14.25">
      <c r="F674" s="142"/>
      <c r="H674" s="485"/>
      <c r="I674" s="142"/>
      <c r="O674" s="142"/>
    </row>
    <row r="675" spans="6:15" s="139" customFormat="1" ht="14.25">
      <c r="F675" s="142"/>
      <c r="H675" s="485"/>
      <c r="I675" s="142"/>
      <c r="O675" s="142"/>
    </row>
    <row r="676" spans="6:15" s="139" customFormat="1" ht="14.25">
      <c r="F676" s="142"/>
      <c r="H676" s="485"/>
      <c r="I676" s="142"/>
      <c r="O676" s="142"/>
    </row>
    <row r="677" spans="6:15" s="139" customFormat="1" ht="14.25">
      <c r="F677" s="142"/>
      <c r="H677" s="485"/>
      <c r="I677" s="142"/>
      <c r="O677" s="142"/>
    </row>
    <row r="678" spans="6:15" s="139" customFormat="1" ht="14.25">
      <c r="F678" s="142"/>
      <c r="H678" s="485"/>
      <c r="I678" s="142"/>
      <c r="O678" s="142"/>
    </row>
    <row r="679" spans="6:15" s="139" customFormat="1" ht="14.25">
      <c r="F679" s="142"/>
      <c r="H679" s="485"/>
      <c r="I679" s="142"/>
      <c r="O679" s="142"/>
    </row>
    <row r="680" spans="6:15" s="139" customFormat="1" ht="14.25">
      <c r="F680" s="142"/>
      <c r="H680" s="485"/>
      <c r="I680" s="142"/>
      <c r="O680" s="142"/>
    </row>
    <row r="681" spans="6:15" s="139" customFormat="1" ht="14.25">
      <c r="F681" s="142"/>
      <c r="H681" s="485"/>
      <c r="I681" s="142"/>
      <c r="O681" s="142"/>
    </row>
    <row r="682" spans="6:15" s="139" customFormat="1" ht="14.25">
      <c r="F682" s="142"/>
      <c r="H682" s="485"/>
      <c r="I682" s="142"/>
      <c r="O682" s="142"/>
    </row>
    <row r="683" spans="6:15" s="139" customFormat="1" ht="14.25">
      <c r="F683" s="142"/>
      <c r="H683" s="485"/>
      <c r="I683" s="142"/>
      <c r="O683" s="142"/>
    </row>
    <row r="684" spans="6:15" s="139" customFormat="1" ht="14.25">
      <c r="F684" s="142"/>
      <c r="H684" s="485"/>
      <c r="I684" s="142"/>
      <c r="O684" s="142"/>
    </row>
    <row r="685" spans="6:15" s="139" customFormat="1" ht="14.25">
      <c r="F685" s="142"/>
      <c r="H685" s="485"/>
      <c r="I685" s="142"/>
      <c r="O685" s="142"/>
    </row>
    <row r="686" spans="6:15" s="139" customFormat="1" ht="14.25">
      <c r="F686" s="142"/>
      <c r="H686" s="485"/>
      <c r="I686" s="142"/>
      <c r="O686" s="142"/>
    </row>
    <row r="687" spans="6:15" s="139" customFormat="1" ht="14.25">
      <c r="F687" s="142"/>
      <c r="H687" s="485"/>
      <c r="I687" s="142"/>
      <c r="O687" s="142"/>
    </row>
    <row r="688" spans="6:15" s="139" customFormat="1" ht="14.25">
      <c r="F688" s="142"/>
      <c r="H688" s="485"/>
      <c r="I688" s="142"/>
      <c r="O688" s="142"/>
    </row>
    <row r="689" spans="6:15" s="139" customFormat="1" ht="14.25">
      <c r="F689" s="142"/>
      <c r="H689" s="485"/>
      <c r="I689" s="142"/>
      <c r="O689" s="142"/>
    </row>
    <row r="690" spans="6:15" s="139" customFormat="1" ht="14.25">
      <c r="F690" s="142"/>
      <c r="H690" s="485"/>
      <c r="I690" s="142"/>
      <c r="O690" s="142"/>
    </row>
    <row r="691" spans="6:15" s="139" customFormat="1" ht="14.25">
      <c r="F691" s="142"/>
      <c r="H691" s="485"/>
      <c r="I691" s="142"/>
      <c r="O691" s="142"/>
    </row>
    <row r="692" spans="6:15" s="139" customFormat="1" ht="14.25">
      <c r="F692" s="142"/>
      <c r="H692" s="485"/>
      <c r="I692" s="142"/>
      <c r="O692" s="142"/>
    </row>
    <row r="693" spans="6:15" s="139" customFormat="1" ht="14.25">
      <c r="F693" s="142"/>
      <c r="H693" s="485"/>
      <c r="I693" s="142"/>
      <c r="O693" s="142"/>
    </row>
    <row r="694" spans="6:15" s="139" customFormat="1" ht="14.25">
      <c r="F694" s="142"/>
      <c r="H694" s="485"/>
      <c r="I694" s="142"/>
      <c r="O694" s="142"/>
    </row>
    <row r="695" spans="6:15" s="139" customFormat="1" ht="14.25">
      <c r="F695" s="142"/>
      <c r="H695" s="485"/>
      <c r="I695" s="142"/>
      <c r="O695" s="142"/>
    </row>
    <row r="696" spans="6:15" s="139" customFormat="1" ht="14.25">
      <c r="F696" s="142"/>
      <c r="H696" s="485"/>
      <c r="I696" s="142"/>
      <c r="O696" s="142"/>
    </row>
    <row r="697" spans="6:15" s="139" customFormat="1" ht="14.25">
      <c r="F697" s="142"/>
      <c r="H697" s="485"/>
      <c r="I697" s="142"/>
      <c r="O697" s="142"/>
    </row>
    <row r="698" spans="6:15" s="139" customFormat="1" ht="14.25">
      <c r="F698" s="142"/>
      <c r="H698" s="485"/>
      <c r="I698" s="142"/>
      <c r="O698" s="142"/>
    </row>
    <row r="699" spans="6:15" s="139" customFormat="1" ht="14.25">
      <c r="F699" s="142"/>
      <c r="H699" s="485"/>
      <c r="I699" s="142"/>
      <c r="O699" s="142"/>
    </row>
    <row r="700" spans="6:15" s="139" customFormat="1" ht="14.25">
      <c r="F700" s="142"/>
      <c r="H700" s="485"/>
      <c r="I700" s="142"/>
      <c r="O700" s="142"/>
    </row>
    <row r="701" spans="6:15" s="139" customFormat="1" ht="14.25">
      <c r="F701" s="142"/>
      <c r="H701" s="485"/>
      <c r="I701" s="142"/>
      <c r="O701" s="142"/>
    </row>
    <row r="702" spans="6:15" s="139" customFormat="1" ht="14.25">
      <c r="F702" s="142"/>
      <c r="H702" s="485"/>
      <c r="I702" s="142"/>
      <c r="O702" s="142"/>
    </row>
    <row r="703" spans="6:15" s="139" customFormat="1" ht="14.25">
      <c r="F703" s="142"/>
      <c r="H703" s="485"/>
      <c r="I703" s="142"/>
      <c r="O703" s="142"/>
    </row>
    <row r="704" spans="6:15" s="139" customFormat="1" ht="14.25">
      <c r="F704" s="142"/>
      <c r="H704" s="485"/>
      <c r="I704" s="142"/>
      <c r="O704" s="142"/>
    </row>
    <row r="705" spans="6:15" s="139" customFormat="1" ht="14.25">
      <c r="F705" s="142"/>
      <c r="H705" s="485"/>
      <c r="I705" s="142"/>
      <c r="O705" s="142"/>
    </row>
    <row r="706" spans="6:15" s="139" customFormat="1" ht="14.25">
      <c r="F706" s="142"/>
      <c r="H706" s="485"/>
      <c r="I706" s="142"/>
      <c r="O706" s="142"/>
    </row>
    <row r="707" spans="6:15" s="139" customFormat="1" ht="14.25">
      <c r="F707" s="142"/>
      <c r="H707" s="485"/>
      <c r="I707" s="142"/>
      <c r="O707" s="142"/>
    </row>
    <row r="708" spans="6:15" s="139" customFormat="1" ht="14.25">
      <c r="F708" s="142"/>
      <c r="H708" s="485"/>
      <c r="I708" s="142"/>
      <c r="O708" s="142"/>
    </row>
    <row r="709" spans="6:15" s="139" customFormat="1" ht="14.25">
      <c r="F709" s="142"/>
      <c r="H709" s="485"/>
      <c r="I709" s="142"/>
      <c r="O709" s="142"/>
    </row>
    <row r="710" spans="6:15" s="139" customFormat="1" ht="14.25">
      <c r="F710" s="142"/>
      <c r="H710" s="485"/>
      <c r="I710" s="142"/>
      <c r="O710" s="142"/>
    </row>
    <row r="711" spans="6:15" s="139" customFormat="1" ht="14.25">
      <c r="F711" s="142"/>
      <c r="H711" s="485"/>
      <c r="I711" s="142"/>
      <c r="O711" s="142"/>
    </row>
    <row r="712" spans="6:15" s="139" customFormat="1" ht="14.25">
      <c r="F712" s="142"/>
      <c r="H712" s="485"/>
      <c r="I712" s="142"/>
      <c r="O712" s="142"/>
    </row>
    <row r="713" spans="6:15" s="139" customFormat="1" ht="14.25">
      <c r="F713" s="142"/>
      <c r="H713" s="485"/>
      <c r="I713" s="142"/>
      <c r="O713" s="142"/>
    </row>
    <row r="714" spans="6:15" s="139" customFormat="1" ht="14.25">
      <c r="F714" s="142"/>
      <c r="H714" s="485"/>
      <c r="I714" s="142"/>
      <c r="O714" s="142"/>
    </row>
    <row r="715" spans="6:15" s="139" customFormat="1" ht="14.25">
      <c r="F715" s="142"/>
      <c r="H715" s="485"/>
      <c r="I715" s="142"/>
      <c r="O715" s="142"/>
    </row>
    <row r="716" spans="6:15" s="139" customFormat="1" ht="14.25">
      <c r="F716" s="142"/>
      <c r="H716" s="485"/>
      <c r="I716" s="142"/>
      <c r="O716" s="142"/>
    </row>
    <row r="717" spans="6:15" s="139" customFormat="1" ht="14.25">
      <c r="F717" s="142"/>
      <c r="H717" s="485"/>
      <c r="I717" s="142"/>
      <c r="O717" s="142"/>
    </row>
    <row r="718" spans="6:15" s="139" customFormat="1" ht="14.25">
      <c r="F718" s="142"/>
      <c r="H718" s="485"/>
      <c r="I718" s="142"/>
      <c r="O718" s="142"/>
    </row>
    <row r="719" spans="6:15" s="139" customFormat="1" ht="14.25">
      <c r="F719" s="142"/>
      <c r="H719" s="485"/>
      <c r="I719" s="142"/>
      <c r="O719" s="142"/>
    </row>
    <row r="720" spans="6:15" s="139" customFormat="1" ht="14.25">
      <c r="F720" s="142"/>
      <c r="H720" s="485"/>
      <c r="I720" s="142"/>
      <c r="O720" s="142"/>
    </row>
    <row r="721" spans="6:15" s="139" customFormat="1" ht="14.25">
      <c r="F721" s="142"/>
      <c r="H721" s="485"/>
      <c r="I721" s="142"/>
      <c r="O721" s="142"/>
    </row>
    <row r="722" spans="6:15" s="139" customFormat="1" ht="14.25">
      <c r="F722" s="142"/>
      <c r="H722" s="485"/>
      <c r="I722" s="142"/>
      <c r="O722" s="142"/>
    </row>
    <row r="723" spans="6:15" s="139" customFormat="1" ht="14.25">
      <c r="F723" s="142"/>
      <c r="H723" s="485"/>
      <c r="I723" s="142"/>
      <c r="O723" s="142"/>
    </row>
    <row r="724" spans="6:15" s="139" customFormat="1" ht="14.25">
      <c r="F724" s="142"/>
      <c r="H724" s="485"/>
      <c r="I724" s="142"/>
      <c r="O724" s="142"/>
    </row>
    <row r="725" spans="6:15" s="139" customFormat="1" ht="14.25">
      <c r="F725" s="142"/>
      <c r="H725" s="485"/>
      <c r="I725" s="142"/>
      <c r="O725" s="142"/>
    </row>
    <row r="726" spans="6:15" s="139" customFormat="1" ht="14.25">
      <c r="F726" s="142"/>
      <c r="H726" s="485"/>
      <c r="I726" s="142"/>
      <c r="O726" s="142"/>
    </row>
    <row r="727" spans="6:15" s="139" customFormat="1" ht="14.25">
      <c r="F727" s="142"/>
      <c r="H727" s="485"/>
      <c r="I727" s="142"/>
      <c r="O727" s="142"/>
    </row>
    <row r="728" spans="6:15" s="139" customFormat="1" ht="14.25">
      <c r="F728" s="142"/>
      <c r="H728" s="485"/>
      <c r="I728" s="142"/>
      <c r="O728" s="142"/>
    </row>
    <row r="729" spans="6:15" s="139" customFormat="1" ht="14.25">
      <c r="F729" s="142"/>
      <c r="H729" s="485"/>
      <c r="I729" s="142"/>
      <c r="O729" s="142"/>
    </row>
    <row r="730" spans="6:15" s="139" customFormat="1" ht="14.25">
      <c r="F730" s="142"/>
      <c r="H730" s="485"/>
      <c r="I730" s="142"/>
      <c r="O730" s="142"/>
    </row>
    <row r="731" spans="6:15" s="139" customFormat="1" ht="14.25">
      <c r="F731" s="142"/>
      <c r="H731" s="485"/>
      <c r="I731" s="142"/>
      <c r="O731" s="142"/>
    </row>
    <row r="732" spans="6:15" s="139" customFormat="1" ht="14.25">
      <c r="F732" s="142"/>
      <c r="H732" s="485"/>
      <c r="I732" s="142"/>
      <c r="O732" s="142"/>
    </row>
    <row r="733" spans="6:15" s="139" customFormat="1" ht="14.25">
      <c r="F733" s="142"/>
      <c r="H733" s="485"/>
      <c r="I733" s="142"/>
      <c r="O733" s="142"/>
    </row>
    <row r="734" spans="6:15" s="139" customFormat="1" ht="14.25">
      <c r="F734" s="142"/>
      <c r="H734" s="485"/>
      <c r="I734" s="142"/>
      <c r="O734" s="142"/>
    </row>
    <row r="735" spans="6:15" s="139" customFormat="1" ht="14.25">
      <c r="F735" s="142"/>
      <c r="H735" s="485"/>
      <c r="I735" s="142"/>
      <c r="O735" s="142"/>
    </row>
    <row r="736" spans="6:15" s="139" customFormat="1" ht="14.25">
      <c r="F736" s="142"/>
      <c r="H736" s="485"/>
      <c r="I736" s="142"/>
      <c r="O736" s="142"/>
    </row>
    <row r="737" spans="6:15" s="139" customFormat="1" ht="14.25">
      <c r="F737" s="142"/>
      <c r="H737" s="485"/>
      <c r="I737" s="142"/>
      <c r="O737" s="142"/>
    </row>
    <row r="738" spans="6:15" s="139" customFormat="1" ht="14.25">
      <c r="F738" s="142"/>
      <c r="H738" s="485"/>
      <c r="I738" s="142"/>
      <c r="O738" s="142"/>
    </row>
    <row r="739" spans="6:15" s="139" customFormat="1" ht="14.25">
      <c r="F739" s="142"/>
      <c r="H739" s="485"/>
      <c r="I739" s="142"/>
      <c r="O739" s="142"/>
    </row>
    <row r="740" spans="6:15" s="139" customFormat="1" ht="14.25">
      <c r="F740" s="142"/>
      <c r="H740" s="485"/>
      <c r="I740" s="142"/>
      <c r="O740" s="142"/>
    </row>
    <row r="741" spans="6:15" s="139" customFormat="1" ht="14.25">
      <c r="F741" s="142"/>
      <c r="H741" s="485"/>
      <c r="I741" s="142"/>
      <c r="O741" s="142"/>
    </row>
    <row r="742" spans="6:15" s="139" customFormat="1" ht="14.25">
      <c r="F742" s="142"/>
      <c r="H742" s="485"/>
      <c r="I742" s="142"/>
      <c r="O742" s="142"/>
    </row>
    <row r="743" spans="6:15" s="139" customFormat="1" ht="14.25">
      <c r="F743" s="142"/>
      <c r="H743" s="485"/>
      <c r="I743" s="142"/>
      <c r="O743" s="142"/>
    </row>
    <row r="744" spans="6:15" s="139" customFormat="1" ht="14.25">
      <c r="F744" s="142"/>
      <c r="H744" s="485"/>
      <c r="I744" s="142"/>
      <c r="O744" s="142"/>
    </row>
    <row r="745" spans="6:15" s="139" customFormat="1" ht="14.25">
      <c r="F745" s="142"/>
      <c r="H745" s="485"/>
      <c r="I745" s="142"/>
      <c r="O745" s="142"/>
    </row>
    <row r="746" spans="6:15" s="139" customFormat="1" ht="14.25">
      <c r="F746" s="142"/>
      <c r="H746" s="485"/>
      <c r="I746" s="142"/>
      <c r="O746" s="142"/>
    </row>
    <row r="747" spans="6:15" s="139" customFormat="1" ht="14.25">
      <c r="F747" s="142"/>
      <c r="H747" s="485"/>
      <c r="I747" s="142"/>
      <c r="O747" s="142"/>
    </row>
    <row r="748" spans="6:15" s="139" customFormat="1" ht="14.25">
      <c r="F748" s="142"/>
      <c r="H748" s="485"/>
      <c r="I748" s="142"/>
      <c r="O748" s="142"/>
    </row>
    <row r="749" spans="6:15" s="139" customFormat="1" ht="14.25">
      <c r="F749" s="142"/>
      <c r="H749" s="485"/>
      <c r="I749" s="142"/>
      <c r="O749" s="142"/>
    </row>
    <row r="750" spans="6:15" s="139" customFormat="1" ht="14.25">
      <c r="F750" s="142"/>
      <c r="H750" s="485"/>
      <c r="I750" s="142"/>
      <c r="O750" s="142"/>
    </row>
    <row r="751" spans="6:15" s="139" customFormat="1" ht="14.25">
      <c r="F751" s="142"/>
      <c r="H751" s="485"/>
      <c r="I751" s="142"/>
      <c r="O751" s="142"/>
    </row>
    <row r="752" spans="6:15" s="139" customFormat="1" ht="14.25">
      <c r="F752" s="142"/>
      <c r="H752" s="485"/>
      <c r="I752" s="142"/>
      <c r="O752" s="142"/>
    </row>
    <row r="753" spans="6:15" s="139" customFormat="1" ht="14.25">
      <c r="F753" s="142"/>
      <c r="H753" s="485"/>
      <c r="I753" s="142"/>
      <c r="O753" s="142"/>
    </row>
    <row r="754" spans="6:15" s="139" customFormat="1" ht="14.25">
      <c r="F754" s="142"/>
      <c r="H754" s="485"/>
      <c r="I754" s="142"/>
      <c r="O754" s="142"/>
    </row>
    <row r="755" spans="6:15" s="139" customFormat="1" ht="14.25">
      <c r="F755" s="142"/>
      <c r="H755" s="485"/>
      <c r="I755" s="142"/>
      <c r="O755" s="142"/>
    </row>
    <row r="756" spans="6:15" s="139" customFormat="1" ht="14.25">
      <c r="F756" s="142"/>
      <c r="H756" s="485"/>
      <c r="I756" s="142"/>
      <c r="O756" s="142"/>
    </row>
    <row r="757" spans="6:15" s="139" customFormat="1" ht="14.25">
      <c r="F757" s="142"/>
      <c r="H757" s="485"/>
      <c r="I757" s="142"/>
      <c r="O757" s="142"/>
    </row>
    <row r="758" spans="6:15" s="139" customFormat="1" ht="14.25">
      <c r="F758" s="142"/>
      <c r="H758" s="485"/>
      <c r="I758" s="142"/>
      <c r="O758" s="142"/>
    </row>
    <row r="759" spans="6:15" s="139" customFormat="1" ht="14.25">
      <c r="F759" s="142"/>
      <c r="H759" s="485"/>
      <c r="I759" s="142"/>
      <c r="O759" s="142"/>
    </row>
    <row r="760" spans="6:15" s="139" customFormat="1" ht="14.25">
      <c r="F760" s="142"/>
      <c r="H760" s="485"/>
      <c r="I760" s="142"/>
      <c r="O760" s="142"/>
    </row>
    <row r="761" spans="6:15" s="139" customFormat="1" ht="14.25">
      <c r="F761" s="142"/>
      <c r="H761" s="485"/>
      <c r="I761" s="142"/>
      <c r="O761" s="142"/>
    </row>
    <row r="762" spans="6:15" s="139" customFormat="1" ht="14.25">
      <c r="F762" s="142"/>
      <c r="H762" s="485"/>
      <c r="I762" s="142"/>
      <c r="O762" s="142"/>
    </row>
    <row r="763" spans="6:15" s="139" customFormat="1" ht="14.25">
      <c r="F763" s="142"/>
      <c r="H763" s="485"/>
      <c r="I763" s="142"/>
      <c r="O763" s="142"/>
    </row>
    <row r="764" spans="6:15" s="139" customFormat="1" ht="14.25">
      <c r="F764" s="142"/>
      <c r="H764" s="485"/>
      <c r="I764" s="142"/>
      <c r="O764" s="142"/>
    </row>
    <row r="765" spans="6:15" s="139" customFormat="1" ht="14.25">
      <c r="F765" s="142"/>
      <c r="H765" s="485"/>
      <c r="I765" s="142"/>
      <c r="O765" s="142"/>
    </row>
    <row r="766" spans="6:15" s="139" customFormat="1" ht="14.25">
      <c r="F766" s="142"/>
      <c r="H766" s="485"/>
      <c r="I766" s="142"/>
      <c r="O766" s="142"/>
    </row>
    <row r="767" spans="6:15" s="139" customFormat="1" ht="14.25">
      <c r="F767" s="142"/>
      <c r="H767" s="485"/>
      <c r="I767" s="142"/>
      <c r="O767" s="142"/>
    </row>
    <row r="768" spans="6:15" s="139" customFormat="1" ht="14.25">
      <c r="F768" s="142"/>
      <c r="H768" s="485"/>
      <c r="I768" s="142"/>
      <c r="O768" s="142"/>
    </row>
    <row r="769" spans="6:15" s="139" customFormat="1" ht="14.25">
      <c r="F769" s="142"/>
      <c r="H769" s="485"/>
      <c r="I769" s="142"/>
      <c r="O769" s="142"/>
    </row>
    <row r="770" spans="6:15" s="139" customFormat="1" ht="14.25">
      <c r="F770" s="142"/>
      <c r="H770" s="485"/>
      <c r="I770" s="142"/>
      <c r="O770" s="142"/>
    </row>
    <row r="771" spans="6:15" s="139" customFormat="1" ht="14.25">
      <c r="F771" s="142"/>
      <c r="H771" s="485"/>
      <c r="I771" s="142"/>
      <c r="O771" s="142"/>
    </row>
    <row r="772" spans="6:15" s="139" customFormat="1" ht="14.25">
      <c r="F772" s="142"/>
      <c r="H772" s="485"/>
      <c r="I772" s="142"/>
      <c r="O772" s="142"/>
    </row>
    <row r="773" spans="6:15" s="139" customFormat="1" ht="14.25">
      <c r="F773" s="142"/>
      <c r="H773" s="485"/>
      <c r="I773" s="142"/>
      <c r="O773" s="142"/>
    </row>
    <row r="774" spans="6:15" s="139" customFormat="1" ht="14.25">
      <c r="F774" s="142"/>
      <c r="H774" s="485"/>
      <c r="I774" s="142"/>
      <c r="O774" s="142"/>
    </row>
    <row r="775" spans="6:15" s="139" customFormat="1" ht="14.25">
      <c r="F775" s="142"/>
      <c r="H775" s="485"/>
      <c r="I775" s="142"/>
      <c r="O775" s="142"/>
    </row>
    <row r="776" spans="6:15" s="139" customFormat="1" ht="14.25">
      <c r="F776" s="142"/>
      <c r="H776" s="485"/>
      <c r="I776" s="142"/>
      <c r="O776" s="142"/>
    </row>
    <row r="777" spans="6:15" s="139" customFormat="1" ht="14.25">
      <c r="F777" s="142"/>
      <c r="H777" s="485"/>
      <c r="I777" s="142"/>
      <c r="O777" s="142"/>
    </row>
    <row r="778" spans="6:15" s="139" customFormat="1" ht="14.25">
      <c r="F778" s="142"/>
      <c r="H778" s="485"/>
      <c r="I778" s="142"/>
      <c r="O778" s="142"/>
    </row>
    <row r="779" spans="6:15" s="139" customFormat="1" ht="14.25">
      <c r="F779" s="142"/>
      <c r="H779" s="485"/>
      <c r="I779" s="142"/>
      <c r="O779" s="142"/>
    </row>
    <row r="780" spans="6:15" s="139" customFormat="1" ht="14.25">
      <c r="F780" s="142"/>
      <c r="H780" s="485"/>
      <c r="I780" s="142"/>
      <c r="O780" s="142"/>
    </row>
    <row r="781" spans="6:15" s="139" customFormat="1" ht="14.25">
      <c r="F781" s="142"/>
      <c r="H781" s="485"/>
      <c r="I781" s="142"/>
      <c r="O781" s="142"/>
    </row>
    <row r="782" spans="6:15" s="139" customFormat="1" ht="14.25">
      <c r="F782" s="142"/>
      <c r="H782" s="485"/>
      <c r="I782" s="142"/>
      <c r="O782" s="142"/>
    </row>
    <row r="783" spans="6:15" s="139" customFormat="1" ht="14.25">
      <c r="F783" s="142"/>
      <c r="H783" s="485"/>
      <c r="I783" s="142"/>
      <c r="O783" s="142"/>
    </row>
    <row r="784" spans="6:15" s="139" customFormat="1" ht="14.25">
      <c r="F784" s="142"/>
      <c r="H784" s="485"/>
      <c r="I784" s="142"/>
      <c r="O784" s="142"/>
    </row>
    <row r="785" spans="6:15" s="139" customFormat="1" ht="14.25">
      <c r="F785" s="142"/>
      <c r="H785" s="485"/>
      <c r="I785" s="142"/>
      <c r="O785" s="142"/>
    </row>
    <row r="786" spans="6:15" s="139" customFormat="1" ht="14.25">
      <c r="F786" s="142"/>
      <c r="H786" s="485"/>
      <c r="I786" s="142"/>
      <c r="O786" s="142"/>
    </row>
    <row r="787" spans="6:15" s="139" customFormat="1" ht="14.25">
      <c r="F787" s="142"/>
      <c r="H787" s="485"/>
      <c r="I787" s="142"/>
      <c r="O787" s="142"/>
    </row>
    <row r="788" spans="6:15" s="139" customFormat="1" ht="14.25">
      <c r="F788" s="142"/>
      <c r="H788" s="485"/>
      <c r="I788" s="142"/>
      <c r="O788" s="142"/>
    </row>
    <row r="789" spans="6:15" s="139" customFormat="1" ht="14.25">
      <c r="F789" s="142"/>
      <c r="H789" s="485"/>
      <c r="I789" s="142"/>
      <c r="O789" s="142"/>
    </row>
    <row r="790" spans="6:15" s="139" customFormat="1" ht="14.25">
      <c r="F790" s="142"/>
      <c r="H790" s="485"/>
      <c r="I790" s="142"/>
      <c r="O790" s="142"/>
    </row>
    <row r="791" spans="6:15" s="139" customFormat="1" ht="14.25">
      <c r="F791" s="142"/>
      <c r="H791" s="485"/>
      <c r="I791" s="142"/>
      <c r="O791" s="142"/>
    </row>
    <row r="792" spans="6:15" s="139" customFormat="1" ht="14.25">
      <c r="F792" s="142"/>
      <c r="H792" s="485"/>
      <c r="I792" s="142"/>
      <c r="O792" s="142"/>
    </row>
    <row r="793" spans="6:15" s="139" customFormat="1" ht="14.25">
      <c r="F793" s="142"/>
      <c r="H793" s="485"/>
      <c r="I793" s="142"/>
      <c r="O793" s="142"/>
    </row>
    <row r="794" spans="6:15" s="139" customFormat="1" ht="14.25">
      <c r="F794" s="142"/>
      <c r="H794" s="485"/>
      <c r="I794" s="142"/>
      <c r="O794" s="142"/>
    </row>
    <row r="795" spans="6:15" s="139" customFormat="1" ht="14.25">
      <c r="F795" s="142"/>
      <c r="H795" s="485"/>
      <c r="I795" s="142"/>
      <c r="O795" s="142"/>
    </row>
    <row r="796" spans="6:15" s="139" customFormat="1" ht="14.25">
      <c r="F796" s="142"/>
      <c r="H796" s="485"/>
      <c r="I796" s="142"/>
      <c r="O796" s="142"/>
    </row>
    <row r="797" spans="6:15" s="139" customFormat="1" ht="14.25">
      <c r="F797" s="142"/>
      <c r="H797" s="485"/>
      <c r="I797" s="142"/>
      <c r="O797" s="142"/>
    </row>
    <row r="798" spans="6:15" s="139" customFormat="1" ht="14.25">
      <c r="F798" s="142"/>
      <c r="H798" s="485"/>
      <c r="I798" s="142"/>
      <c r="O798" s="142"/>
    </row>
    <row r="799" spans="6:15" s="139" customFormat="1" ht="14.25">
      <c r="F799" s="142"/>
      <c r="H799" s="485"/>
      <c r="I799" s="142"/>
      <c r="O799" s="142"/>
    </row>
    <row r="800" spans="6:15" s="139" customFormat="1" ht="14.25">
      <c r="F800" s="142"/>
      <c r="H800" s="485"/>
      <c r="I800" s="142"/>
      <c r="O800" s="142"/>
    </row>
    <row r="801" spans="6:15" s="139" customFormat="1" ht="14.25">
      <c r="F801" s="142"/>
      <c r="H801" s="485"/>
      <c r="I801" s="142"/>
      <c r="O801" s="142"/>
    </row>
    <row r="802" spans="6:15" s="139" customFormat="1" ht="14.25">
      <c r="F802" s="142"/>
      <c r="H802" s="485"/>
      <c r="I802" s="142"/>
      <c r="O802" s="142"/>
    </row>
    <row r="803" spans="6:15" s="139" customFormat="1" ht="14.25">
      <c r="F803" s="142"/>
      <c r="H803" s="485"/>
      <c r="I803" s="142"/>
      <c r="O803" s="142"/>
    </row>
    <row r="804" spans="6:15" s="139" customFormat="1" ht="14.25">
      <c r="F804" s="142"/>
      <c r="H804" s="485"/>
      <c r="I804" s="142"/>
      <c r="O804" s="142"/>
    </row>
    <row r="805" spans="6:15" s="139" customFormat="1" ht="14.25">
      <c r="F805" s="142"/>
      <c r="H805" s="485"/>
      <c r="I805" s="142"/>
      <c r="O805" s="142"/>
    </row>
    <row r="806" spans="6:15" s="139" customFormat="1" ht="14.25">
      <c r="F806" s="142"/>
      <c r="H806" s="485"/>
      <c r="I806" s="142"/>
      <c r="O806" s="142"/>
    </row>
    <row r="807" spans="6:15" s="139" customFormat="1" ht="14.25">
      <c r="F807" s="142"/>
      <c r="H807" s="485"/>
      <c r="I807" s="142"/>
      <c r="O807" s="142"/>
    </row>
    <row r="808" spans="6:15" s="139" customFormat="1" ht="14.25">
      <c r="F808" s="142"/>
      <c r="H808" s="485"/>
      <c r="I808" s="142"/>
      <c r="O808" s="142"/>
    </row>
    <row r="809" spans="6:15" s="139" customFormat="1" ht="14.25">
      <c r="F809" s="142"/>
      <c r="H809" s="485"/>
      <c r="I809" s="142"/>
      <c r="O809" s="142"/>
    </row>
    <row r="810" spans="6:15" s="139" customFormat="1" ht="14.25">
      <c r="F810" s="142"/>
      <c r="H810" s="485"/>
      <c r="I810" s="142"/>
      <c r="O810" s="142"/>
    </row>
    <row r="811" spans="6:15" s="139" customFormat="1" ht="14.25">
      <c r="F811" s="142"/>
      <c r="H811" s="485"/>
      <c r="I811" s="142"/>
      <c r="O811" s="142"/>
    </row>
    <row r="812" spans="6:15" s="139" customFormat="1" ht="14.25">
      <c r="F812" s="142"/>
      <c r="H812" s="485"/>
      <c r="I812" s="142"/>
      <c r="O812" s="142"/>
    </row>
    <row r="813" spans="6:15" s="139" customFormat="1" ht="14.25">
      <c r="F813" s="142"/>
      <c r="H813" s="485"/>
      <c r="I813" s="142"/>
      <c r="O813" s="142"/>
    </row>
    <row r="814" spans="6:15" s="139" customFormat="1" ht="14.25">
      <c r="F814" s="142"/>
      <c r="H814" s="485"/>
      <c r="I814" s="142"/>
      <c r="O814" s="142"/>
    </row>
    <row r="815" spans="6:15" s="139" customFormat="1" ht="14.25">
      <c r="F815" s="142"/>
      <c r="H815" s="485"/>
      <c r="I815" s="142"/>
      <c r="O815" s="142"/>
    </row>
    <row r="816" spans="6:15" s="139" customFormat="1" ht="14.25">
      <c r="F816" s="142"/>
      <c r="H816" s="485"/>
      <c r="I816" s="142"/>
      <c r="O816" s="142"/>
    </row>
    <row r="817" spans="6:15" s="139" customFormat="1" ht="14.25">
      <c r="F817" s="142"/>
      <c r="H817" s="485"/>
      <c r="I817" s="142"/>
      <c r="O817" s="142"/>
    </row>
    <row r="818" spans="6:15" s="139" customFormat="1" ht="14.25">
      <c r="F818" s="142"/>
      <c r="H818" s="485"/>
      <c r="I818" s="142"/>
      <c r="O818" s="142"/>
    </row>
    <row r="819" spans="6:15" s="139" customFormat="1" ht="14.25">
      <c r="F819" s="142"/>
      <c r="H819" s="485"/>
      <c r="I819" s="142"/>
      <c r="O819" s="142"/>
    </row>
    <row r="820" spans="6:15" s="139" customFormat="1" ht="14.25">
      <c r="F820" s="142"/>
      <c r="H820" s="485"/>
      <c r="I820" s="142"/>
      <c r="O820" s="142"/>
    </row>
    <row r="821" spans="6:15" s="139" customFormat="1" ht="14.25">
      <c r="F821" s="142"/>
      <c r="H821" s="485"/>
      <c r="I821" s="142"/>
      <c r="O821" s="142"/>
    </row>
    <row r="822" spans="6:15" s="139" customFormat="1" ht="14.25">
      <c r="F822" s="142"/>
      <c r="H822" s="485"/>
      <c r="I822" s="142"/>
      <c r="O822" s="142"/>
    </row>
    <row r="823" spans="6:15" s="139" customFormat="1" ht="14.25">
      <c r="F823" s="142"/>
      <c r="H823" s="485"/>
      <c r="I823" s="142"/>
      <c r="O823" s="142"/>
    </row>
    <row r="824" spans="6:15" s="139" customFormat="1" ht="14.25">
      <c r="F824" s="142"/>
      <c r="H824" s="485"/>
      <c r="I824" s="142"/>
      <c r="O824" s="142"/>
    </row>
    <row r="825" spans="6:15" s="139" customFormat="1" ht="14.25">
      <c r="F825" s="142"/>
      <c r="H825" s="485"/>
      <c r="I825" s="142"/>
      <c r="O825" s="142"/>
    </row>
    <row r="826" spans="6:15" s="139" customFormat="1" ht="14.25">
      <c r="F826" s="142"/>
      <c r="H826" s="485"/>
      <c r="I826" s="142"/>
      <c r="O826" s="142"/>
    </row>
    <row r="827" spans="6:15" s="139" customFormat="1" ht="14.25">
      <c r="F827" s="142"/>
      <c r="H827" s="485"/>
      <c r="I827" s="142"/>
      <c r="O827" s="142"/>
    </row>
    <row r="828" spans="6:15" s="139" customFormat="1" ht="14.25">
      <c r="F828" s="142"/>
      <c r="H828" s="485"/>
      <c r="I828" s="142"/>
      <c r="O828" s="142"/>
    </row>
    <row r="829" spans="6:15" s="139" customFormat="1" ht="14.25">
      <c r="F829" s="142"/>
      <c r="H829" s="485"/>
      <c r="I829" s="142"/>
      <c r="O829" s="142"/>
    </row>
    <row r="830" spans="6:15" s="139" customFormat="1" ht="14.25">
      <c r="F830" s="142"/>
      <c r="H830" s="485"/>
      <c r="I830" s="142"/>
      <c r="O830" s="142"/>
    </row>
    <row r="831" spans="6:15" s="139" customFormat="1" ht="14.25">
      <c r="F831" s="142"/>
      <c r="H831" s="485"/>
      <c r="I831" s="142"/>
      <c r="O831" s="142"/>
    </row>
    <row r="832" spans="6:15" s="139" customFormat="1" ht="14.25">
      <c r="F832" s="142"/>
      <c r="H832" s="485"/>
      <c r="I832" s="142"/>
      <c r="O832" s="142"/>
    </row>
    <row r="833" spans="6:15" s="139" customFormat="1" ht="14.25">
      <c r="F833" s="142"/>
      <c r="H833" s="485"/>
      <c r="I833" s="142"/>
      <c r="O833" s="142"/>
    </row>
    <row r="834" spans="6:15" s="139" customFormat="1" ht="14.25">
      <c r="F834" s="142"/>
      <c r="H834" s="485"/>
      <c r="I834" s="142"/>
      <c r="O834" s="142"/>
    </row>
    <row r="835" spans="6:15" s="139" customFormat="1" ht="14.25">
      <c r="F835" s="142"/>
      <c r="H835" s="485"/>
      <c r="I835" s="142"/>
      <c r="O835" s="142"/>
    </row>
    <row r="836" spans="6:15" s="139" customFormat="1" ht="14.25">
      <c r="F836" s="142"/>
      <c r="H836" s="485"/>
      <c r="I836" s="142"/>
      <c r="O836" s="142"/>
    </row>
    <row r="837" spans="6:15" s="139" customFormat="1" ht="14.25">
      <c r="F837" s="142"/>
      <c r="H837" s="485"/>
      <c r="I837" s="142"/>
      <c r="O837" s="142"/>
    </row>
    <row r="838" spans="6:15" s="139" customFormat="1" ht="14.25">
      <c r="F838" s="142"/>
      <c r="H838" s="485"/>
      <c r="I838" s="142"/>
      <c r="O838" s="142"/>
    </row>
    <row r="839" spans="6:15" s="139" customFormat="1" ht="14.25">
      <c r="F839" s="142"/>
      <c r="H839" s="485"/>
      <c r="I839" s="142"/>
      <c r="O839" s="142"/>
    </row>
    <row r="840" spans="6:15" s="139" customFormat="1" ht="14.25">
      <c r="F840" s="142"/>
      <c r="H840" s="485"/>
      <c r="I840" s="142"/>
      <c r="O840" s="142"/>
    </row>
    <row r="841" spans="6:15" s="139" customFormat="1" ht="14.25">
      <c r="F841" s="142"/>
      <c r="H841" s="485"/>
      <c r="I841" s="142"/>
      <c r="O841" s="142"/>
    </row>
    <row r="842" spans="6:15" s="139" customFormat="1" ht="14.25">
      <c r="F842" s="142"/>
      <c r="H842" s="485"/>
      <c r="I842" s="142"/>
      <c r="O842" s="142"/>
    </row>
    <row r="843" spans="6:15" s="139" customFormat="1" ht="14.25">
      <c r="F843" s="142"/>
      <c r="H843" s="485"/>
      <c r="I843" s="142"/>
      <c r="O843" s="142"/>
    </row>
    <row r="844" spans="6:15" s="139" customFormat="1" ht="14.25">
      <c r="F844" s="142"/>
      <c r="H844" s="485"/>
      <c r="I844" s="142"/>
      <c r="O844" s="142"/>
    </row>
    <row r="845" spans="6:15" s="139" customFormat="1" ht="14.25">
      <c r="F845" s="142"/>
      <c r="H845" s="485"/>
      <c r="I845" s="142"/>
      <c r="O845" s="142"/>
    </row>
    <row r="846" spans="6:15" s="139" customFormat="1" ht="14.25">
      <c r="F846" s="142"/>
      <c r="H846" s="485"/>
      <c r="I846" s="142"/>
      <c r="O846" s="142"/>
    </row>
    <row r="847" spans="6:15" s="139" customFormat="1" ht="14.25">
      <c r="F847" s="142"/>
      <c r="H847" s="485"/>
      <c r="I847" s="142"/>
      <c r="O847" s="142"/>
    </row>
    <row r="848" spans="6:15" s="139" customFormat="1" ht="14.25">
      <c r="F848" s="142"/>
      <c r="H848" s="485"/>
      <c r="I848" s="142"/>
      <c r="O848" s="142"/>
    </row>
    <row r="849" spans="6:15" s="139" customFormat="1" ht="14.25">
      <c r="F849" s="142"/>
      <c r="H849" s="485"/>
      <c r="I849" s="142"/>
      <c r="O849" s="142"/>
    </row>
    <row r="850" spans="6:15" s="139" customFormat="1" ht="14.25">
      <c r="F850" s="142"/>
      <c r="H850" s="485"/>
      <c r="I850" s="142"/>
      <c r="O850" s="142"/>
    </row>
    <row r="851" spans="6:15" s="139" customFormat="1" ht="14.25">
      <c r="F851" s="142"/>
      <c r="H851" s="485"/>
      <c r="I851" s="142"/>
      <c r="O851" s="142"/>
    </row>
    <row r="852" spans="6:15" s="139" customFormat="1" ht="14.25">
      <c r="F852" s="142"/>
      <c r="H852" s="485"/>
      <c r="I852" s="142"/>
      <c r="O852" s="142"/>
    </row>
    <row r="853" spans="6:15" s="139" customFormat="1" ht="14.25">
      <c r="F853" s="142"/>
      <c r="H853" s="485"/>
      <c r="I853" s="142"/>
      <c r="O853" s="142"/>
    </row>
    <row r="854" spans="6:15" s="139" customFormat="1" ht="14.25">
      <c r="F854" s="142"/>
      <c r="H854" s="485"/>
      <c r="I854" s="142"/>
      <c r="O854" s="142"/>
    </row>
    <row r="855" spans="6:15" s="139" customFormat="1" ht="14.25">
      <c r="F855" s="142"/>
      <c r="H855" s="485"/>
      <c r="I855" s="142"/>
      <c r="O855" s="142"/>
    </row>
    <row r="856" spans="6:15" s="139" customFormat="1" ht="14.25">
      <c r="F856" s="142"/>
      <c r="H856" s="485"/>
      <c r="I856" s="142"/>
      <c r="O856" s="142"/>
    </row>
    <row r="857" spans="6:15" s="139" customFormat="1" ht="14.25">
      <c r="F857" s="142"/>
      <c r="H857" s="485"/>
      <c r="I857" s="142"/>
      <c r="O857" s="142"/>
    </row>
    <row r="858" spans="6:15" s="139" customFormat="1" ht="14.25">
      <c r="F858" s="142"/>
      <c r="H858" s="485"/>
      <c r="I858" s="142"/>
      <c r="O858" s="142"/>
    </row>
    <row r="859" spans="6:15" s="139" customFormat="1" ht="14.25">
      <c r="F859" s="142"/>
      <c r="H859" s="485"/>
      <c r="I859" s="142"/>
      <c r="O859" s="142"/>
    </row>
    <row r="860" spans="6:15" s="139" customFormat="1" ht="14.25">
      <c r="F860" s="142"/>
      <c r="H860" s="485"/>
      <c r="I860" s="142"/>
      <c r="O860" s="142"/>
    </row>
    <row r="861" spans="6:15" s="139" customFormat="1" ht="14.25">
      <c r="F861" s="142"/>
      <c r="H861" s="485"/>
      <c r="I861" s="142"/>
      <c r="O861" s="142"/>
    </row>
    <row r="862" spans="6:15" s="139" customFormat="1" ht="14.25">
      <c r="F862" s="142"/>
      <c r="H862" s="485"/>
      <c r="I862" s="142"/>
      <c r="O862" s="142"/>
    </row>
    <row r="863" spans="6:15" s="139" customFormat="1" ht="14.25">
      <c r="F863" s="142"/>
      <c r="H863" s="485"/>
      <c r="I863" s="142"/>
      <c r="O863" s="142"/>
    </row>
    <row r="864" spans="6:15" s="139" customFormat="1" ht="14.25">
      <c r="F864" s="142"/>
      <c r="H864" s="485"/>
      <c r="I864" s="142"/>
      <c r="O864" s="142"/>
    </row>
    <row r="865" spans="6:15" s="139" customFormat="1" ht="14.25">
      <c r="F865" s="142"/>
      <c r="H865" s="485"/>
      <c r="I865" s="142"/>
      <c r="O865" s="142"/>
    </row>
    <row r="866" spans="6:15" s="139" customFormat="1" ht="14.25">
      <c r="F866" s="142"/>
      <c r="H866" s="485"/>
      <c r="I866" s="142"/>
      <c r="O866" s="142"/>
    </row>
    <row r="867" spans="6:15" s="139" customFormat="1" ht="14.25">
      <c r="F867" s="142"/>
      <c r="H867" s="485"/>
      <c r="I867" s="142"/>
      <c r="O867" s="142"/>
    </row>
    <row r="868" spans="6:15" s="139" customFormat="1" ht="14.25">
      <c r="F868" s="142"/>
      <c r="H868" s="485"/>
      <c r="I868" s="142"/>
      <c r="O868" s="142"/>
    </row>
    <row r="869" spans="6:15" s="139" customFormat="1" ht="14.25">
      <c r="F869" s="142"/>
      <c r="H869" s="485"/>
      <c r="I869" s="142"/>
      <c r="O869" s="142"/>
    </row>
    <row r="870" spans="6:15" s="139" customFormat="1" ht="14.25">
      <c r="F870" s="142"/>
      <c r="H870" s="485"/>
      <c r="I870" s="142"/>
      <c r="O870" s="142"/>
    </row>
    <row r="871" spans="6:15" s="139" customFormat="1" ht="14.25">
      <c r="F871" s="142"/>
      <c r="H871" s="485"/>
      <c r="I871" s="142"/>
      <c r="O871" s="142"/>
    </row>
    <row r="872" spans="6:15" s="139" customFormat="1" ht="14.25">
      <c r="F872" s="142"/>
      <c r="H872" s="485"/>
      <c r="I872" s="142"/>
      <c r="O872" s="142"/>
    </row>
    <row r="873" spans="6:15" s="139" customFormat="1" ht="14.25">
      <c r="F873" s="142"/>
      <c r="H873" s="485"/>
      <c r="I873" s="142"/>
      <c r="O873" s="142"/>
    </row>
    <row r="874" spans="6:15" s="139" customFormat="1" ht="14.25">
      <c r="F874" s="142"/>
      <c r="H874" s="485"/>
      <c r="I874" s="142"/>
      <c r="O874" s="142"/>
    </row>
    <row r="875" spans="6:15" s="139" customFormat="1" ht="14.25">
      <c r="F875" s="142"/>
      <c r="H875" s="485"/>
      <c r="I875" s="142"/>
      <c r="O875" s="142"/>
    </row>
    <row r="876" spans="6:15" s="139" customFormat="1" ht="14.25">
      <c r="F876" s="142"/>
      <c r="H876" s="485"/>
      <c r="I876" s="142"/>
      <c r="O876" s="142"/>
    </row>
    <row r="877" spans="6:15" s="139" customFormat="1" ht="14.25">
      <c r="F877" s="142"/>
      <c r="H877" s="485"/>
      <c r="I877" s="142"/>
      <c r="O877" s="142"/>
    </row>
    <row r="878" spans="6:15" s="139" customFormat="1" ht="14.25">
      <c r="F878" s="142"/>
      <c r="H878" s="485"/>
      <c r="I878" s="142"/>
      <c r="O878" s="142"/>
    </row>
    <row r="879" spans="6:15" s="139" customFormat="1" ht="14.25">
      <c r="F879" s="142"/>
      <c r="H879" s="485"/>
      <c r="I879" s="142"/>
      <c r="O879" s="142"/>
    </row>
    <row r="880" spans="6:15" s="139" customFormat="1" ht="14.25">
      <c r="F880" s="142"/>
      <c r="H880" s="485"/>
      <c r="I880" s="142"/>
      <c r="O880" s="142"/>
    </row>
    <row r="881" spans="6:15" s="139" customFormat="1" ht="14.25">
      <c r="F881" s="142"/>
      <c r="H881" s="485"/>
      <c r="I881" s="142"/>
      <c r="O881" s="142"/>
    </row>
    <row r="882" spans="6:15" s="139" customFormat="1" ht="14.25">
      <c r="F882" s="142"/>
      <c r="H882" s="485"/>
      <c r="I882" s="142"/>
      <c r="O882" s="142"/>
    </row>
    <row r="883" spans="6:15" s="139" customFormat="1" ht="14.25">
      <c r="F883" s="142"/>
      <c r="H883" s="485"/>
      <c r="I883" s="142"/>
      <c r="O883" s="142"/>
    </row>
    <row r="884" spans="6:15" s="139" customFormat="1" ht="14.25">
      <c r="F884" s="142"/>
      <c r="H884" s="485"/>
      <c r="I884" s="142"/>
      <c r="O884" s="142"/>
    </row>
    <row r="885" spans="6:15" s="139" customFormat="1" ht="14.25">
      <c r="F885" s="142"/>
      <c r="H885" s="485"/>
      <c r="I885" s="142"/>
      <c r="O885" s="142"/>
    </row>
    <row r="886" spans="6:15" s="139" customFormat="1" ht="14.25">
      <c r="F886" s="142"/>
      <c r="H886" s="485"/>
      <c r="I886" s="142"/>
      <c r="O886" s="142"/>
    </row>
    <row r="887" spans="6:15" s="139" customFormat="1" ht="14.25">
      <c r="F887" s="142"/>
      <c r="H887" s="485"/>
      <c r="I887" s="142"/>
      <c r="O887" s="142"/>
    </row>
    <row r="888" spans="6:15" s="139" customFormat="1" ht="14.25">
      <c r="F888" s="142"/>
      <c r="H888" s="485"/>
      <c r="I888" s="142"/>
      <c r="O888" s="142"/>
    </row>
    <row r="889" spans="6:15" s="139" customFormat="1" ht="14.25">
      <c r="F889" s="142"/>
      <c r="H889" s="485"/>
      <c r="I889" s="142"/>
      <c r="O889" s="142"/>
    </row>
    <row r="890" spans="6:15" s="139" customFormat="1" ht="14.25">
      <c r="F890" s="142"/>
      <c r="H890" s="485"/>
      <c r="I890" s="142"/>
      <c r="O890" s="142"/>
    </row>
    <row r="891" spans="6:15" s="139" customFormat="1" ht="14.25">
      <c r="F891" s="142"/>
      <c r="H891" s="485"/>
      <c r="I891" s="142"/>
      <c r="O891" s="142"/>
    </row>
    <row r="892" spans="6:15" s="139" customFormat="1" ht="14.25">
      <c r="F892" s="142"/>
      <c r="H892" s="485"/>
      <c r="I892" s="142"/>
      <c r="O892" s="142"/>
    </row>
    <row r="893" spans="6:15" s="139" customFormat="1" ht="14.25">
      <c r="F893" s="142"/>
      <c r="H893" s="485"/>
      <c r="I893" s="142"/>
      <c r="O893" s="142"/>
    </row>
    <row r="894" spans="6:15" s="139" customFormat="1" ht="14.25">
      <c r="F894" s="142"/>
      <c r="H894" s="485"/>
      <c r="I894" s="142"/>
      <c r="O894" s="142"/>
    </row>
    <row r="895" spans="6:15" s="139" customFormat="1" ht="14.25">
      <c r="F895" s="142"/>
      <c r="H895" s="485"/>
      <c r="I895" s="142"/>
      <c r="O895" s="142"/>
    </row>
    <row r="896" spans="6:15" s="139" customFormat="1" ht="14.25">
      <c r="F896" s="142"/>
      <c r="H896" s="485"/>
      <c r="I896" s="142"/>
      <c r="O896" s="142"/>
    </row>
    <row r="897" spans="6:15" s="139" customFormat="1" ht="14.25">
      <c r="F897" s="142"/>
      <c r="H897" s="485"/>
      <c r="I897" s="142"/>
      <c r="O897" s="142"/>
    </row>
    <row r="898" spans="6:15" s="139" customFormat="1" ht="14.25">
      <c r="F898" s="142"/>
      <c r="H898" s="485"/>
      <c r="I898" s="142"/>
      <c r="O898" s="142"/>
    </row>
    <row r="899" spans="6:15" s="139" customFormat="1" ht="14.25">
      <c r="F899" s="142"/>
      <c r="H899" s="485"/>
      <c r="I899" s="142"/>
      <c r="O899" s="142"/>
    </row>
    <row r="900" spans="6:15" s="139" customFormat="1" ht="14.25">
      <c r="F900" s="142"/>
      <c r="H900" s="485"/>
      <c r="I900" s="142"/>
      <c r="O900" s="142"/>
    </row>
    <row r="901" spans="6:15" s="139" customFormat="1" ht="14.25">
      <c r="F901" s="142"/>
      <c r="H901" s="485"/>
      <c r="I901" s="142"/>
      <c r="O901" s="142"/>
    </row>
    <row r="902" spans="6:15" s="139" customFormat="1" ht="14.25">
      <c r="F902" s="142"/>
      <c r="H902" s="485"/>
      <c r="I902" s="142"/>
      <c r="O902" s="142"/>
    </row>
    <row r="903" spans="6:15" s="139" customFormat="1" ht="14.25">
      <c r="F903" s="142"/>
      <c r="H903" s="485"/>
      <c r="I903" s="142"/>
      <c r="O903" s="142"/>
    </row>
    <row r="904" spans="6:15" s="139" customFormat="1" ht="14.25">
      <c r="F904" s="142"/>
      <c r="H904" s="485"/>
      <c r="I904" s="142"/>
      <c r="O904" s="142"/>
    </row>
    <row r="905" spans="6:15" s="139" customFormat="1" ht="14.25">
      <c r="F905" s="142"/>
      <c r="H905" s="485"/>
      <c r="I905" s="142"/>
      <c r="O905" s="142"/>
    </row>
    <row r="906" spans="6:15" s="139" customFormat="1" ht="14.25">
      <c r="F906" s="142"/>
      <c r="H906" s="485"/>
      <c r="I906" s="142"/>
      <c r="O906" s="142"/>
    </row>
    <row r="907" spans="6:15" s="139" customFormat="1" ht="14.25">
      <c r="F907" s="142"/>
      <c r="H907" s="485"/>
      <c r="I907" s="142"/>
      <c r="O907" s="142"/>
    </row>
    <row r="908" spans="6:15" s="139" customFormat="1" ht="14.25">
      <c r="F908" s="142"/>
      <c r="H908" s="485"/>
      <c r="I908" s="142"/>
      <c r="O908" s="142"/>
    </row>
    <row r="909" spans="6:15" s="139" customFormat="1" ht="14.25">
      <c r="F909" s="142"/>
      <c r="H909" s="485"/>
      <c r="I909" s="142"/>
      <c r="O909" s="142"/>
    </row>
    <row r="910" spans="6:15" s="139" customFormat="1" ht="14.25">
      <c r="F910" s="142"/>
      <c r="H910" s="485"/>
      <c r="I910" s="142"/>
      <c r="O910" s="142"/>
    </row>
    <row r="911" spans="6:15" s="139" customFormat="1" ht="14.25">
      <c r="F911" s="142"/>
      <c r="H911" s="485"/>
      <c r="I911" s="142"/>
      <c r="O911" s="142"/>
    </row>
    <row r="912" spans="6:15" s="139" customFormat="1" ht="14.25">
      <c r="F912" s="142"/>
      <c r="H912" s="485"/>
      <c r="I912" s="142"/>
      <c r="O912" s="142"/>
    </row>
    <row r="913" spans="6:15" s="139" customFormat="1" ht="14.25">
      <c r="F913" s="142"/>
      <c r="H913" s="485"/>
      <c r="I913" s="142"/>
      <c r="O913" s="142"/>
    </row>
    <row r="914" spans="6:15" s="139" customFormat="1" ht="14.25">
      <c r="F914" s="142"/>
      <c r="H914" s="485"/>
      <c r="I914" s="142"/>
      <c r="O914" s="142"/>
    </row>
    <row r="915" spans="6:15" s="139" customFormat="1" ht="14.25">
      <c r="F915" s="142"/>
      <c r="H915" s="485"/>
      <c r="I915" s="142"/>
      <c r="O915" s="142"/>
    </row>
    <row r="916" spans="6:15" s="139" customFormat="1" ht="14.25">
      <c r="F916" s="142"/>
      <c r="H916" s="485"/>
      <c r="I916" s="142"/>
      <c r="O916" s="142"/>
    </row>
    <row r="917" spans="6:15" s="139" customFormat="1" ht="14.25">
      <c r="F917" s="142"/>
      <c r="H917" s="485"/>
      <c r="I917" s="142"/>
      <c r="O917" s="142"/>
    </row>
    <row r="918" spans="6:15" s="139" customFormat="1" ht="14.25">
      <c r="F918" s="142"/>
      <c r="H918" s="485"/>
      <c r="I918" s="142"/>
      <c r="O918" s="142"/>
    </row>
    <row r="919" spans="6:15" s="139" customFormat="1" ht="14.25">
      <c r="F919" s="142"/>
      <c r="H919" s="485"/>
      <c r="I919" s="142"/>
      <c r="O919" s="142"/>
    </row>
    <row r="920" spans="6:15" s="139" customFormat="1" ht="14.25">
      <c r="F920" s="142"/>
      <c r="H920" s="485"/>
      <c r="I920" s="142"/>
      <c r="O920" s="142"/>
    </row>
    <row r="921" spans="6:15" s="139" customFormat="1" ht="14.25">
      <c r="F921" s="142"/>
      <c r="H921" s="485"/>
      <c r="I921" s="142"/>
      <c r="O921" s="142"/>
    </row>
    <row r="922" spans="6:15" s="139" customFormat="1" ht="14.25">
      <c r="F922" s="142"/>
      <c r="H922" s="485"/>
      <c r="I922" s="142"/>
      <c r="O922" s="142"/>
    </row>
    <row r="923" spans="6:15" s="139" customFormat="1" ht="14.25">
      <c r="F923" s="142"/>
      <c r="H923" s="485"/>
      <c r="I923" s="142"/>
      <c r="O923" s="142"/>
    </row>
    <row r="924" spans="6:15" s="139" customFormat="1" ht="14.25">
      <c r="F924" s="142"/>
      <c r="H924" s="485"/>
      <c r="I924" s="142"/>
      <c r="O924" s="142"/>
    </row>
    <row r="925" spans="6:15" s="139" customFormat="1" ht="14.25">
      <c r="F925" s="142"/>
      <c r="H925" s="485"/>
      <c r="I925" s="142"/>
      <c r="O925" s="142"/>
    </row>
    <row r="926" spans="6:15" s="139" customFormat="1" ht="14.25">
      <c r="F926" s="142"/>
      <c r="H926" s="485"/>
      <c r="I926" s="142"/>
      <c r="O926" s="142"/>
    </row>
    <row r="927" spans="6:15" s="139" customFormat="1" ht="14.25">
      <c r="F927" s="142"/>
      <c r="H927" s="485"/>
      <c r="I927" s="142"/>
      <c r="O927" s="142"/>
    </row>
    <row r="928" spans="6:15" s="139" customFormat="1" ht="14.25">
      <c r="F928" s="142"/>
      <c r="H928" s="485"/>
      <c r="I928" s="142"/>
      <c r="O928" s="142"/>
    </row>
    <row r="929" spans="6:15" s="139" customFormat="1" ht="14.25">
      <c r="F929" s="142"/>
      <c r="H929" s="485"/>
      <c r="I929" s="142"/>
      <c r="O929" s="142"/>
    </row>
    <row r="930" spans="6:15" s="139" customFormat="1" ht="14.25">
      <c r="F930" s="142"/>
      <c r="H930" s="485"/>
      <c r="I930" s="142"/>
      <c r="O930" s="142"/>
    </row>
    <row r="931" spans="6:15" s="139" customFormat="1" ht="14.25">
      <c r="F931" s="142"/>
      <c r="H931" s="485"/>
      <c r="I931" s="142"/>
      <c r="O931" s="142"/>
    </row>
    <row r="932" spans="6:15" s="139" customFormat="1" ht="14.25">
      <c r="F932" s="142"/>
      <c r="H932" s="485"/>
      <c r="I932" s="142"/>
      <c r="O932" s="142"/>
    </row>
    <row r="933" spans="6:15" s="139" customFormat="1" ht="14.25">
      <c r="F933" s="142"/>
      <c r="H933" s="485"/>
      <c r="I933" s="142"/>
      <c r="O933" s="142"/>
    </row>
    <row r="934" spans="6:15" s="139" customFormat="1" ht="14.25">
      <c r="F934" s="142"/>
      <c r="H934" s="485"/>
      <c r="I934" s="142"/>
      <c r="O934" s="142"/>
    </row>
    <row r="935" spans="6:15" s="139" customFormat="1" ht="14.25">
      <c r="F935" s="142"/>
      <c r="H935" s="485"/>
      <c r="I935" s="142"/>
      <c r="O935" s="142"/>
    </row>
    <row r="936" spans="6:15" s="139" customFormat="1" ht="14.25">
      <c r="F936" s="142"/>
      <c r="H936" s="485"/>
      <c r="I936" s="142"/>
      <c r="O936" s="142"/>
    </row>
    <row r="937" spans="6:15" s="139" customFormat="1" ht="14.25">
      <c r="F937" s="142"/>
      <c r="H937" s="485"/>
      <c r="I937" s="142"/>
      <c r="O937" s="142"/>
    </row>
    <row r="938" spans="6:15" s="139" customFormat="1" ht="14.25">
      <c r="F938" s="142"/>
      <c r="H938" s="485"/>
      <c r="I938" s="142"/>
      <c r="O938" s="142"/>
    </row>
    <row r="939" spans="6:15" s="139" customFormat="1" ht="14.25">
      <c r="F939" s="142"/>
      <c r="H939" s="485"/>
      <c r="I939" s="142"/>
      <c r="O939" s="142"/>
    </row>
    <row r="940" spans="6:15" s="139" customFormat="1" ht="14.25">
      <c r="F940" s="142"/>
      <c r="H940" s="485"/>
      <c r="I940" s="142"/>
      <c r="O940" s="142"/>
    </row>
    <row r="941" spans="6:15" s="139" customFormat="1" ht="14.25">
      <c r="F941" s="142"/>
      <c r="H941" s="485"/>
      <c r="I941" s="142"/>
      <c r="O941" s="142"/>
    </row>
    <row r="942" spans="6:15" s="139" customFormat="1" ht="14.25">
      <c r="F942" s="142"/>
      <c r="H942" s="485"/>
      <c r="I942" s="142"/>
      <c r="O942" s="142"/>
    </row>
    <row r="943" spans="6:15" s="139" customFormat="1" ht="14.25">
      <c r="F943" s="142"/>
      <c r="H943" s="485"/>
      <c r="I943" s="142"/>
      <c r="O943" s="142"/>
    </row>
    <row r="944" spans="6:15" s="139" customFormat="1" ht="14.25">
      <c r="F944" s="142"/>
      <c r="H944" s="485"/>
      <c r="I944" s="142"/>
      <c r="O944" s="142"/>
    </row>
    <row r="945" spans="6:15" s="139" customFormat="1" ht="14.25">
      <c r="F945" s="142"/>
      <c r="H945" s="485"/>
      <c r="I945" s="142"/>
      <c r="O945" s="142"/>
    </row>
    <row r="946" spans="6:15" s="139" customFormat="1" ht="14.25">
      <c r="F946" s="142"/>
      <c r="H946" s="485"/>
      <c r="I946" s="142"/>
      <c r="O946" s="142"/>
    </row>
    <row r="947" spans="6:15" s="139" customFormat="1" ht="14.25">
      <c r="F947" s="142"/>
      <c r="H947" s="485"/>
      <c r="I947" s="142"/>
      <c r="O947" s="142"/>
    </row>
    <row r="948" spans="6:15" s="139" customFormat="1" ht="14.25">
      <c r="F948" s="142"/>
      <c r="H948" s="485"/>
      <c r="I948" s="142"/>
      <c r="O948" s="142"/>
    </row>
    <row r="949" spans="6:15" s="139" customFormat="1" ht="14.25">
      <c r="F949" s="142"/>
      <c r="H949" s="485"/>
      <c r="I949" s="142"/>
      <c r="O949" s="142"/>
    </row>
    <row r="950" spans="6:15" s="139" customFormat="1" ht="14.25">
      <c r="F950" s="142"/>
      <c r="H950" s="485"/>
      <c r="I950" s="142"/>
      <c r="O950" s="142"/>
    </row>
    <row r="951" spans="6:15" s="139" customFormat="1" ht="14.25">
      <c r="F951" s="142"/>
      <c r="H951" s="485"/>
      <c r="I951" s="142"/>
      <c r="O951" s="142"/>
    </row>
    <row r="952" spans="6:15" s="139" customFormat="1" ht="14.25">
      <c r="F952" s="142"/>
      <c r="H952" s="485"/>
      <c r="I952" s="142"/>
      <c r="O952" s="142"/>
    </row>
    <row r="953" spans="6:15" s="139" customFormat="1" ht="14.25">
      <c r="F953" s="142"/>
      <c r="H953" s="485"/>
      <c r="I953" s="142"/>
      <c r="O953" s="142"/>
    </row>
    <row r="954" spans="6:15" s="139" customFormat="1" ht="14.25">
      <c r="F954" s="142"/>
      <c r="H954" s="485"/>
      <c r="I954" s="142"/>
      <c r="O954" s="142"/>
    </row>
    <row r="955" spans="6:15" s="139" customFormat="1" ht="14.25">
      <c r="F955" s="142"/>
      <c r="H955" s="485"/>
      <c r="I955" s="142"/>
      <c r="O955" s="142"/>
    </row>
    <row r="956" spans="6:15" s="139" customFormat="1" ht="14.25">
      <c r="F956" s="142"/>
      <c r="H956" s="485"/>
      <c r="I956" s="142"/>
      <c r="O956" s="142"/>
    </row>
    <row r="957" spans="6:15" s="139" customFormat="1" ht="14.25">
      <c r="F957" s="142"/>
      <c r="H957" s="485"/>
      <c r="I957" s="142"/>
      <c r="O957" s="142"/>
    </row>
    <row r="958" spans="6:15" s="139" customFormat="1" ht="14.25">
      <c r="F958" s="142"/>
      <c r="H958" s="485"/>
      <c r="I958" s="142"/>
      <c r="O958" s="142"/>
    </row>
    <row r="959" spans="6:15" s="139" customFormat="1" ht="14.25">
      <c r="F959" s="142"/>
      <c r="H959" s="485"/>
      <c r="I959" s="142"/>
      <c r="O959" s="142"/>
    </row>
    <row r="960" spans="6:15" s="139" customFormat="1" ht="14.25">
      <c r="F960" s="142"/>
      <c r="H960" s="485"/>
      <c r="I960" s="142"/>
      <c r="O960" s="142"/>
    </row>
    <row r="961" spans="6:15" s="139" customFormat="1" ht="14.25">
      <c r="F961" s="142"/>
      <c r="H961" s="485"/>
      <c r="I961" s="142"/>
      <c r="O961" s="142"/>
    </row>
    <row r="962" spans="6:15" s="139" customFormat="1" ht="14.25">
      <c r="F962" s="142"/>
      <c r="H962" s="485"/>
      <c r="I962" s="142"/>
      <c r="O962" s="142"/>
    </row>
    <row r="963" spans="6:15" s="139" customFormat="1" ht="14.25">
      <c r="F963" s="142"/>
      <c r="H963" s="485"/>
      <c r="I963" s="142"/>
      <c r="O963" s="142"/>
    </row>
    <row r="964" spans="6:15" s="139" customFormat="1" ht="14.25">
      <c r="F964" s="142"/>
      <c r="H964" s="485"/>
      <c r="I964" s="142"/>
      <c r="O964" s="142"/>
    </row>
    <row r="965" spans="6:15" s="139" customFormat="1" ht="14.25">
      <c r="F965" s="142"/>
      <c r="H965" s="485"/>
      <c r="I965" s="142"/>
      <c r="O965" s="142"/>
    </row>
    <row r="966" spans="6:15" s="139" customFormat="1" ht="14.25">
      <c r="F966" s="142"/>
      <c r="H966" s="485"/>
      <c r="I966" s="142"/>
      <c r="O966" s="142"/>
    </row>
    <row r="967" spans="6:15" s="139" customFormat="1" ht="14.25">
      <c r="F967" s="142"/>
      <c r="H967" s="485"/>
      <c r="I967" s="142"/>
      <c r="O967" s="142"/>
    </row>
    <row r="968" spans="6:15" s="139" customFormat="1" ht="14.25">
      <c r="F968" s="142"/>
      <c r="H968" s="485"/>
      <c r="I968" s="142"/>
      <c r="O968" s="142"/>
    </row>
    <row r="969" spans="6:15" s="139" customFormat="1" ht="14.25">
      <c r="F969" s="142"/>
      <c r="H969" s="485"/>
      <c r="I969" s="142"/>
      <c r="O969" s="142"/>
    </row>
    <row r="970" spans="6:15" s="139" customFormat="1" ht="14.25">
      <c r="F970" s="142"/>
      <c r="H970" s="485"/>
      <c r="I970" s="142"/>
      <c r="O970" s="142"/>
    </row>
    <row r="971" spans="6:15" s="139" customFormat="1" ht="14.25">
      <c r="F971" s="142"/>
      <c r="H971" s="485"/>
      <c r="I971" s="142"/>
      <c r="O971" s="142"/>
    </row>
    <row r="972" spans="6:15" s="139" customFormat="1" ht="14.25">
      <c r="F972" s="142"/>
      <c r="H972" s="485"/>
      <c r="I972" s="142"/>
      <c r="O972" s="142"/>
    </row>
    <row r="973" spans="6:15" s="139" customFormat="1" ht="14.25">
      <c r="F973" s="142"/>
      <c r="H973" s="485"/>
      <c r="I973" s="142"/>
      <c r="O973" s="142"/>
    </row>
    <row r="974" spans="6:15" s="139" customFormat="1" ht="14.25">
      <c r="F974" s="142"/>
      <c r="H974" s="485"/>
      <c r="I974" s="142"/>
      <c r="O974" s="142"/>
    </row>
    <row r="975" spans="6:15" s="139" customFormat="1" ht="14.25">
      <c r="F975" s="142"/>
      <c r="H975" s="485"/>
      <c r="I975" s="142"/>
      <c r="O975" s="142"/>
    </row>
    <row r="976" spans="6:15" s="139" customFormat="1" ht="14.25">
      <c r="F976" s="142"/>
      <c r="H976" s="485"/>
      <c r="I976" s="142"/>
      <c r="O976" s="142"/>
    </row>
    <row r="977" spans="6:15" s="139" customFormat="1" ht="14.25">
      <c r="F977" s="142"/>
      <c r="H977" s="485"/>
      <c r="I977" s="142"/>
      <c r="O977" s="142"/>
    </row>
    <row r="978" spans="6:15" s="139" customFormat="1" ht="14.25">
      <c r="F978" s="142"/>
      <c r="H978" s="485"/>
      <c r="I978" s="142"/>
      <c r="O978" s="142"/>
    </row>
    <row r="979" spans="6:15" s="139" customFormat="1" ht="14.25">
      <c r="F979" s="142"/>
      <c r="H979" s="485"/>
      <c r="I979" s="142"/>
      <c r="O979" s="142"/>
    </row>
    <row r="980" spans="6:15" s="139" customFormat="1" ht="14.25">
      <c r="F980" s="142"/>
      <c r="H980" s="485"/>
      <c r="I980" s="142"/>
      <c r="O980" s="142"/>
    </row>
    <row r="981" spans="6:15" s="139" customFormat="1" ht="14.25">
      <c r="F981" s="142"/>
      <c r="H981" s="485"/>
      <c r="I981" s="142"/>
      <c r="O981" s="142"/>
    </row>
    <row r="982" spans="6:15" s="139" customFormat="1" ht="14.25">
      <c r="F982" s="142"/>
      <c r="H982" s="485"/>
      <c r="I982" s="142"/>
      <c r="O982" s="142"/>
    </row>
    <row r="983" spans="6:15" s="139" customFormat="1" ht="14.25">
      <c r="F983" s="142"/>
      <c r="H983" s="485"/>
      <c r="I983" s="142"/>
      <c r="O983" s="142"/>
    </row>
    <row r="984" spans="6:15" s="139" customFormat="1" ht="14.25">
      <c r="F984" s="142"/>
      <c r="H984" s="485"/>
      <c r="I984" s="142"/>
      <c r="O984" s="142"/>
    </row>
    <row r="985" spans="6:15" s="139" customFormat="1" ht="14.25">
      <c r="F985" s="142"/>
      <c r="H985" s="485"/>
      <c r="I985" s="142"/>
      <c r="O985" s="142"/>
    </row>
    <row r="986" spans="6:15" s="139" customFormat="1" ht="14.25">
      <c r="F986" s="142"/>
      <c r="H986" s="485"/>
      <c r="I986" s="142"/>
      <c r="O986" s="142"/>
    </row>
    <row r="987" spans="6:15" s="139" customFormat="1" ht="14.25">
      <c r="F987" s="142"/>
      <c r="H987" s="485"/>
      <c r="I987" s="142"/>
      <c r="O987" s="142"/>
    </row>
    <row r="988" spans="6:15" s="139" customFormat="1" ht="14.25">
      <c r="F988" s="142"/>
      <c r="H988" s="485"/>
      <c r="I988" s="142"/>
      <c r="O988" s="142"/>
    </row>
    <row r="989" spans="6:15" s="139" customFormat="1" ht="14.25">
      <c r="F989" s="142"/>
      <c r="H989" s="485"/>
      <c r="I989" s="142"/>
      <c r="O989" s="142"/>
    </row>
    <row r="990" spans="6:15" s="139" customFormat="1" ht="14.25">
      <c r="F990" s="142"/>
      <c r="H990" s="485"/>
      <c r="I990" s="142"/>
      <c r="O990" s="142"/>
    </row>
    <row r="991" spans="6:15" s="139" customFormat="1" ht="14.25">
      <c r="F991" s="142"/>
      <c r="H991" s="485"/>
      <c r="I991" s="142"/>
      <c r="O991" s="142"/>
    </row>
    <row r="992" spans="6:15" s="139" customFormat="1" ht="14.25">
      <c r="F992" s="142"/>
      <c r="H992" s="485"/>
      <c r="I992" s="142"/>
      <c r="O992" s="142"/>
    </row>
    <row r="993" spans="6:15" s="139" customFormat="1" ht="14.25">
      <c r="F993" s="142"/>
      <c r="H993" s="485"/>
      <c r="I993" s="142"/>
      <c r="O993" s="142"/>
    </row>
    <row r="994" spans="6:15" s="139" customFormat="1" ht="14.25">
      <c r="F994" s="142"/>
      <c r="H994" s="485"/>
      <c r="I994" s="142"/>
      <c r="O994" s="142"/>
    </row>
    <row r="995" spans="6:15" s="139" customFormat="1" ht="14.25">
      <c r="F995" s="142"/>
      <c r="H995" s="485"/>
      <c r="I995" s="142"/>
      <c r="O995" s="142"/>
    </row>
    <row r="996" spans="6:15" s="139" customFormat="1" ht="14.25">
      <c r="F996" s="142"/>
      <c r="H996" s="485"/>
      <c r="I996" s="142"/>
      <c r="O996" s="142"/>
    </row>
    <row r="997" spans="6:15" s="139" customFormat="1" ht="14.25">
      <c r="F997" s="142"/>
      <c r="H997" s="485"/>
      <c r="I997" s="142"/>
      <c r="O997" s="142"/>
    </row>
    <row r="998" spans="6:15" s="139" customFormat="1" ht="14.25">
      <c r="F998" s="142"/>
      <c r="H998" s="485"/>
      <c r="I998" s="142"/>
      <c r="O998" s="142"/>
    </row>
    <row r="999" spans="6:15" s="139" customFormat="1" ht="14.25">
      <c r="F999" s="142"/>
      <c r="H999" s="485"/>
      <c r="I999" s="142"/>
      <c r="O999" s="142"/>
    </row>
    <row r="1000" spans="6:15" s="139" customFormat="1" ht="14.25">
      <c r="F1000" s="142"/>
      <c r="H1000" s="485"/>
      <c r="I1000" s="142"/>
      <c r="O1000" s="142"/>
    </row>
    <row r="1001" spans="6:15" s="139" customFormat="1" ht="14.25">
      <c r="F1001" s="142"/>
      <c r="H1001" s="485"/>
      <c r="I1001" s="142"/>
      <c r="O1001" s="142"/>
    </row>
    <row r="1002" spans="6:15" s="139" customFormat="1" ht="14.25">
      <c r="F1002" s="142"/>
      <c r="H1002" s="485"/>
      <c r="I1002" s="142"/>
      <c r="O1002" s="142"/>
    </row>
    <row r="1003" spans="6:15" s="139" customFormat="1" ht="14.25">
      <c r="F1003" s="142"/>
      <c r="H1003" s="485"/>
      <c r="I1003" s="142"/>
      <c r="O1003" s="142"/>
    </row>
    <row r="1004" spans="6:15" s="139" customFormat="1" ht="14.25">
      <c r="F1004" s="142"/>
      <c r="H1004" s="485"/>
      <c r="I1004" s="142"/>
      <c r="O1004" s="142"/>
    </row>
    <row r="1005" spans="6:15" s="139" customFormat="1" ht="14.25">
      <c r="F1005" s="142"/>
      <c r="H1005" s="485"/>
      <c r="I1005" s="142"/>
      <c r="O1005" s="142"/>
    </row>
    <row r="1006" spans="6:15" s="139" customFormat="1" ht="14.25">
      <c r="F1006" s="142"/>
      <c r="H1006" s="485"/>
      <c r="I1006" s="142"/>
      <c r="O1006" s="142"/>
    </row>
    <row r="1007" spans="6:15" s="139" customFormat="1" ht="14.25">
      <c r="F1007" s="142"/>
      <c r="H1007" s="485"/>
      <c r="I1007" s="142"/>
      <c r="O1007" s="142"/>
    </row>
    <row r="1008" spans="6:15" s="139" customFormat="1" ht="14.25">
      <c r="F1008" s="142"/>
      <c r="H1008" s="485"/>
      <c r="I1008" s="142"/>
      <c r="O1008" s="142"/>
    </row>
    <row r="1009" spans="6:15" s="139" customFormat="1" ht="14.25">
      <c r="F1009" s="142"/>
      <c r="H1009" s="485"/>
      <c r="I1009" s="142"/>
      <c r="O1009" s="142"/>
    </row>
    <row r="1010" spans="6:15" s="139" customFormat="1" ht="14.25">
      <c r="F1010" s="142"/>
      <c r="H1010" s="485"/>
      <c r="I1010" s="142"/>
      <c r="O1010" s="142"/>
    </row>
    <row r="1011" spans="6:15" s="139" customFormat="1" ht="14.25">
      <c r="F1011" s="142"/>
      <c r="H1011" s="485"/>
      <c r="I1011" s="142"/>
      <c r="O1011" s="142"/>
    </row>
    <row r="1012" spans="6:15" s="139" customFormat="1" ht="14.25">
      <c r="F1012" s="142"/>
      <c r="H1012" s="485"/>
      <c r="I1012" s="142"/>
      <c r="O1012" s="142"/>
    </row>
    <row r="1013" spans="6:15" s="139" customFormat="1" ht="14.25">
      <c r="F1013" s="142"/>
      <c r="H1013" s="485"/>
      <c r="I1013" s="142"/>
      <c r="O1013" s="142"/>
    </row>
    <row r="1014" spans="6:15" s="139" customFormat="1" ht="14.25">
      <c r="F1014" s="142"/>
      <c r="H1014" s="485"/>
      <c r="I1014" s="142"/>
      <c r="O1014" s="142"/>
    </row>
    <row r="1015" spans="6:15" s="139" customFormat="1" ht="14.25">
      <c r="F1015" s="142"/>
      <c r="H1015" s="485"/>
      <c r="I1015" s="142"/>
      <c r="O1015" s="142"/>
    </row>
    <row r="1016" spans="6:15" s="139" customFormat="1" ht="14.25">
      <c r="F1016" s="142"/>
      <c r="H1016" s="485"/>
      <c r="I1016" s="142"/>
      <c r="O1016" s="142"/>
    </row>
    <row r="1017" spans="6:15" s="139" customFormat="1" ht="14.25">
      <c r="F1017" s="142"/>
      <c r="H1017" s="485"/>
      <c r="I1017" s="142"/>
      <c r="O1017" s="142"/>
    </row>
    <row r="1018" spans="6:15" s="139" customFormat="1" ht="14.25">
      <c r="F1018" s="142"/>
      <c r="H1018" s="485"/>
      <c r="I1018" s="142"/>
      <c r="O1018" s="142"/>
    </row>
    <row r="1019" spans="6:15" s="139" customFormat="1" ht="14.25">
      <c r="F1019" s="142"/>
      <c r="H1019" s="485"/>
      <c r="I1019" s="142"/>
      <c r="O1019" s="142"/>
    </row>
    <row r="1020" spans="6:15" s="139" customFormat="1" ht="14.25">
      <c r="F1020" s="142"/>
      <c r="H1020" s="485"/>
      <c r="I1020" s="142"/>
      <c r="O1020" s="142"/>
    </row>
    <row r="1021" spans="6:15" s="139" customFormat="1" ht="14.25">
      <c r="F1021" s="142"/>
      <c r="H1021" s="485"/>
      <c r="I1021" s="142"/>
      <c r="O1021" s="142"/>
    </row>
    <row r="1022" spans="6:15" s="139" customFormat="1" ht="14.25">
      <c r="F1022" s="142"/>
      <c r="H1022" s="485"/>
      <c r="I1022" s="142"/>
      <c r="O1022" s="142"/>
    </row>
    <row r="1023" spans="6:15" s="139" customFormat="1" ht="14.25">
      <c r="F1023" s="142"/>
      <c r="H1023" s="485"/>
      <c r="I1023" s="142"/>
      <c r="O1023" s="142"/>
    </row>
    <row r="1024" spans="6:15" s="139" customFormat="1" ht="14.25">
      <c r="F1024" s="142"/>
      <c r="H1024" s="485"/>
      <c r="I1024" s="142"/>
      <c r="O1024" s="142"/>
    </row>
    <row r="1025" spans="6:15" s="139" customFormat="1" ht="14.25">
      <c r="F1025" s="142"/>
      <c r="H1025" s="485"/>
      <c r="I1025" s="142"/>
      <c r="O1025" s="142"/>
    </row>
    <row r="1026" spans="6:15" s="139" customFormat="1" ht="14.25">
      <c r="F1026" s="142"/>
      <c r="H1026" s="485"/>
      <c r="I1026" s="142"/>
      <c r="O1026" s="142"/>
    </row>
    <row r="1027" spans="6:15" s="139" customFormat="1" ht="14.25">
      <c r="F1027" s="142"/>
      <c r="H1027" s="485"/>
      <c r="I1027" s="142"/>
      <c r="O1027" s="142"/>
    </row>
    <row r="1028" spans="6:15" s="139" customFormat="1" ht="14.25">
      <c r="F1028" s="142"/>
      <c r="H1028" s="485"/>
      <c r="I1028" s="142"/>
      <c r="O1028" s="142"/>
    </row>
    <row r="1029" spans="6:15" s="139" customFormat="1" ht="14.25">
      <c r="F1029" s="142"/>
      <c r="H1029" s="485"/>
      <c r="I1029" s="142"/>
      <c r="O1029" s="142"/>
    </row>
    <row r="1030" spans="6:15" s="139" customFormat="1" ht="14.25">
      <c r="F1030" s="142"/>
      <c r="H1030" s="485"/>
      <c r="I1030" s="142"/>
      <c r="O1030" s="142"/>
    </row>
    <row r="1031" spans="6:15" s="139" customFormat="1" ht="14.25">
      <c r="F1031" s="142"/>
      <c r="H1031" s="485"/>
      <c r="I1031" s="142"/>
      <c r="O1031" s="142"/>
    </row>
    <row r="1032" spans="6:15" s="139" customFormat="1" ht="14.25">
      <c r="F1032" s="142"/>
      <c r="H1032" s="485"/>
      <c r="I1032" s="142"/>
      <c r="O1032" s="142"/>
    </row>
    <row r="1033" spans="6:15" s="139" customFormat="1" ht="14.25">
      <c r="F1033" s="142"/>
      <c r="H1033" s="485"/>
      <c r="I1033" s="142"/>
      <c r="O1033" s="142"/>
    </row>
    <row r="1034" spans="6:15" s="139" customFormat="1" ht="14.25">
      <c r="F1034" s="142"/>
      <c r="H1034" s="485"/>
      <c r="I1034" s="142"/>
      <c r="O1034" s="142"/>
    </row>
    <row r="1035" spans="6:15" s="139" customFormat="1" ht="14.25">
      <c r="F1035" s="142"/>
      <c r="H1035" s="485"/>
      <c r="I1035" s="142"/>
      <c r="O1035" s="142"/>
    </row>
    <row r="1036" spans="6:15" s="139" customFormat="1" ht="14.25">
      <c r="F1036" s="142"/>
      <c r="H1036" s="485"/>
      <c r="I1036" s="142"/>
      <c r="O1036" s="142"/>
    </row>
    <row r="1037" spans="6:15" s="139" customFormat="1" ht="14.25">
      <c r="F1037" s="142"/>
      <c r="H1037" s="485"/>
      <c r="I1037" s="142"/>
      <c r="O1037" s="142"/>
    </row>
    <row r="1038" spans="6:15" s="139" customFormat="1" ht="14.25">
      <c r="F1038" s="142"/>
      <c r="H1038" s="485"/>
      <c r="I1038" s="142"/>
      <c r="O1038" s="142"/>
    </row>
    <row r="1039" spans="6:15" s="139" customFormat="1" ht="14.25">
      <c r="F1039" s="142"/>
      <c r="H1039" s="485"/>
      <c r="I1039" s="142"/>
      <c r="O1039" s="142"/>
    </row>
    <row r="1040" spans="6:15" s="139" customFormat="1" ht="14.25">
      <c r="F1040" s="142"/>
      <c r="H1040" s="485"/>
      <c r="I1040" s="142"/>
      <c r="O1040" s="142"/>
    </row>
    <row r="1041" spans="6:15" s="139" customFormat="1" ht="14.25">
      <c r="F1041" s="142"/>
      <c r="H1041" s="485"/>
      <c r="I1041" s="142"/>
      <c r="O1041" s="142"/>
    </row>
    <row r="1042" spans="6:15" s="139" customFormat="1" ht="14.25">
      <c r="F1042" s="142"/>
      <c r="H1042" s="485"/>
      <c r="I1042" s="142"/>
      <c r="O1042" s="142"/>
    </row>
    <row r="1043" spans="6:15" s="139" customFormat="1" ht="14.25">
      <c r="F1043" s="142"/>
      <c r="H1043" s="485"/>
      <c r="I1043" s="142"/>
      <c r="O1043" s="142"/>
    </row>
    <row r="1044" spans="6:15" s="139" customFormat="1" ht="14.25">
      <c r="F1044" s="142"/>
      <c r="H1044" s="485"/>
      <c r="I1044" s="142"/>
      <c r="O1044" s="142"/>
    </row>
    <row r="1045" spans="6:15" s="139" customFormat="1" ht="14.25">
      <c r="F1045" s="142"/>
      <c r="H1045" s="485"/>
      <c r="I1045" s="142"/>
      <c r="O1045" s="142"/>
    </row>
    <row r="1046" spans="6:15" s="139" customFormat="1" ht="14.25">
      <c r="F1046" s="142"/>
      <c r="H1046" s="485"/>
      <c r="I1046" s="142"/>
      <c r="O1046" s="142"/>
    </row>
    <row r="1047" spans="6:15" s="139" customFormat="1" ht="14.25">
      <c r="F1047" s="142"/>
      <c r="H1047" s="485"/>
      <c r="I1047" s="142"/>
      <c r="O1047" s="142"/>
    </row>
    <row r="1048" spans="6:15" s="139" customFormat="1" ht="14.25">
      <c r="F1048" s="142"/>
      <c r="H1048" s="485"/>
      <c r="I1048" s="142"/>
      <c r="O1048" s="142"/>
    </row>
    <row r="1049" spans="6:15" s="139" customFormat="1" ht="14.25">
      <c r="F1049" s="142"/>
      <c r="H1049" s="485"/>
      <c r="I1049" s="142"/>
      <c r="O1049" s="142"/>
    </row>
    <row r="1050" spans="6:15" s="139" customFormat="1" ht="14.25">
      <c r="F1050" s="142"/>
      <c r="H1050" s="485"/>
      <c r="I1050" s="142"/>
      <c r="O1050" s="142"/>
    </row>
    <row r="1051" spans="6:15" s="139" customFormat="1" ht="14.25">
      <c r="F1051" s="142"/>
      <c r="H1051" s="485"/>
      <c r="I1051" s="142"/>
      <c r="O1051" s="142"/>
    </row>
    <row r="1052" spans="6:15" s="139" customFormat="1" ht="14.25">
      <c r="F1052" s="142"/>
      <c r="H1052" s="485"/>
      <c r="I1052" s="142"/>
      <c r="O1052" s="142"/>
    </row>
    <row r="1053" spans="6:15" s="139" customFormat="1" ht="14.25">
      <c r="F1053" s="142"/>
      <c r="H1053" s="485"/>
      <c r="I1053" s="142"/>
      <c r="O1053" s="142"/>
    </row>
    <row r="1054" spans="6:15" s="139" customFormat="1" ht="14.25">
      <c r="F1054" s="142"/>
      <c r="H1054" s="485"/>
      <c r="I1054" s="142"/>
      <c r="O1054" s="142"/>
    </row>
    <row r="1055" spans="6:15" s="139" customFormat="1" ht="14.25">
      <c r="F1055" s="142"/>
      <c r="H1055" s="485"/>
      <c r="I1055" s="142"/>
      <c r="O1055" s="142"/>
    </row>
    <row r="1056" spans="6:15" s="139" customFormat="1" ht="14.25">
      <c r="F1056" s="142"/>
      <c r="H1056" s="485"/>
      <c r="I1056" s="142"/>
      <c r="O1056" s="142"/>
    </row>
    <row r="1057" spans="6:15" s="139" customFormat="1" ht="14.25">
      <c r="F1057" s="142"/>
      <c r="H1057" s="485"/>
      <c r="I1057" s="142"/>
      <c r="O1057" s="142"/>
    </row>
    <row r="1058" spans="6:15" s="139" customFormat="1" ht="14.25">
      <c r="F1058" s="142"/>
      <c r="H1058" s="485"/>
      <c r="I1058" s="142"/>
      <c r="O1058" s="142"/>
    </row>
    <row r="1059" spans="6:15" s="139" customFormat="1" ht="14.25">
      <c r="F1059" s="142"/>
      <c r="H1059" s="485"/>
      <c r="I1059" s="142"/>
      <c r="O1059" s="142"/>
    </row>
    <row r="1060" spans="6:15" s="139" customFormat="1" ht="14.25">
      <c r="F1060" s="142"/>
      <c r="H1060" s="485"/>
      <c r="I1060" s="142"/>
      <c r="O1060" s="142"/>
    </row>
    <row r="1061" spans="6:15" s="139" customFormat="1" ht="14.25">
      <c r="F1061" s="142"/>
      <c r="H1061" s="485"/>
      <c r="I1061" s="142"/>
      <c r="O1061" s="142"/>
    </row>
    <row r="1062" spans="6:15" s="139" customFormat="1" ht="14.25">
      <c r="F1062" s="142"/>
      <c r="H1062" s="485"/>
      <c r="I1062" s="142"/>
      <c r="O1062" s="142"/>
    </row>
    <row r="1063" spans="6:15" s="139" customFormat="1" ht="14.25">
      <c r="F1063" s="142"/>
      <c r="H1063" s="485"/>
      <c r="I1063" s="142"/>
      <c r="O1063" s="142"/>
    </row>
    <row r="1064" spans="6:15" s="139" customFormat="1" ht="14.25">
      <c r="F1064" s="142"/>
      <c r="H1064" s="485"/>
      <c r="I1064" s="142"/>
      <c r="O1064" s="142"/>
    </row>
    <row r="1065" spans="6:15" s="139" customFormat="1" ht="14.25">
      <c r="F1065" s="142"/>
      <c r="H1065" s="485"/>
      <c r="I1065" s="142"/>
      <c r="O1065" s="142"/>
    </row>
    <row r="1066" spans="6:15" s="139" customFormat="1" ht="14.25">
      <c r="F1066" s="142"/>
      <c r="H1066" s="485"/>
      <c r="I1066" s="142"/>
      <c r="O1066" s="142"/>
    </row>
    <row r="1067" spans="6:15" s="139" customFormat="1" ht="14.25">
      <c r="F1067" s="142"/>
      <c r="H1067" s="485"/>
      <c r="I1067" s="142"/>
      <c r="O1067" s="142"/>
    </row>
    <row r="1068" spans="6:15" s="139" customFormat="1" ht="14.25">
      <c r="F1068" s="142"/>
      <c r="H1068" s="485"/>
      <c r="I1068" s="142"/>
      <c r="O1068" s="142"/>
    </row>
    <row r="1069" spans="6:15" s="139" customFormat="1" ht="14.25">
      <c r="F1069" s="142"/>
      <c r="H1069" s="485"/>
      <c r="I1069" s="142"/>
      <c r="O1069" s="142"/>
    </row>
    <row r="1070" spans="6:15" s="139" customFormat="1" ht="14.25">
      <c r="F1070" s="142"/>
      <c r="H1070" s="485"/>
      <c r="I1070" s="142"/>
      <c r="O1070" s="142"/>
    </row>
    <row r="1071" spans="6:15" s="139" customFormat="1" ht="14.25">
      <c r="F1071" s="142"/>
      <c r="H1071" s="485"/>
      <c r="I1071" s="142"/>
      <c r="O1071" s="142"/>
    </row>
    <row r="1072" spans="6:15" s="139" customFormat="1" ht="14.25">
      <c r="F1072" s="142"/>
      <c r="H1072" s="485"/>
      <c r="I1072" s="142"/>
      <c r="O1072" s="142"/>
    </row>
    <row r="1073" spans="6:15" s="139" customFormat="1" ht="14.25">
      <c r="F1073" s="142"/>
      <c r="H1073" s="485"/>
      <c r="I1073" s="142"/>
      <c r="O1073" s="142"/>
    </row>
    <row r="1074" spans="6:15" s="139" customFormat="1" ht="14.25">
      <c r="F1074" s="142"/>
      <c r="H1074" s="485"/>
      <c r="I1074" s="142"/>
      <c r="O1074" s="142"/>
    </row>
    <row r="1075" spans="6:15" s="139" customFormat="1" ht="14.25">
      <c r="F1075" s="142"/>
      <c r="H1075" s="485"/>
      <c r="I1075" s="142"/>
      <c r="O1075" s="142"/>
    </row>
    <row r="1076" spans="6:15" s="139" customFormat="1" ht="14.25">
      <c r="F1076" s="142"/>
      <c r="H1076" s="485"/>
      <c r="I1076" s="142"/>
      <c r="O1076" s="142"/>
    </row>
    <row r="1077" spans="6:15" s="139" customFormat="1" ht="14.25">
      <c r="F1077" s="142"/>
      <c r="H1077" s="485"/>
      <c r="I1077" s="142"/>
      <c r="O1077" s="142"/>
    </row>
    <row r="1078" spans="6:15" s="139" customFormat="1" ht="14.25">
      <c r="F1078" s="142"/>
      <c r="H1078" s="485"/>
      <c r="I1078" s="142"/>
      <c r="O1078" s="142"/>
    </row>
    <row r="1079" spans="6:15" s="139" customFormat="1" ht="14.25">
      <c r="F1079" s="142"/>
      <c r="H1079" s="485"/>
      <c r="I1079" s="142"/>
      <c r="O1079" s="142"/>
    </row>
    <row r="1080" spans="6:15" s="139" customFormat="1" ht="14.25">
      <c r="F1080" s="142"/>
      <c r="H1080" s="485"/>
      <c r="I1080" s="142"/>
      <c r="O1080" s="142"/>
    </row>
    <row r="1081" spans="6:15" s="139" customFormat="1" ht="14.25">
      <c r="F1081" s="142"/>
      <c r="H1081" s="485"/>
      <c r="I1081" s="142"/>
      <c r="O1081" s="142"/>
    </row>
    <row r="1082" spans="6:15" s="139" customFormat="1" ht="14.25">
      <c r="F1082" s="142"/>
      <c r="H1082" s="485"/>
      <c r="I1082" s="142"/>
      <c r="O1082" s="142"/>
    </row>
    <row r="1083" spans="6:15" s="139" customFormat="1" ht="14.25">
      <c r="F1083" s="142"/>
      <c r="H1083" s="485"/>
      <c r="I1083" s="142"/>
      <c r="O1083" s="142"/>
    </row>
    <row r="1084" spans="6:15" s="139" customFormat="1" ht="14.25">
      <c r="F1084" s="142"/>
      <c r="H1084" s="485"/>
      <c r="I1084" s="142"/>
      <c r="O1084" s="142"/>
    </row>
    <row r="1085" spans="6:15" s="139" customFormat="1" ht="14.25">
      <c r="F1085" s="142"/>
      <c r="H1085" s="485"/>
      <c r="I1085" s="142"/>
      <c r="O1085" s="142"/>
    </row>
    <row r="1086" spans="6:15" s="139" customFormat="1" ht="14.25">
      <c r="F1086" s="142"/>
      <c r="H1086" s="485"/>
      <c r="I1086" s="142"/>
      <c r="O1086" s="142"/>
    </row>
    <row r="1087" spans="6:15" s="139" customFormat="1" ht="14.25">
      <c r="F1087" s="142"/>
      <c r="H1087" s="485"/>
      <c r="I1087" s="142"/>
      <c r="O1087" s="142"/>
    </row>
    <row r="1088" spans="6:15" s="139" customFormat="1" ht="14.25">
      <c r="F1088" s="142"/>
      <c r="H1088" s="485"/>
      <c r="I1088" s="142"/>
      <c r="O1088" s="142"/>
    </row>
    <row r="1089" spans="6:15" s="139" customFormat="1" ht="14.25">
      <c r="F1089" s="142"/>
      <c r="H1089" s="485"/>
      <c r="I1089" s="142"/>
      <c r="O1089" s="142"/>
    </row>
    <row r="1090" spans="6:15" s="139" customFormat="1" ht="14.25">
      <c r="F1090" s="142"/>
      <c r="H1090" s="485"/>
      <c r="I1090" s="142"/>
      <c r="O1090" s="142"/>
    </row>
    <row r="1091" spans="6:15" s="139" customFormat="1" ht="14.25">
      <c r="F1091" s="142"/>
      <c r="H1091" s="485"/>
      <c r="I1091" s="142"/>
      <c r="O1091" s="142"/>
    </row>
    <row r="1092" spans="6:15" s="139" customFormat="1" ht="14.25">
      <c r="F1092" s="142"/>
      <c r="H1092" s="485"/>
      <c r="I1092" s="142"/>
      <c r="O1092" s="142"/>
    </row>
    <row r="1093" spans="6:15" s="139" customFormat="1" ht="14.25">
      <c r="F1093" s="142"/>
      <c r="H1093" s="485"/>
      <c r="I1093" s="142"/>
      <c r="O1093" s="142"/>
    </row>
    <row r="1094" spans="6:15" s="139" customFormat="1" ht="14.25">
      <c r="F1094" s="142"/>
      <c r="H1094" s="485"/>
      <c r="I1094" s="142"/>
      <c r="O1094" s="142"/>
    </row>
    <row r="1095" spans="6:15" s="139" customFormat="1" ht="14.25">
      <c r="F1095" s="142"/>
      <c r="H1095" s="485"/>
      <c r="I1095" s="142"/>
      <c r="O1095" s="142"/>
    </row>
    <row r="1096" spans="6:15" s="139" customFormat="1" ht="14.25">
      <c r="F1096" s="142"/>
      <c r="H1096" s="485"/>
      <c r="I1096" s="142"/>
      <c r="O1096" s="142"/>
    </row>
    <row r="1097" spans="6:15" s="139" customFormat="1" ht="14.25">
      <c r="F1097" s="142"/>
      <c r="H1097" s="485"/>
      <c r="I1097" s="142"/>
      <c r="O1097" s="142"/>
    </row>
    <row r="1098" spans="6:15" s="139" customFormat="1" ht="14.25">
      <c r="F1098" s="142"/>
      <c r="H1098" s="485"/>
      <c r="I1098" s="142"/>
      <c r="O1098" s="142"/>
    </row>
    <row r="1099" spans="6:15" s="139" customFormat="1" ht="14.25">
      <c r="F1099" s="142"/>
      <c r="H1099" s="485"/>
      <c r="I1099" s="142"/>
      <c r="O1099" s="142"/>
    </row>
    <row r="1100" spans="6:15" s="139" customFormat="1" ht="14.25">
      <c r="F1100" s="142"/>
      <c r="H1100" s="485"/>
      <c r="I1100" s="142"/>
      <c r="O1100" s="142"/>
    </row>
    <row r="1101" spans="6:15" s="139" customFormat="1" ht="14.25">
      <c r="F1101" s="142"/>
      <c r="H1101" s="485"/>
      <c r="I1101" s="142"/>
      <c r="O1101" s="142"/>
    </row>
    <row r="1102" spans="6:15" s="139" customFormat="1" ht="14.25">
      <c r="F1102" s="142"/>
      <c r="H1102" s="485"/>
      <c r="I1102" s="142"/>
      <c r="O1102" s="142"/>
    </row>
    <row r="1103" spans="6:15" s="139" customFormat="1" ht="14.25">
      <c r="F1103" s="142"/>
      <c r="H1103" s="485"/>
      <c r="I1103" s="142"/>
      <c r="O1103" s="142"/>
    </row>
    <row r="1104" spans="6:15" s="139" customFormat="1" ht="14.25">
      <c r="F1104" s="142"/>
      <c r="H1104" s="485"/>
      <c r="I1104" s="142"/>
      <c r="O1104" s="142"/>
    </row>
    <row r="1105" spans="6:15" s="139" customFormat="1" ht="14.25">
      <c r="F1105" s="142"/>
      <c r="H1105" s="485"/>
      <c r="I1105" s="142"/>
      <c r="O1105" s="142"/>
    </row>
    <row r="1106" spans="6:15" s="139" customFormat="1" ht="14.25">
      <c r="F1106" s="142"/>
      <c r="H1106" s="485"/>
      <c r="I1106" s="142"/>
      <c r="O1106" s="142"/>
    </row>
    <row r="1107" spans="6:15" s="139" customFormat="1" ht="14.25">
      <c r="F1107" s="142"/>
      <c r="H1107" s="485"/>
      <c r="I1107" s="142"/>
      <c r="O1107" s="142"/>
    </row>
    <row r="1108" spans="6:15" s="139" customFormat="1" ht="14.25">
      <c r="F1108" s="142"/>
      <c r="H1108" s="485"/>
      <c r="I1108" s="142"/>
      <c r="O1108" s="142"/>
    </row>
    <row r="1109" spans="6:15" s="139" customFormat="1" ht="14.25">
      <c r="F1109" s="142"/>
      <c r="H1109" s="485"/>
      <c r="I1109" s="142"/>
      <c r="O1109" s="142"/>
    </row>
    <row r="1110" spans="6:15" s="139" customFormat="1" ht="14.25">
      <c r="F1110" s="142"/>
      <c r="H1110" s="485"/>
      <c r="I1110" s="142"/>
      <c r="O1110" s="142"/>
    </row>
    <row r="1111" spans="6:15" s="139" customFormat="1" ht="14.25">
      <c r="F1111" s="142"/>
      <c r="H1111" s="485"/>
      <c r="I1111" s="142"/>
      <c r="O1111" s="142"/>
    </row>
    <row r="1112" spans="6:15" s="139" customFormat="1" ht="14.25">
      <c r="F1112" s="142"/>
      <c r="H1112" s="485"/>
      <c r="I1112" s="142"/>
      <c r="O1112" s="142"/>
    </row>
    <row r="1113" spans="6:15" s="139" customFormat="1" ht="14.25">
      <c r="F1113" s="142"/>
      <c r="H1113" s="485"/>
      <c r="I1113" s="142"/>
      <c r="O1113" s="142"/>
    </row>
    <row r="1114" spans="6:15" s="139" customFormat="1" ht="14.25">
      <c r="F1114" s="142"/>
      <c r="H1114" s="485"/>
      <c r="I1114" s="142"/>
      <c r="O1114" s="142"/>
    </row>
    <row r="1115" spans="6:15" s="139" customFormat="1" ht="14.25">
      <c r="F1115" s="142"/>
      <c r="H1115" s="485"/>
      <c r="I1115" s="142"/>
      <c r="O1115" s="142"/>
    </row>
    <row r="1116" spans="6:15" s="139" customFormat="1" ht="14.25">
      <c r="F1116" s="142"/>
      <c r="H1116" s="485"/>
      <c r="I1116" s="142"/>
      <c r="O1116" s="142"/>
    </row>
    <row r="1117" spans="6:15" s="139" customFormat="1" ht="14.25">
      <c r="F1117" s="142"/>
      <c r="H1117" s="485"/>
      <c r="I1117" s="142"/>
      <c r="O1117" s="142"/>
    </row>
    <row r="1118" spans="6:15" s="139" customFormat="1" ht="14.25">
      <c r="F1118" s="142"/>
      <c r="H1118" s="485"/>
      <c r="I1118" s="142"/>
      <c r="O1118" s="142"/>
    </row>
    <row r="1119" spans="6:15" s="139" customFormat="1" ht="14.25">
      <c r="F1119" s="142"/>
      <c r="H1119" s="485"/>
      <c r="I1119" s="142"/>
      <c r="O1119" s="142"/>
    </row>
    <row r="1120" spans="6:15" s="139" customFormat="1" ht="14.25">
      <c r="F1120" s="142"/>
      <c r="H1120" s="485"/>
      <c r="I1120" s="142"/>
      <c r="O1120" s="142"/>
    </row>
    <row r="1121" spans="6:15" s="139" customFormat="1" ht="14.25">
      <c r="F1121" s="142"/>
      <c r="H1121" s="485"/>
      <c r="I1121" s="142"/>
      <c r="O1121" s="142"/>
    </row>
    <row r="1122" spans="6:15" s="139" customFormat="1" ht="14.25">
      <c r="F1122" s="142"/>
      <c r="H1122" s="485"/>
      <c r="I1122" s="142"/>
      <c r="O1122" s="142"/>
    </row>
    <row r="1123" spans="6:15" s="139" customFormat="1" ht="14.25">
      <c r="F1123" s="142"/>
      <c r="H1123" s="485"/>
      <c r="I1123" s="142"/>
      <c r="O1123" s="142"/>
    </row>
    <row r="1124" spans="6:15" s="139" customFormat="1" ht="14.25">
      <c r="F1124" s="142"/>
      <c r="H1124" s="485"/>
      <c r="I1124" s="142"/>
      <c r="O1124" s="142"/>
    </row>
    <row r="1125" spans="6:15" s="139" customFormat="1" ht="14.25">
      <c r="F1125" s="142"/>
      <c r="H1125" s="485"/>
      <c r="I1125" s="142"/>
      <c r="O1125" s="142"/>
    </row>
    <row r="1126" spans="6:15" s="139" customFormat="1" ht="14.25">
      <c r="F1126" s="142"/>
      <c r="H1126" s="485"/>
      <c r="I1126" s="142"/>
      <c r="O1126" s="142"/>
    </row>
    <row r="1127" spans="6:15" s="139" customFormat="1" ht="14.25">
      <c r="F1127" s="142"/>
      <c r="H1127" s="485"/>
      <c r="I1127" s="142"/>
      <c r="O1127" s="142"/>
    </row>
    <row r="1128" spans="6:15" s="139" customFormat="1" ht="14.25">
      <c r="F1128" s="142"/>
      <c r="H1128" s="485"/>
      <c r="I1128" s="142"/>
      <c r="O1128" s="142"/>
    </row>
    <row r="1129" spans="6:15" s="139" customFormat="1" ht="14.25">
      <c r="F1129" s="142"/>
      <c r="H1129" s="485"/>
      <c r="I1129" s="142"/>
      <c r="O1129" s="142"/>
    </row>
    <row r="1130" spans="6:15" s="139" customFormat="1" ht="14.25">
      <c r="F1130" s="142"/>
      <c r="H1130" s="485"/>
      <c r="I1130" s="142"/>
      <c r="O1130" s="142"/>
    </row>
    <row r="1131" spans="6:15" s="139" customFormat="1" ht="14.25">
      <c r="F1131" s="142"/>
      <c r="H1131" s="485"/>
      <c r="I1131" s="142"/>
      <c r="O1131" s="142"/>
    </row>
    <row r="1132" spans="6:15" s="139" customFormat="1" ht="14.25">
      <c r="F1132" s="142"/>
      <c r="H1132" s="485"/>
      <c r="I1132" s="142"/>
      <c r="O1132" s="142"/>
    </row>
    <row r="1133" spans="6:15" s="139" customFormat="1" ht="14.25">
      <c r="F1133" s="142"/>
      <c r="H1133" s="485"/>
      <c r="I1133" s="142"/>
      <c r="O1133" s="142"/>
    </row>
    <row r="1134" spans="6:15" s="139" customFormat="1" ht="14.25">
      <c r="F1134" s="142"/>
      <c r="H1134" s="485"/>
      <c r="I1134" s="142"/>
      <c r="O1134" s="142"/>
    </row>
    <row r="1135" spans="6:15" s="139" customFormat="1" ht="14.25">
      <c r="F1135" s="142"/>
      <c r="H1135" s="485"/>
      <c r="I1135" s="142"/>
      <c r="O1135" s="142"/>
    </row>
    <row r="1136" spans="6:15" s="139" customFormat="1" ht="14.25">
      <c r="F1136" s="142"/>
      <c r="H1136" s="485"/>
      <c r="I1136" s="142"/>
      <c r="O1136" s="142"/>
    </row>
    <row r="1137" spans="6:15" s="139" customFormat="1" ht="14.25">
      <c r="F1137" s="142"/>
      <c r="H1137" s="485"/>
      <c r="I1137" s="142"/>
      <c r="O1137" s="142"/>
    </row>
    <row r="1138" spans="6:15" s="139" customFormat="1" ht="14.25">
      <c r="F1138" s="142"/>
      <c r="H1138" s="485"/>
      <c r="I1138" s="142"/>
      <c r="O1138" s="142"/>
    </row>
    <row r="1139" spans="6:15" s="139" customFormat="1" ht="14.25">
      <c r="F1139" s="142"/>
      <c r="H1139" s="485"/>
      <c r="I1139" s="142"/>
      <c r="O1139" s="142"/>
    </row>
    <row r="1140" spans="6:15" s="139" customFormat="1" ht="14.25">
      <c r="F1140" s="142"/>
      <c r="H1140" s="485"/>
      <c r="I1140" s="142"/>
      <c r="O1140" s="142"/>
    </row>
    <row r="1141" spans="6:15" s="139" customFormat="1" ht="14.25">
      <c r="F1141" s="142"/>
      <c r="H1141" s="485"/>
      <c r="I1141" s="142"/>
      <c r="O1141" s="142"/>
    </row>
    <row r="1142" spans="6:15" s="139" customFormat="1" ht="14.25">
      <c r="F1142" s="142"/>
      <c r="H1142" s="485"/>
      <c r="I1142" s="142"/>
      <c r="O1142" s="142"/>
    </row>
    <row r="1143" spans="6:15" s="139" customFormat="1" ht="14.25">
      <c r="F1143" s="142"/>
      <c r="H1143" s="485"/>
      <c r="I1143" s="142"/>
      <c r="O1143" s="142"/>
    </row>
    <row r="1144" spans="6:15" s="139" customFormat="1" ht="14.25">
      <c r="F1144" s="142"/>
      <c r="H1144" s="485"/>
      <c r="I1144" s="142"/>
      <c r="O1144" s="142"/>
    </row>
    <row r="1145" spans="6:15" s="139" customFormat="1" ht="14.25">
      <c r="F1145" s="142"/>
      <c r="H1145" s="485"/>
      <c r="I1145" s="142"/>
      <c r="O1145" s="142"/>
    </row>
    <row r="1146" spans="6:15" s="139" customFormat="1" ht="14.25">
      <c r="F1146" s="142"/>
      <c r="H1146" s="485"/>
      <c r="I1146" s="142"/>
      <c r="O1146" s="142"/>
    </row>
    <row r="1147" spans="6:15" s="139" customFormat="1" ht="14.25">
      <c r="F1147" s="142"/>
      <c r="H1147" s="485"/>
      <c r="I1147" s="142"/>
      <c r="O1147" s="142"/>
    </row>
    <row r="1148" spans="6:15" s="139" customFormat="1" ht="14.25">
      <c r="F1148" s="142"/>
      <c r="H1148" s="485"/>
      <c r="I1148" s="142"/>
      <c r="O1148" s="142"/>
    </row>
    <row r="1149" spans="6:15" s="139" customFormat="1" ht="14.25">
      <c r="F1149" s="142"/>
      <c r="H1149" s="485"/>
      <c r="I1149" s="142"/>
      <c r="O1149" s="142"/>
    </row>
    <row r="1150" spans="6:15" s="139" customFormat="1" ht="14.25">
      <c r="F1150" s="142"/>
      <c r="H1150" s="485"/>
      <c r="I1150" s="142"/>
      <c r="O1150" s="142"/>
    </row>
    <row r="1151" spans="6:15" s="139" customFormat="1" ht="14.25">
      <c r="F1151" s="142"/>
      <c r="H1151" s="485"/>
      <c r="I1151" s="142"/>
      <c r="O1151" s="142"/>
    </row>
    <row r="1152" spans="6:15" s="139" customFormat="1" ht="14.25">
      <c r="F1152" s="142"/>
      <c r="H1152" s="485"/>
      <c r="I1152" s="142"/>
      <c r="O1152" s="142"/>
    </row>
    <row r="1153" spans="6:15" s="139" customFormat="1" ht="14.25">
      <c r="F1153" s="142"/>
      <c r="H1153" s="485"/>
      <c r="I1153" s="142"/>
      <c r="O1153" s="142"/>
    </row>
    <row r="1154" spans="6:15" s="139" customFormat="1" ht="14.25">
      <c r="F1154" s="142"/>
      <c r="H1154" s="485"/>
      <c r="I1154" s="142"/>
      <c r="O1154" s="142"/>
    </row>
    <row r="1155" spans="6:15" s="139" customFormat="1" ht="14.25">
      <c r="F1155" s="142"/>
      <c r="H1155" s="485"/>
      <c r="I1155" s="142"/>
      <c r="O1155" s="142"/>
    </row>
    <row r="1156" spans="6:15" s="139" customFormat="1" ht="14.25">
      <c r="F1156" s="142"/>
      <c r="H1156" s="485"/>
      <c r="I1156" s="142"/>
      <c r="O1156" s="142"/>
    </row>
    <row r="1157" spans="6:15" s="139" customFormat="1" ht="14.25">
      <c r="F1157" s="142"/>
      <c r="H1157" s="485"/>
      <c r="I1157" s="142"/>
      <c r="O1157" s="142"/>
    </row>
    <row r="1158" spans="6:15" s="139" customFormat="1" ht="14.25">
      <c r="F1158" s="142"/>
      <c r="H1158" s="485"/>
      <c r="I1158" s="142"/>
      <c r="O1158" s="142"/>
    </row>
    <row r="1159" spans="6:15" s="139" customFormat="1" ht="14.25">
      <c r="F1159" s="142"/>
      <c r="H1159" s="485"/>
      <c r="I1159" s="142"/>
      <c r="O1159" s="142"/>
    </row>
    <row r="1160" spans="6:15" s="139" customFormat="1" ht="14.25">
      <c r="F1160" s="142"/>
      <c r="H1160" s="485"/>
      <c r="I1160" s="142"/>
      <c r="O1160" s="142"/>
    </row>
    <row r="1161" spans="6:15" s="139" customFormat="1" ht="14.25">
      <c r="F1161" s="142"/>
      <c r="H1161" s="485"/>
      <c r="I1161" s="142"/>
      <c r="O1161" s="142"/>
    </row>
    <row r="1162" spans="6:15" s="139" customFormat="1" ht="14.25">
      <c r="F1162" s="142"/>
      <c r="H1162" s="485"/>
      <c r="I1162" s="142"/>
      <c r="O1162" s="142"/>
    </row>
    <row r="1163" spans="6:15" s="139" customFormat="1" ht="14.25">
      <c r="F1163" s="142"/>
      <c r="H1163" s="485"/>
      <c r="I1163" s="142"/>
      <c r="O1163" s="142"/>
    </row>
    <row r="1164" spans="6:15" s="139" customFormat="1" ht="14.25">
      <c r="F1164" s="142"/>
      <c r="H1164" s="485"/>
      <c r="I1164" s="142"/>
      <c r="O1164" s="142"/>
    </row>
    <row r="1165" spans="6:15" s="139" customFormat="1" ht="14.25">
      <c r="F1165" s="142"/>
      <c r="H1165" s="485"/>
      <c r="I1165" s="142"/>
      <c r="O1165" s="142"/>
    </row>
    <row r="1166" spans="6:15" s="139" customFormat="1" ht="14.25">
      <c r="F1166" s="142"/>
      <c r="H1166" s="485"/>
      <c r="I1166" s="142"/>
      <c r="O1166" s="142"/>
    </row>
    <row r="1167" spans="6:15" s="139" customFormat="1" ht="14.25">
      <c r="F1167" s="142"/>
      <c r="H1167" s="485"/>
      <c r="I1167" s="142"/>
      <c r="O1167" s="142"/>
    </row>
    <row r="1168" spans="6:15" s="139" customFormat="1" ht="14.25">
      <c r="F1168" s="142"/>
      <c r="H1168" s="485"/>
      <c r="I1168" s="142"/>
      <c r="O1168" s="142"/>
    </row>
    <row r="1169" spans="6:15" s="139" customFormat="1" ht="14.25">
      <c r="F1169" s="142"/>
      <c r="H1169" s="485"/>
      <c r="I1169" s="142"/>
      <c r="O1169" s="142"/>
    </row>
    <row r="1170" spans="6:15" s="139" customFormat="1" ht="14.25">
      <c r="F1170" s="142"/>
      <c r="H1170" s="485"/>
      <c r="I1170" s="142"/>
      <c r="O1170" s="142"/>
    </row>
    <row r="1171" spans="6:15" s="139" customFormat="1" ht="14.25">
      <c r="F1171" s="142"/>
      <c r="H1171" s="485"/>
      <c r="I1171" s="142"/>
      <c r="O1171" s="142"/>
    </row>
    <row r="1172" spans="6:15" s="139" customFormat="1" ht="14.25">
      <c r="F1172" s="142"/>
      <c r="H1172" s="485"/>
      <c r="I1172" s="142"/>
      <c r="O1172" s="142"/>
    </row>
    <row r="1173" spans="6:15" s="139" customFormat="1" ht="14.25">
      <c r="F1173" s="142"/>
      <c r="H1173" s="485"/>
      <c r="I1173" s="142"/>
      <c r="O1173" s="142"/>
    </row>
    <row r="1174" spans="6:15" s="139" customFormat="1" ht="14.25">
      <c r="F1174" s="142"/>
      <c r="H1174" s="485"/>
      <c r="I1174" s="142"/>
      <c r="O1174" s="142"/>
    </row>
    <row r="1175" spans="6:15" s="139" customFormat="1" ht="14.25">
      <c r="F1175" s="142"/>
      <c r="H1175" s="485"/>
      <c r="I1175" s="142"/>
      <c r="O1175" s="142"/>
    </row>
    <row r="1176" spans="6:15" s="139" customFormat="1" ht="14.25">
      <c r="F1176" s="142"/>
      <c r="H1176" s="485"/>
      <c r="I1176" s="142"/>
      <c r="O1176" s="142"/>
    </row>
    <row r="1177" spans="6:15" s="139" customFormat="1" ht="14.25">
      <c r="F1177" s="142"/>
      <c r="H1177" s="485"/>
      <c r="I1177" s="142"/>
      <c r="O1177" s="142"/>
    </row>
    <row r="1178" spans="6:15" s="139" customFormat="1" ht="14.25">
      <c r="F1178" s="142"/>
      <c r="H1178" s="485"/>
      <c r="I1178" s="142"/>
      <c r="O1178" s="142"/>
    </row>
    <row r="1179" spans="6:15" s="139" customFormat="1" ht="14.25">
      <c r="F1179" s="142"/>
      <c r="H1179" s="485"/>
      <c r="I1179" s="142"/>
      <c r="O1179" s="142"/>
    </row>
    <row r="1180" spans="6:15" s="139" customFormat="1" ht="14.25">
      <c r="F1180" s="142"/>
      <c r="H1180" s="485"/>
      <c r="I1180" s="142"/>
      <c r="O1180" s="142"/>
    </row>
    <row r="1181" spans="6:15" s="139" customFormat="1" ht="14.25">
      <c r="F1181" s="142"/>
      <c r="H1181" s="485"/>
      <c r="I1181" s="142"/>
      <c r="O1181" s="142"/>
    </row>
    <row r="1182" spans="6:15" s="139" customFormat="1" ht="14.25">
      <c r="F1182" s="142"/>
      <c r="H1182" s="485"/>
      <c r="I1182" s="142"/>
      <c r="O1182" s="142"/>
    </row>
    <row r="1183" spans="6:15" s="139" customFormat="1" ht="14.25">
      <c r="F1183" s="142"/>
      <c r="H1183" s="485"/>
      <c r="I1183" s="142"/>
      <c r="O1183" s="142"/>
    </row>
    <row r="1184" spans="6:15" s="139" customFormat="1" ht="14.25">
      <c r="F1184" s="142"/>
      <c r="H1184" s="485"/>
      <c r="I1184" s="142"/>
      <c r="O1184" s="142"/>
    </row>
    <row r="1185" spans="6:15" s="139" customFormat="1" ht="14.25">
      <c r="F1185" s="142"/>
      <c r="H1185" s="485"/>
      <c r="I1185" s="142"/>
      <c r="O1185" s="142"/>
    </row>
    <row r="1186" spans="6:15" s="139" customFormat="1" ht="14.25">
      <c r="F1186" s="142"/>
      <c r="H1186" s="485"/>
      <c r="I1186" s="142"/>
      <c r="O1186" s="142"/>
    </row>
    <row r="1187" spans="6:15" s="139" customFormat="1" ht="14.25">
      <c r="F1187" s="142"/>
      <c r="H1187" s="485"/>
      <c r="I1187" s="142"/>
      <c r="O1187" s="142"/>
    </row>
    <row r="1188" spans="6:15" s="139" customFormat="1" ht="14.25">
      <c r="F1188" s="142"/>
      <c r="H1188" s="485"/>
      <c r="I1188" s="142"/>
      <c r="O1188" s="142"/>
    </row>
    <row r="1189" spans="6:15" s="139" customFormat="1" ht="14.25">
      <c r="F1189" s="142"/>
      <c r="H1189" s="485"/>
      <c r="I1189" s="142"/>
      <c r="O1189" s="142"/>
    </row>
    <row r="1190" spans="6:15" s="139" customFormat="1" ht="14.25">
      <c r="F1190" s="142"/>
      <c r="H1190" s="485"/>
      <c r="I1190" s="142"/>
      <c r="O1190" s="142"/>
    </row>
    <row r="1191" spans="6:15" s="139" customFormat="1" ht="14.25">
      <c r="F1191" s="142"/>
      <c r="H1191" s="485"/>
      <c r="I1191" s="142"/>
      <c r="O1191" s="142"/>
    </row>
    <row r="1192" spans="6:15" s="139" customFormat="1" ht="14.25">
      <c r="F1192" s="142"/>
      <c r="H1192" s="485"/>
      <c r="I1192" s="142"/>
      <c r="O1192" s="142"/>
    </row>
    <row r="1193" spans="6:15" s="139" customFormat="1" ht="14.25">
      <c r="F1193" s="142"/>
      <c r="H1193" s="485"/>
      <c r="I1193" s="142"/>
      <c r="O1193" s="142"/>
    </row>
    <row r="1194" spans="6:15" s="139" customFormat="1" ht="14.25">
      <c r="F1194" s="142"/>
      <c r="H1194" s="485"/>
      <c r="I1194" s="142"/>
      <c r="O1194" s="142"/>
    </row>
    <row r="1195" spans="6:15" s="139" customFormat="1" ht="14.25">
      <c r="F1195" s="142"/>
      <c r="H1195" s="485"/>
      <c r="I1195" s="142"/>
      <c r="O1195" s="142"/>
    </row>
    <row r="1196" spans="6:15" s="139" customFormat="1" ht="14.25">
      <c r="F1196" s="142"/>
      <c r="H1196" s="485"/>
      <c r="I1196" s="142"/>
      <c r="O1196" s="142"/>
    </row>
    <row r="1197" spans="6:15" s="139" customFormat="1" ht="14.25">
      <c r="F1197" s="142"/>
      <c r="H1197" s="485"/>
      <c r="I1197" s="142"/>
      <c r="O1197" s="142"/>
    </row>
    <row r="1198" spans="6:15" s="139" customFormat="1" ht="14.25">
      <c r="F1198" s="142"/>
      <c r="H1198" s="485"/>
      <c r="I1198" s="142"/>
      <c r="O1198" s="142"/>
    </row>
    <row r="1199" spans="6:15" s="139" customFormat="1" ht="14.25">
      <c r="F1199" s="142"/>
      <c r="H1199" s="485"/>
      <c r="I1199" s="142"/>
      <c r="O1199" s="142"/>
    </row>
    <row r="1200" spans="6:15" s="139" customFormat="1" ht="14.25">
      <c r="F1200" s="142"/>
      <c r="H1200" s="485"/>
      <c r="I1200" s="142"/>
      <c r="O1200" s="142"/>
    </row>
    <row r="1201" spans="6:15" s="139" customFormat="1" ht="14.25">
      <c r="F1201" s="142"/>
      <c r="H1201" s="485"/>
      <c r="I1201" s="142"/>
      <c r="O1201" s="142"/>
    </row>
    <row r="1202" spans="6:15" s="139" customFormat="1" ht="14.25">
      <c r="F1202" s="142"/>
      <c r="H1202" s="485"/>
      <c r="I1202" s="142"/>
      <c r="O1202" s="142"/>
    </row>
    <row r="1203" spans="6:15" s="139" customFormat="1" ht="14.25">
      <c r="F1203" s="142"/>
      <c r="H1203" s="485"/>
      <c r="I1203" s="142"/>
      <c r="O1203" s="142"/>
    </row>
    <row r="1204" spans="6:15" s="139" customFormat="1" ht="14.25">
      <c r="F1204" s="142"/>
      <c r="H1204" s="485"/>
      <c r="I1204" s="142"/>
      <c r="O1204" s="142"/>
    </row>
    <row r="1205" spans="6:15" s="139" customFormat="1" ht="14.25">
      <c r="F1205" s="142"/>
      <c r="H1205" s="485"/>
      <c r="I1205" s="142"/>
      <c r="O1205" s="142"/>
    </row>
    <row r="1206" spans="6:15" s="139" customFormat="1" ht="14.25">
      <c r="F1206" s="142"/>
      <c r="H1206" s="485"/>
      <c r="I1206" s="142"/>
      <c r="O1206" s="142"/>
    </row>
    <row r="1207" spans="6:15" s="139" customFormat="1" ht="14.25">
      <c r="F1207" s="142"/>
      <c r="H1207" s="485"/>
      <c r="I1207" s="142"/>
      <c r="O1207" s="142"/>
    </row>
    <row r="1208" spans="6:15" s="139" customFormat="1" ht="14.25">
      <c r="F1208" s="142"/>
      <c r="H1208" s="485"/>
      <c r="I1208" s="142"/>
      <c r="O1208" s="142"/>
    </row>
    <row r="1209" spans="6:15" s="139" customFormat="1" ht="14.25">
      <c r="F1209" s="142"/>
      <c r="H1209" s="485"/>
      <c r="I1209" s="142"/>
      <c r="O1209" s="142"/>
    </row>
    <row r="1210" spans="6:15" s="139" customFormat="1" ht="14.25">
      <c r="F1210" s="142"/>
      <c r="H1210" s="485"/>
      <c r="I1210" s="142"/>
      <c r="O1210" s="142"/>
    </row>
    <row r="1211" spans="6:15" s="139" customFormat="1" ht="14.25">
      <c r="F1211" s="142"/>
      <c r="H1211" s="485"/>
      <c r="I1211" s="142"/>
      <c r="O1211" s="142"/>
    </row>
    <row r="1212" spans="6:15" s="139" customFormat="1" ht="14.25">
      <c r="F1212" s="142"/>
      <c r="H1212" s="485"/>
      <c r="I1212" s="142"/>
      <c r="O1212" s="142"/>
    </row>
    <row r="1213" spans="6:15" s="139" customFormat="1" ht="14.25">
      <c r="F1213" s="142"/>
      <c r="H1213" s="485"/>
      <c r="I1213" s="142"/>
      <c r="O1213" s="142"/>
    </row>
    <row r="1214" spans="6:15" s="139" customFormat="1" ht="14.25">
      <c r="F1214" s="142"/>
      <c r="H1214" s="485"/>
      <c r="I1214" s="142"/>
      <c r="O1214" s="142"/>
    </row>
    <row r="1215" spans="6:15" s="139" customFormat="1" ht="14.25">
      <c r="F1215" s="142"/>
      <c r="H1215" s="485"/>
      <c r="I1215" s="142"/>
      <c r="O1215" s="142"/>
    </row>
    <row r="1216" spans="6:15" s="139" customFormat="1" ht="14.25">
      <c r="F1216" s="142"/>
      <c r="H1216" s="485"/>
      <c r="I1216" s="142"/>
      <c r="O1216" s="142"/>
    </row>
    <row r="1217" spans="6:15" s="139" customFormat="1" ht="14.25">
      <c r="F1217" s="142"/>
      <c r="H1217" s="485"/>
      <c r="I1217" s="142"/>
      <c r="O1217" s="142"/>
    </row>
    <row r="1218" spans="6:15" s="139" customFormat="1" ht="14.25">
      <c r="F1218" s="142"/>
      <c r="H1218" s="485"/>
      <c r="I1218" s="142"/>
      <c r="O1218" s="142"/>
    </row>
    <row r="1219" spans="6:15" s="139" customFormat="1" ht="14.25">
      <c r="F1219" s="142"/>
      <c r="H1219" s="485"/>
      <c r="I1219" s="142"/>
      <c r="O1219" s="142"/>
    </row>
    <row r="1220" spans="6:15" s="139" customFormat="1" ht="14.25">
      <c r="F1220" s="142"/>
      <c r="H1220" s="485"/>
      <c r="I1220" s="142"/>
      <c r="O1220" s="142"/>
    </row>
    <row r="1221" spans="6:15" s="139" customFormat="1" ht="14.25">
      <c r="F1221" s="142"/>
      <c r="H1221" s="485"/>
      <c r="I1221" s="142"/>
      <c r="O1221" s="142"/>
    </row>
    <row r="1222" spans="6:15" s="139" customFormat="1" ht="14.25">
      <c r="F1222" s="142"/>
      <c r="H1222" s="485"/>
      <c r="I1222" s="142"/>
      <c r="O1222" s="142"/>
    </row>
    <row r="1223" spans="6:15" s="139" customFormat="1" ht="14.25">
      <c r="F1223" s="142"/>
      <c r="H1223" s="485"/>
      <c r="I1223" s="142"/>
      <c r="O1223" s="142"/>
    </row>
    <row r="1224" spans="6:15" s="139" customFormat="1" ht="14.25">
      <c r="F1224" s="142"/>
      <c r="H1224" s="485"/>
      <c r="I1224" s="142"/>
      <c r="O1224" s="142"/>
    </row>
    <row r="1225" spans="6:15" s="139" customFormat="1" ht="14.25">
      <c r="F1225" s="142"/>
      <c r="H1225" s="485"/>
      <c r="I1225" s="142"/>
      <c r="O1225" s="142"/>
    </row>
    <row r="1226" spans="6:15" s="139" customFormat="1" ht="14.25">
      <c r="F1226" s="142"/>
      <c r="H1226" s="485"/>
      <c r="I1226" s="142"/>
      <c r="O1226" s="142"/>
    </row>
    <row r="1227" spans="6:15" s="139" customFormat="1" ht="14.25">
      <c r="F1227" s="142"/>
      <c r="H1227" s="485"/>
      <c r="I1227" s="142"/>
      <c r="O1227" s="142"/>
    </row>
    <row r="1228" spans="6:15" s="139" customFormat="1" ht="14.25">
      <c r="F1228" s="142"/>
      <c r="H1228" s="485"/>
      <c r="I1228" s="142"/>
      <c r="O1228" s="142"/>
    </row>
    <row r="1229" spans="6:15" s="139" customFormat="1" ht="14.25">
      <c r="F1229" s="142"/>
      <c r="H1229" s="485"/>
      <c r="I1229" s="142"/>
      <c r="O1229" s="142"/>
    </row>
    <row r="1230" spans="6:15" s="139" customFormat="1" ht="14.25">
      <c r="F1230" s="142"/>
      <c r="H1230" s="485"/>
      <c r="I1230" s="142"/>
      <c r="O1230" s="142"/>
    </row>
    <row r="1231" spans="6:15" s="139" customFormat="1" ht="14.25">
      <c r="F1231" s="142"/>
      <c r="H1231" s="485"/>
      <c r="I1231" s="142"/>
      <c r="O1231" s="142"/>
    </row>
    <row r="1232" spans="6:15" s="139" customFormat="1" ht="14.25">
      <c r="F1232" s="142"/>
      <c r="H1232" s="485"/>
      <c r="I1232" s="142"/>
      <c r="O1232" s="142"/>
    </row>
    <row r="1233" spans="6:15" s="139" customFormat="1" ht="14.25">
      <c r="F1233" s="142"/>
      <c r="H1233" s="485"/>
      <c r="I1233" s="142"/>
      <c r="O1233" s="142"/>
    </row>
    <row r="1234" spans="6:15" s="139" customFormat="1" ht="14.25">
      <c r="F1234" s="142"/>
      <c r="H1234" s="485"/>
      <c r="I1234" s="142"/>
      <c r="O1234" s="142"/>
    </row>
    <row r="1235" spans="6:15" s="139" customFormat="1" ht="14.25">
      <c r="F1235" s="142"/>
      <c r="H1235" s="485"/>
      <c r="I1235" s="142"/>
      <c r="O1235" s="142"/>
    </row>
    <row r="1236" spans="6:15" s="139" customFormat="1" ht="14.25">
      <c r="F1236" s="142"/>
      <c r="H1236" s="485"/>
      <c r="I1236" s="142"/>
      <c r="O1236" s="142"/>
    </row>
    <row r="1237" spans="6:15" s="139" customFormat="1" ht="14.25">
      <c r="F1237" s="142"/>
      <c r="H1237" s="485"/>
      <c r="I1237" s="142"/>
      <c r="O1237" s="142"/>
    </row>
    <row r="1238" spans="6:15" s="139" customFormat="1" ht="14.25">
      <c r="F1238" s="142"/>
      <c r="H1238" s="485"/>
      <c r="I1238" s="142"/>
      <c r="O1238" s="142"/>
    </row>
    <row r="1239" spans="6:15" s="139" customFormat="1" ht="14.25">
      <c r="F1239" s="142"/>
      <c r="H1239" s="485"/>
      <c r="I1239" s="142"/>
      <c r="O1239" s="142"/>
    </row>
    <row r="1240" spans="6:15" s="139" customFormat="1" ht="14.25">
      <c r="F1240" s="142"/>
      <c r="H1240" s="485"/>
      <c r="I1240" s="142"/>
      <c r="O1240" s="142"/>
    </row>
    <row r="1241" spans="6:15" s="139" customFormat="1" ht="14.25">
      <c r="F1241" s="142"/>
      <c r="H1241" s="485"/>
      <c r="I1241" s="142"/>
      <c r="O1241" s="142"/>
    </row>
    <row r="1242" spans="6:15" s="139" customFormat="1" ht="14.25">
      <c r="F1242" s="142"/>
      <c r="H1242" s="485"/>
      <c r="I1242" s="142"/>
      <c r="O1242" s="142"/>
    </row>
    <row r="1243" spans="6:15" s="139" customFormat="1" ht="14.25">
      <c r="F1243" s="142"/>
      <c r="H1243" s="485"/>
      <c r="I1243" s="142"/>
      <c r="O1243" s="142"/>
    </row>
    <row r="1244" spans="6:15" s="139" customFormat="1" ht="14.25">
      <c r="F1244" s="142"/>
      <c r="H1244" s="485"/>
      <c r="I1244" s="142"/>
      <c r="O1244" s="142"/>
    </row>
    <row r="1245" spans="6:15" s="139" customFormat="1" ht="14.25">
      <c r="F1245" s="142"/>
      <c r="H1245" s="485"/>
      <c r="I1245" s="142"/>
      <c r="O1245" s="142"/>
    </row>
    <row r="1246" spans="6:15" s="139" customFormat="1" ht="14.25">
      <c r="F1246" s="142"/>
      <c r="H1246" s="485"/>
      <c r="I1246" s="142"/>
      <c r="O1246" s="142"/>
    </row>
    <row r="1247" spans="6:15" s="139" customFormat="1" ht="14.25">
      <c r="F1247" s="142"/>
      <c r="H1247" s="485"/>
      <c r="I1247" s="142"/>
      <c r="O1247" s="142"/>
    </row>
    <row r="1248" spans="6:15" s="139" customFormat="1" ht="14.25">
      <c r="F1248" s="142"/>
      <c r="H1248" s="485"/>
      <c r="I1248" s="142"/>
      <c r="O1248" s="142"/>
    </row>
    <row r="1249" spans="6:15" s="139" customFormat="1" ht="14.25">
      <c r="F1249" s="142"/>
      <c r="H1249" s="485"/>
      <c r="I1249" s="142"/>
      <c r="O1249" s="142"/>
    </row>
    <row r="1250" spans="6:15" s="139" customFormat="1" ht="14.25">
      <c r="F1250" s="142"/>
      <c r="H1250" s="485"/>
      <c r="I1250" s="142"/>
      <c r="O1250" s="142"/>
    </row>
    <row r="1251" spans="6:15" s="139" customFormat="1" ht="14.25">
      <c r="F1251" s="142"/>
      <c r="H1251" s="485"/>
      <c r="I1251" s="142"/>
      <c r="O1251" s="142"/>
    </row>
    <row r="1252" spans="6:15" s="139" customFormat="1" ht="14.25">
      <c r="F1252" s="142"/>
      <c r="H1252" s="485"/>
      <c r="I1252" s="142"/>
      <c r="O1252" s="142"/>
    </row>
    <row r="1253" spans="6:15" s="139" customFormat="1" ht="14.25">
      <c r="F1253" s="142"/>
      <c r="H1253" s="485"/>
      <c r="I1253" s="142"/>
      <c r="O1253" s="142"/>
    </row>
    <row r="1254" spans="6:15" s="139" customFormat="1" ht="14.25">
      <c r="F1254" s="142"/>
      <c r="H1254" s="485"/>
      <c r="I1254" s="142"/>
      <c r="O1254" s="142"/>
    </row>
    <row r="1255" spans="6:15" s="139" customFormat="1" ht="14.25">
      <c r="F1255" s="142"/>
      <c r="H1255" s="485"/>
      <c r="I1255" s="142"/>
      <c r="O1255" s="142"/>
    </row>
    <row r="1256" spans="6:15" s="139" customFormat="1" ht="14.25">
      <c r="F1256" s="142"/>
      <c r="H1256" s="485"/>
      <c r="I1256" s="142"/>
      <c r="O1256" s="142"/>
    </row>
    <row r="1257" spans="6:15" s="139" customFormat="1" ht="14.25">
      <c r="F1257" s="142"/>
      <c r="H1257" s="485"/>
      <c r="I1257" s="142"/>
      <c r="O1257" s="142"/>
    </row>
    <row r="1258" spans="6:15" s="139" customFormat="1" ht="14.25">
      <c r="F1258" s="142"/>
      <c r="H1258" s="485"/>
      <c r="I1258" s="142"/>
      <c r="O1258" s="142"/>
    </row>
    <row r="1259" spans="6:15" s="139" customFormat="1" ht="14.25">
      <c r="F1259" s="142"/>
      <c r="H1259" s="485"/>
      <c r="I1259" s="142"/>
      <c r="O1259" s="142"/>
    </row>
    <row r="1260" spans="6:15" s="139" customFormat="1" ht="14.25">
      <c r="F1260" s="142"/>
      <c r="H1260" s="485"/>
      <c r="I1260" s="142"/>
      <c r="O1260" s="142"/>
    </row>
    <row r="1261" spans="6:15" s="139" customFormat="1" ht="14.25">
      <c r="F1261" s="142"/>
      <c r="H1261" s="485"/>
      <c r="I1261" s="142"/>
      <c r="O1261" s="142"/>
    </row>
    <row r="1262" spans="6:15" s="139" customFormat="1" ht="14.25">
      <c r="F1262" s="142"/>
      <c r="H1262" s="485"/>
      <c r="I1262" s="142"/>
      <c r="O1262" s="142"/>
    </row>
    <row r="1263" spans="6:15" s="139" customFormat="1" ht="14.25">
      <c r="F1263" s="142"/>
      <c r="H1263" s="485"/>
      <c r="I1263" s="142"/>
      <c r="O1263" s="142"/>
    </row>
    <row r="1264" spans="6:15" s="139" customFormat="1" ht="14.25">
      <c r="F1264" s="142"/>
      <c r="H1264" s="485"/>
      <c r="I1264" s="142"/>
      <c r="O1264" s="142"/>
    </row>
    <row r="1265" spans="6:15" s="139" customFormat="1" ht="14.25">
      <c r="F1265" s="142"/>
      <c r="H1265" s="485"/>
      <c r="I1265" s="142"/>
      <c r="O1265" s="142"/>
    </row>
    <row r="1266" spans="6:15" s="139" customFormat="1" ht="14.25">
      <c r="F1266" s="142"/>
      <c r="H1266" s="485"/>
      <c r="I1266" s="142"/>
      <c r="O1266" s="142"/>
    </row>
    <row r="1267" spans="6:15" s="139" customFormat="1" ht="14.25">
      <c r="F1267" s="142"/>
      <c r="H1267" s="485"/>
      <c r="I1267" s="142"/>
      <c r="O1267" s="142"/>
    </row>
    <row r="1268" spans="6:15" s="139" customFormat="1" ht="14.25">
      <c r="F1268" s="142"/>
      <c r="H1268" s="485"/>
      <c r="I1268" s="142"/>
      <c r="O1268" s="142"/>
    </row>
    <row r="1269" spans="6:15" s="139" customFormat="1" ht="14.25">
      <c r="F1269" s="142"/>
      <c r="H1269" s="485"/>
      <c r="I1269" s="142"/>
      <c r="O1269" s="142"/>
    </row>
    <row r="1270" spans="6:15" s="139" customFormat="1" ht="14.25">
      <c r="F1270" s="142"/>
      <c r="H1270" s="485"/>
      <c r="I1270" s="142"/>
      <c r="O1270" s="142"/>
    </row>
    <row r="1271" spans="6:15" s="139" customFormat="1" ht="14.25">
      <c r="F1271" s="142"/>
      <c r="H1271" s="485"/>
      <c r="I1271" s="142"/>
      <c r="O1271" s="142"/>
    </row>
    <row r="1272" spans="6:15" s="139" customFormat="1" ht="14.25">
      <c r="F1272" s="142"/>
      <c r="H1272" s="485"/>
      <c r="I1272" s="142"/>
      <c r="O1272" s="142"/>
    </row>
    <row r="1273" spans="6:15" s="139" customFormat="1" ht="14.25">
      <c r="F1273" s="142"/>
      <c r="H1273" s="485"/>
      <c r="I1273" s="142"/>
      <c r="O1273" s="142"/>
    </row>
    <row r="1274" spans="6:15" s="139" customFormat="1" ht="14.25">
      <c r="F1274" s="142"/>
      <c r="H1274" s="485"/>
      <c r="I1274" s="142"/>
      <c r="O1274" s="142"/>
    </row>
    <row r="1275" spans="6:15" s="139" customFormat="1" ht="14.25">
      <c r="F1275" s="142"/>
      <c r="H1275" s="485"/>
      <c r="I1275" s="142"/>
      <c r="O1275" s="142"/>
    </row>
    <row r="1276" spans="6:15" s="139" customFormat="1" ht="14.25">
      <c r="F1276" s="142"/>
      <c r="H1276" s="485"/>
      <c r="I1276" s="142"/>
      <c r="O1276" s="142"/>
    </row>
    <row r="1277" spans="6:15" s="139" customFormat="1" ht="14.25">
      <c r="F1277" s="142"/>
      <c r="H1277" s="485"/>
      <c r="I1277" s="142"/>
      <c r="O1277" s="142"/>
    </row>
    <row r="1278" spans="6:15" s="139" customFormat="1" ht="14.25">
      <c r="F1278" s="142"/>
      <c r="H1278" s="485"/>
      <c r="I1278" s="142"/>
      <c r="O1278" s="142"/>
    </row>
    <row r="1279" spans="6:15" s="139" customFormat="1" ht="14.25">
      <c r="F1279" s="142"/>
      <c r="H1279" s="485"/>
      <c r="I1279" s="142"/>
      <c r="O1279" s="142"/>
    </row>
    <row r="1280" spans="6:15" s="139" customFormat="1" ht="14.25">
      <c r="F1280" s="142"/>
      <c r="H1280" s="485"/>
      <c r="I1280" s="142"/>
      <c r="O1280" s="142"/>
    </row>
    <row r="1281" spans="6:15" s="139" customFormat="1" ht="14.25">
      <c r="F1281" s="142"/>
      <c r="H1281" s="485"/>
      <c r="I1281" s="142"/>
      <c r="O1281" s="142"/>
    </row>
    <row r="1282" spans="6:15" s="139" customFormat="1" ht="14.25">
      <c r="F1282" s="142"/>
      <c r="H1282" s="485"/>
      <c r="I1282" s="142"/>
      <c r="O1282" s="142"/>
    </row>
    <row r="1283" spans="6:15" s="139" customFormat="1" ht="14.25">
      <c r="F1283" s="142"/>
      <c r="H1283" s="485"/>
      <c r="I1283" s="142"/>
      <c r="O1283" s="142"/>
    </row>
    <row r="1284" spans="6:15" s="139" customFormat="1" ht="14.25">
      <c r="F1284" s="142"/>
      <c r="H1284" s="485"/>
      <c r="I1284" s="142"/>
      <c r="O1284" s="142"/>
    </row>
    <row r="1285" spans="6:15" s="139" customFormat="1" ht="14.25">
      <c r="F1285" s="142"/>
      <c r="H1285" s="485"/>
      <c r="I1285" s="142"/>
      <c r="O1285" s="142"/>
    </row>
    <row r="1286" spans="6:15" s="139" customFormat="1" ht="14.25">
      <c r="F1286" s="142"/>
      <c r="H1286" s="485"/>
      <c r="I1286" s="142"/>
      <c r="O1286" s="142"/>
    </row>
    <row r="1287" spans="6:15" s="139" customFormat="1" ht="14.25">
      <c r="F1287" s="142"/>
      <c r="H1287" s="485"/>
      <c r="I1287" s="142"/>
      <c r="O1287" s="142"/>
    </row>
    <row r="1288" spans="6:15" s="139" customFormat="1" ht="14.25">
      <c r="F1288" s="142"/>
      <c r="H1288" s="485"/>
      <c r="I1288" s="142"/>
      <c r="O1288" s="142"/>
    </row>
    <row r="1289" spans="6:15" s="139" customFormat="1" ht="14.25">
      <c r="F1289" s="142"/>
      <c r="H1289" s="485"/>
      <c r="I1289" s="142"/>
      <c r="O1289" s="142"/>
    </row>
    <row r="1290" spans="6:15" s="139" customFormat="1" ht="14.25">
      <c r="F1290" s="142"/>
      <c r="H1290" s="485"/>
      <c r="I1290" s="142"/>
      <c r="O1290" s="142"/>
    </row>
    <row r="1291" spans="6:15" s="139" customFormat="1" ht="14.25">
      <c r="F1291" s="142"/>
      <c r="H1291" s="485"/>
      <c r="I1291" s="142"/>
      <c r="O1291" s="142"/>
    </row>
    <row r="1292" spans="6:15" s="139" customFormat="1" ht="14.25">
      <c r="F1292" s="142"/>
      <c r="H1292" s="485"/>
      <c r="I1292" s="142"/>
      <c r="O1292" s="142"/>
    </row>
    <row r="1293" spans="6:15" s="139" customFormat="1" ht="14.25">
      <c r="F1293" s="142"/>
      <c r="H1293" s="485"/>
      <c r="I1293" s="142"/>
      <c r="O1293" s="142"/>
    </row>
    <row r="1294" spans="6:15" s="139" customFormat="1" ht="14.25">
      <c r="F1294" s="142"/>
      <c r="H1294" s="485"/>
      <c r="I1294" s="142"/>
      <c r="O1294" s="142"/>
    </row>
    <row r="1295" spans="6:15" s="139" customFormat="1" ht="14.25">
      <c r="F1295" s="142"/>
      <c r="H1295" s="485"/>
      <c r="I1295" s="142"/>
      <c r="O1295" s="142"/>
    </row>
    <row r="1296" spans="6:15" s="139" customFormat="1" ht="14.25">
      <c r="F1296" s="142"/>
      <c r="H1296" s="485"/>
      <c r="I1296" s="142"/>
      <c r="O1296" s="142"/>
    </row>
    <row r="1297" spans="6:15" s="139" customFormat="1" ht="14.25">
      <c r="F1297" s="142"/>
      <c r="H1297" s="485"/>
      <c r="I1297" s="142"/>
      <c r="O1297" s="142"/>
    </row>
    <row r="1298" spans="6:15" s="139" customFormat="1" ht="14.25">
      <c r="F1298" s="142"/>
      <c r="H1298" s="485"/>
      <c r="I1298" s="142"/>
      <c r="O1298" s="142"/>
    </row>
    <row r="1299" spans="6:15" s="139" customFormat="1" ht="14.25">
      <c r="F1299" s="142"/>
      <c r="H1299" s="485"/>
      <c r="I1299" s="142"/>
      <c r="O1299" s="142"/>
    </row>
    <row r="1300" spans="6:15" s="139" customFormat="1" ht="14.25">
      <c r="F1300" s="142"/>
      <c r="H1300" s="485"/>
      <c r="I1300" s="142"/>
      <c r="O1300" s="142"/>
    </row>
    <row r="1301" spans="6:15" s="139" customFormat="1" ht="14.25">
      <c r="F1301" s="142"/>
      <c r="H1301" s="485"/>
      <c r="I1301" s="142"/>
      <c r="O1301" s="142"/>
    </row>
    <row r="1302" spans="6:15" s="139" customFormat="1" ht="14.25">
      <c r="F1302" s="142"/>
      <c r="H1302" s="485"/>
      <c r="I1302" s="142"/>
      <c r="O1302" s="142"/>
    </row>
    <row r="1303" spans="6:15" s="139" customFormat="1" ht="14.25">
      <c r="F1303" s="142"/>
      <c r="H1303" s="485"/>
      <c r="I1303" s="142"/>
      <c r="O1303" s="142"/>
    </row>
    <row r="1304" spans="6:15" s="139" customFormat="1" ht="14.25">
      <c r="F1304" s="142"/>
      <c r="H1304" s="485"/>
      <c r="I1304" s="142"/>
      <c r="O1304" s="142"/>
    </row>
    <row r="1305" spans="6:15" s="139" customFormat="1" ht="14.25">
      <c r="F1305" s="142"/>
      <c r="H1305" s="485"/>
      <c r="I1305" s="142"/>
      <c r="O1305" s="142"/>
    </row>
    <row r="1306" spans="6:15" s="139" customFormat="1" ht="14.25">
      <c r="F1306" s="142"/>
      <c r="H1306" s="485"/>
      <c r="I1306" s="142"/>
      <c r="O1306" s="142"/>
    </row>
    <row r="1307" spans="6:15" s="139" customFormat="1" ht="14.25">
      <c r="F1307" s="142"/>
      <c r="H1307" s="485"/>
      <c r="I1307" s="142"/>
      <c r="O1307" s="142"/>
    </row>
    <row r="1308" spans="6:15" s="139" customFormat="1" ht="14.25">
      <c r="F1308" s="142"/>
      <c r="H1308" s="485"/>
      <c r="I1308" s="142"/>
      <c r="O1308" s="142"/>
    </row>
    <row r="1309" spans="6:15" s="139" customFormat="1" ht="14.25">
      <c r="F1309" s="142"/>
      <c r="H1309" s="485"/>
      <c r="I1309" s="142"/>
      <c r="O1309" s="142"/>
    </row>
    <row r="1310" spans="6:15" s="139" customFormat="1" ht="14.25">
      <c r="F1310" s="142"/>
      <c r="H1310" s="485"/>
      <c r="I1310" s="142"/>
      <c r="O1310" s="142"/>
    </row>
    <row r="1311" spans="6:15" s="139" customFormat="1" ht="14.25">
      <c r="F1311" s="142"/>
      <c r="H1311" s="485"/>
      <c r="I1311" s="142"/>
      <c r="O1311" s="142"/>
    </row>
    <row r="1312" spans="6:15" s="139" customFormat="1" ht="14.25">
      <c r="F1312" s="142"/>
      <c r="H1312" s="485"/>
      <c r="I1312" s="142"/>
      <c r="O1312" s="142"/>
    </row>
    <row r="1313" spans="6:15" s="139" customFormat="1" ht="14.25">
      <c r="F1313" s="142"/>
      <c r="H1313" s="485"/>
      <c r="I1313" s="142"/>
      <c r="O1313" s="142"/>
    </row>
    <row r="1314" spans="6:15" s="139" customFormat="1" ht="14.25">
      <c r="F1314" s="142"/>
      <c r="H1314" s="485"/>
      <c r="I1314" s="142"/>
      <c r="O1314" s="142"/>
    </row>
    <row r="1315" spans="6:15" s="139" customFormat="1" ht="14.25">
      <c r="F1315" s="142"/>
      <c r="H1315" s="485"/>
      <c r="I1315" s="142"/>
      <c r="O1315" s="142"/>
    </row>
    <row r="1316" spans="6:15" s="139" customFormat="1" ht="14.25">
      <c r="F1316" s="142"/>
      <c r="H1316" s="485"/>
      <c r="I1316" s="142"/>
      <c r="O1316" s="142"/>
    </row>
    <row r="1317" spans="6:15" s="139" customFormat="1" ht="14.25">
      <c r="F1317" s="142"/>
      <c r="H1317" s="485"/>
      <c r="I1317" s="142"/>
      <c r="O1317" s="142"/>
    </row>
    <row r="1318" spans="6:15" s="139" customFormat="1" ht="14.25">
      <c r="F1318" s="142"/>
      <c r="H1318" s="485"/>
      <c r="I1318" s="142"/>
      <c r="O1318" s="142"/>
    </row>
    <row r="1319" spans="6:15" s="139" customFormat="1" ht="14.25">
      <c r="F1319" s="142"/>
      <c r="H1319" s="485"/>
      <c r="I1319" s="142"/>
      <c r="O1319" s="142"/>
    </row>
    <row r="1320" spans="6:15" s="139" customFormat="1" ht="14.25">
      <c r="F1320" s="142"/>
      <c r="H1320" s="485"/>
      <c r="I1320" s="142"/>
      <c r="O1320" s="142"/>
    </row>
    <row r="1321" spans="6:15" s="139" customFormat="1" ht="14.25">
      <c r="F1321" s="142"/>
      <c r="H1321" s="485"/>
      <c r="I1321" s="142"/>
      <c r="O1321" s="142"/>
    </row>
    <row r="1322" spans="6:15" s="139" customFormat="1" ht="14.25">
      <c r="F1322" s="142"/>
      <c r="H1322" s="485"/>
      <c r="I1322" s="142"/>
      <c r="O1322" s="142"/>
    </row>
    <row r="1323" spans="6:15" s="139" customFormat="1" ht="14.25">
      <c r="F1323" s="142"/>
      <c r="H1323" s="485"/>
      <c r="I1323" s="142"/>
      <c r="O1323" s="142"/>
    </row>
    <row r="1324" spans="6:15" s="139" customFormat="1" ht="14.25">
      <c r="F1324" s="142"/>
      <c r="H1324" s="485"/>
      <c r="I1324" s="142"/>
      <c r="O1324" s="142"/>
    </row>
    <row r="1325" spans="6:15" s="139" customFormat="1" ht="14.25">
      <c r="F1325" s="142"/>
      <c r="H1325" s="485"/>
      <c r="I1325" s="142"/>
      <c r="O1325" s="142"/>
    </row>
    <row r="1326" spans="6:15" s="139" customFormat="1" ht="14.25">
      <c r="F1326" s="142"/>
      <c r="H1326" s="485"/>
      <c r="I1326" s="142"/>
      <c r="O1326" s="142"/>
    </row>
    <row r="1327" spans="6:15" s="139" customFormat="1" ht="14.25">
      <c r="F1327" s="142"/>
      <c r="H1327" s="485"/>
      <c r="I1327" s="142"/>
      <c r="O1327" s="142"/>
    </row>
    <row r="1328" spans="6:15" s="139" customFormat="1" ht="14.25">
      <c r="F1328" s="142"/>
      <c r="H1328" s="485"/>
      <c r="I1328" s="142"/>
      <c r="O1328" s="142"/>
    </row>
    <row r="1329" spans="6:15" s="139" customFormat="1" ht="14.25">
      <c r="F1329" s="142"/>
      <c r="H1329" s="485"/>
      <c r="I1329" s="142"/>
      <c r="O1329" s="142"/>
    </row>
    <row r="1330" spans="6:15" s="139" customFormat="1" ht="14.25">
      <c r="F1330" s="142"/>
      <c r="H1330" s="485"/>
      <c r="I1330" s="142"/>
      <c r="O1330" s="142"/>
    </row>
    <row r="1331" spans="6:15" s="139" customFormat="1" ht="14.25">
      <c r="F1331" s="142"/>
      <c r="H1331" s="485"/>
      <c r="I1331" s="142"/>
      <c r="O1331" s="142"/>
    </row>
    <row r="1332" spans="6:15" s="139" customFormat="1" ht="14.25">
      <c r="F1332" s="142"/>
      <c r="H1332" s="485"/>
      <c r="I1332" s="142"/>
      <c r="O1332" s="142"/>
    </row>
    <row r="1333" spans="6:15" s="139" customFormat="1" ht="14.25">
      <c r="F1333" s="142"/>
      <c r="H1333" s="485"/>
      <c r="I1333" s="142"/>
      <c r="O1333" s="142"/>
    </row>
    <row r="1334" spans="6:15" s="139" customFormat="1" ht="14.25">
      <c r="F1334" s="142"/>
      <c r="H1334" s="485"/>
      <c r="I1334" s="142"/>
      <c r="O1334" s="142"/>
    </row>
    <row r="1335" spans="6:15" s="139" customFormat="1" ht="14.25">
      <c r="F1335" s="142"/>
      <c r="H1335" s="485"/>
      <c r="I1335" s="142"/>
      <c r="O1335" s="142"/>
    </row>
    <row r="1336" spans="6:15" s="139" customFormat="1" ht="14.25">
      <c r="F1336" s="142"/>
      <c r="H1336" s="485"/>
      <c r="I1336" s="142"/>
      <c r="O1336" s="142"/>
    </row>
    <row r="1337" spans="6:15" s="139" customFormat="1" ht="14.25">
      <c r="F1337" s="142"/>
      <c r="H1337" s="485"/>
      <c r="I1337" s="142"/>
      <c r="O1337" s="142"/>
    </row>
    <row r="1338" spans="6:15" s="139" customFormat="1" ht="14.25">
      <c r="F1338" s="142"/>
      <c r="H1338" s="485"/>
      <c r="I1338" s="142"/>
      <c r="O1338" s="142"/>
    </row>
    <row r="1339" spans="6:15" s="139" customFormat="1" ht="14.25">
      <c r="F1339" s="142"/>
      <c r="H1339" s="485"/>
      <c r="I1339" s="142"/>
      <c r="O1339" s="142"/>
    </row>
    <row r="1340" spans="6:15" s="139" customFormat="1" ht="14.25">
      <c r="F1340" s="142"/>
      <c r="H1340" s="485"/>
      <c r="I1340" s="142"/>
      <c r="O1340" s="142"/>
    </row>
    <row r="1341" spans="6:15" s="139" customFormat="1" ht="14.25">
      <c r="F1341" s="142"/>
      <c r="H1341" s="485"/>
      <c r="I1341" s="142"/>
      <c r="O1341" s="142"/>
    </row>
    <row r="1342" spans="6:15" s="139" customFormat="1" ht="14.25">
      <c r="F1342" s="142"/>
      <c r="H1342" s="485"/>
      <c r="I1342" s="142"/>
      <c r="O1342" s="142"/>
    </row>
    <row r="1343" spans="6:15" s="139" customFormat="1" ht="14.25">
      <c r="F1343" s="142"/>
      <c r="H1343" s="485"/>
      <c r="I1343" s="142"/>
      <c r="O1343" s="142"/>
    </row>
    <row r="1344" spans="6:15" s="139" customFormat="1" ht="14.25">
      <c r="F1344" s="142"/>
      <c r="H1344" s="485"/>
      <c r="I1344" s="142"/>
      <c r="O1344" s="142"/>
    </row>
    <row r="1345" spans="6:15" s="139" customFormat="1" ht="14.25">
      <c r="F1345" s="142"/>
      <c r="H1345" s="485"/>
      <c r="I1345" s="142"/>
      <c r="O1345" s="142"/>
    </row>
    <row r="1346" spans="6:15" s="139" customFormat="1" ht="14.25">
      <c r="F1346" s="142"/>
      <c r="H1346" s="485"/>
      <c r="I1346" s="142"/>
      <c r="O1346" s="142"/>
    </row>
    <row r="1347" spans="6:15" s="139" customFormat="1" ht="14.25">
      <c r="F1347" s="142"/>
      <c r="H1347" s="485"/>
      <c r="I1347" s="142"/>
      <c r="O1347" s="142"/>
    </row>
    <row r="1348" spans="6:15" s="139" customFormat="1" ht="14.25">
      <c r="F1348" s="142"/>
      <c r="H1348" s="485"/>
      <c r="I1348" s="142"/>
      <c r="O1348" s="142"/>
    </row>
    <row r="1349" spans="6:15" s="139" customFormat="1" ht="14.25">
      <c r="F1349" s="142"/>
      <c r="H1349" s="485"/>
      <c r="I1349" s="142"/>
      <c r="O1349" s="142"/>
    </row>
    <row r="1350" spans="6:15" s="139" customFormat="1" ht="14.25">
      <c r="F1350" s="142"/>
      <c r="H1350" s="485"/>
      <c r="I1350" s="142"/>
      <c r="O1350" s="142"/>
    </row>
    <row r="1351" spans="6:15" s="139" customFormat="1" ht="14.25">
      <c r="F1351" s="142"/>
      <c r="H1351" s="485"/>
      <c r="I1351" s="142"/>
      <c r="O1351" s="142"/>
    </row>
    <row r="1352" spans="6:15" s="139" customFormat="1" ht="14.25">
      <c r="F1352" s="142"/>
      <c r="H1352" s="485"/>
      <c r="I1352" s="142"/>
      <c r="O1352" s="142"/>
    </row>
    <row r="1353" spans="6:15" s="139" customFormat="1" ht="14.25">
      <c r="F1353" s="142"/>
      <c r="H1353" s="485"/>
      <c r="I1353" s="142"/>
      <c r="O1353" s="142"/>
    </row>
    <row r="1354" spans="6:15" s="139" customFormat="1" ht="14.25">
      <c r="F1354" s="142"/>
      <c r="H1354" s="485"/>
      <c r="I1354" s="142"/>
      <c r="O1354" s="142"/>
    </row>
    <row r="1355" spans="6:15" s="139" customFormat="1" ht="14.25">
      <c r="F1355" s="142"/>
      <c r="H1355" s="485"/>
      <c r="I1355" s="142"/>
      <c r="O1355" s="142"/>
    </row>
    <row r="1356" spans="6:15" s="139" customFormat="1" ht="14.25">
      <c r="F1356" s="142"/>
      <c r="H1356" s="485"/>
      <c r="I1356" s="142"/>
      <c r="O1356" s="142"/>
    </row>
    <row r="1357" spans="6:15" s="139" customFormat="1" ht="14.25">
      <c r="F1357" s="142"/>
      <c r="H1357" s="485"/>
      <c r="I1357" s="142"/>
      <c r="O1357" s="142"/>
    </row>
    <row r="1358" spans="6:15" s="139" customFormat="1" ht="14.25">
      <c r="F1358" s="142"/>
      <c r="H1358" s="485"/>
      <c r="I1358" s="142"/>
      <c r="O1358" s="142"/>
    </row>
    <row r="1359" spans="6:15" s="139" customFormat="1" ht="14.25">
      <c r="F1359" s="142"/>
      <c r="H1359" s="485"/>
      <c r="I1359" s="142"/>
      <c r="O1359" s="142"/>
    </row>
    <row r="1360" spans="6:15" s="139" customFormat="1" ht="14.25">
      <c r="F1360" s="142"/>
      <c r="H1360" s="485"/>
      <c r="I1360" s="142"/>
      <c r="O1360" s="142"/>
    </row>
    <row r="1361" spans="6:15" s="139" customFormat="1" ht="14.25">
      <c r="F1361" s="142"/>
      <c r="H1361" s="485"/>
      <c r="I1361" s="142"/>
      <c r="O1361" s="142"/>
    </row>
    <row r="1362" spans="6:15" s="139" customFormat="1" ht="14.25">
      <c r="F1362" s="142"/>
      <c r="H1362" s="485"/>
      <c r="I1362" s="142"/>
      <c r="O1362" s="142"/>
    </row>
    <row r="1363" spans="6:15" s="139" customFormat="1" ht="14.25">
      <c r="F1363" s="142"/>
      <c r="H1363" s="485"/>
      <c r="I1363" s="142"/>
      <c r="O1363" s="142"/>
    </row>
    <row r="1364" spans="6:15" s="139" customFormat="1" ht="14.25">
      <c r="F1364" s="142"/>
      <c r="H1364" s="485"/>
      <c r="I1364" s="142"/>
      <c r="O1364" s="142"/>
    </row>
  </sheetData>
  <autoFilter ref="A10:HH283"/>
  <sortState ref="A11:IR273">
    <sortCondition ref="I11:I273"/>
    <sortCondition ref="D11:D273"/>
    <sortCondition ref="F11:F273"/>
  </sortState>
  <customSheetViews>
    <customSheetView guid="{9067D43C-8CF0-48E5-8C1B-7DFA94892381}" showPageBreaks="1" showAutoFilter="1">
      <pane ySplit="10" topLeftCell="A227" activePane="bottomLeft" state="frozen"/>
      <selection pane="bottomLeft" activeCell="E242" sqref="E242"/>
      <pageMargins left="0.19685039370078741" right="0.19685039370078741" top="0.98425196850393704" bottom="0.39370078740157483" header="0.31496062992125984" footer="0.31496062992125984"/>
      <printOptions horizontalCentered="1"/>
      <pageSetup paperSize="9" scale="65" orientation="landscape" r:id="rId1"/>
      <headerFooter differentFirst="1">
        <oddHeader>&amp;CСтраница &amp;P из &amp;N</oddHeader>
      </headerFooter>
      <autoFilter ref="A10:IQ302"/>
    </customSheetView>
    <customSheetView guid="{754BA2B9-92C8-4608-8D67-96BC5C16664E}" showPageBreaks="1" showAutoFilter="1">
      <pane ySplit="10" topLeftCell="A257" activePane="bottomLeft" state="frozen"/>
      <selection pane="bottomLeft" activeCell="K39" sqref="K39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2"/>
      <headerFooter differentFirst="1">
        <oddHeader>&amp;CСтраница &amp;P из &amp;N</oddHeader>
      </headerFooter>
      <autoFilter ref="A10:IR302">
        <filterColumn colId="1"/>
        <filterColumn colId="3"/>
        <filterColumn colId="4"/>
        <filterColumn colId="5"/>
        <filterColumn colId="6"/>
        <filterColumn colId="7"/>
      </autoFilter>
    </customSheetView>
    <customSheetView guid="{DEEA3186-5E7C-4B49-A323-6511047D2DAC}" showPageBreaks="1" showAutoFilter="1">
      <pane ySplit="10" topLeftCell="A12" activePane="bottomLeft" state="frozen"/>
      <selection pane="bottomLeft" activeCell="L24" sqref="L24:O33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3"/>
      <headerFooter differentFirst="1">
        <oddHeader>&amp;CСтраница &amp;P из &amp;N</oddHeader>
      </headerFooter>
      <autoFilter ref="A10:IQ302"/>
    </customSheetView>
    <customSheetView guid="{E6862595-AEA9-4563-8AED-64A09353D7BA}" showPageBreaks="1" showAutoFilter="1" topLeftCell="F1">
      <pane ySplit="10" topLeftCell="A191" activePane="bottomLeft" state="frozen"/>
      <selection pane="bottomLeft" activeCell="K39" sqref="K39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4"/>
      <headerFooter differentFirst="1">
        <oddHeader>&amp;CСтраница &amp;P из &amp;N</oddHeader>
      </headerFooter>
      <autoFilter ref="A10:IQ302"/>
    </customSheetView>
  </customSheetViews>
  <mergeCells count="12">
    <mergeCell ref="A4:O4"/>
    <mergeCell ref="A5:O5"/>
    <mergeCell ref="A6:O6"/>
    <mergeCell ref="A8:A9"/>
    <mergeCell ref="B8:C8"/>
    <mergeCell ref="D8:E8"/>
    <mergeCell ref="F8:G8"/>
    <mergeCell ref="H8:H9"/>
    <mergeCell ref="I8:I9"/>
    <mergeCell ref="J8:J9"/>
    <mergeCell ref="K8:K9"/>
    <mergeCell ref="L8:O8"/>
  </mergeCells>
  <printOptions horizontalCentered="1"/>
  <pageMargins left="0.19685039370078741" right="0.19685039370078741" top="0.98425196850393704" bottom="0.39370078740157483" header="0.31496062992125984" footer="0.31496062992125984"/>
  <pageSetup paperSize="9" scale="60" orientation="landscape" r:id="rId5"/>
  <headerFooter differentFirst="1">
    <oddHeader>&amp;CСтраница &amp;P из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Q1301"/>
  <sheetViews>
    <sheetView workbookViewId="0">
      <pane ySplit="10" topLeftCell="A26" activePane="bottomLeft" state="frozen"/>
      <selection pane="bottomLeft" activeCell="D216" sqref="D216"/>
    </sheetView>
  </sheetViews>
  <sheetFormatPr defaultColWidth="9" defaultRowHeight="18.75"/>
  <cols>
    <col min="1" max="2" width="5.5" style="156" customWidth="1"/>
    <col min="3" max="3" width="27.5" style="156" customWidth="1"/>
    <col min="4" max="4" width="11.625" style="156" customWidth="1"/>
    <col min="5" max="5" width="49" style="156" customWidth="1"/>
    <col min="6" max="6" width="4.625" style="157" customWidth="1"/>
    <col min="7" max="7" width="33" style="156" customWidth="1"/>
    <col min="8" max="8" width="17.125" style="156" customWidth="1"/>
    <col min="9" max="9" width="8.5" style="157" customWidth="1"/>
    <col min="10" max="10" width="10.625" style="139" customWidth="1"/>
    <col min="11" max="11" width="11" style="139" customWidth="1"/>
    <col min="12" max="12" width="10" style="139" customWidth="1"/>
    <col min="13" max="14" width="7.625" style="139" customWidth="1"/>
    <col min="15" max="15" width="7.625" style="142" customWidth="1"/>
    <col min="16" max="16" width="0.875" style="139" customWidth="1"/>
    <col min="17" max="251" width="24.375" style="139" customWidth="1"/>
    <col min="252" max="16384" width="9" style="137"/>
  </cols>
  <sheetData>
    <row r="1" spans="1:25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 t="s">
        <v>814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</row>
    <row r="2" spans="1:25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8" t="s">
        <v>149</v>
      </c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</row>
    <row r="3" spans="1:25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</row>
    <row r="4" spans="1:251" ht="18.75" customHeight="1">
      <c r="A4" s="502" t="s">
        <v>2041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</row>
    <row r="5" spans="1:251" ht="18.75" customHeight="1">
      <c r="A5" s="566" t="s">
        <v>1131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</row>
    <row r="6" spans="1:251">
      <c r="A6" s="567" t="s">
        <v>148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</row>
    <row r="7" spans="1:251" ht="7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</row>
    <row r="8" spans="1:251" ht="18.75" customHeight="1">
      <c r="A8" s="568" t="s">
        <v>698</v>
      </c>
      <c r="B8" s="570" t="s">
        <v>680</v>
      </c>
      <c r="C8" s="571"/>
      <c r="D8" s="572" t="s">
        <v>695</v>
      </c>
      <c r="E8" s="573"/>
      <c r="F8" s="572" t="s">
        <v>683</v>
      </c>
      <c r="G8" s="573"/>
      <c r="H8" s="558" t="s">
        <v>477</v>
      </c>
      <c r="I8" s="576" t="s">
        <v>1960</v>
      </c>
      <c r="J8" s="577" t="s">
        <v>1961</v>
      </c>
      <c r="K8" s="578" t="s">
        <v>608</v>
      </c>
      <c r="L8" s="578" t="s">
        <v>609</v>
      </c>
      <c r="M8" s="578"/>
      <c r="N8" s="578"/>
      <c r="O8" s="578"/>
    </row>
    <row r="9" spans="1:251" ht="44.1" customHeight="1">
      <c r="A9" s="569"/>
      <c r="B9" s="165" t="s">
        <v>681</v>
      </c>
      <c r="C9" s="165" t="s">
        <v>682</v>
      </c>
      <c r="D9" s="165" t="s">
        <v>681</v>
      </c>
      <c r="E9" s="165" t="s">
        <v>682</v>
      </c>
      <c r="F9" s="165" t="s">
        <v>681</v>
      </c>
      <c r="G9" s="165" t="s">
        <v>682</v>
      </c>
      <c r="H9" s="559"/>
      <c r="I9" s="576"/>
      <c r="J9" s="577"/>
      <c r="K9" s="578"/>
      <c r="L9" s="140" t="s">
        <v>82</v>
      </c>
      <c r="M9" s="140" t="s">
        <v>13</v>
      </c>
      <c r="N9" s="140" t="s">
        <v>14</v>
      </c>
      <c r="O9" s="140" t="s">
        <v>15</v>
      </c>
    </row>
    <row r="10" spans="1:251" ht="15" customHeight="1">
      <c r="A10" s="141">
        <v>1</v>
      </c>
      <c r="B10" s="141">
        <v>2</v>
      </c>
      <c r="C10" s="141">
        <v>3</v>
      </c>
      <c r="D10" s="141">
        <v>4</v>
      </c>
      <c r="E10" s="141">
        <v>5</v>
      </c>
      <c r="F10" s="141">
        <v>6</v>
      </c>
      <c r="G10" s="141">
        <v>7</v>
      </c>
      <c r="H10" s="141">
        <v>8</v>
      </c>
      <c r="I10" s="141">
        <v>9</v>
      </c>
      <c r="J10" s="141">
        <v>10</v>
      </c>
      <c r="K10" s="141">
        <v>11</v>
      </c>
      <c r="L10" s="141">
        <v>12</v>
      </c>
      <c r="M10" s="141">
        <v>13</v>
      </c>
      <c r="N10" s="141">
        <v>14</v>
      </c>
      <c r="O10" s="141">
        <v>15</v>
      </c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</row>
    <row r="11" spans="1:251" s="139" customFormat="1" ht="16.5" customHeight="1">
      <c r="A11" s="143">
        <v>8</v>
      </c>
      <c r="B11" s="143" t="s">
        <v>697</v>
      </c>
      <c r="C11" s="144" t="s">
        <v>670</v>
      </c>
      <c r="D11" s="159" t="s">
        <v>832</v>
      </c>
      <c r="E11" s="167" t="s">
        <v>833</v>
      </c>
      <c r="F11" s="146">
        <v>101</v>
      </c>
      <c r="G11" s="145" t="s">
        <v>792</v>
      </c>
      <c r="H11" s="131" t="s">
        <v>1974</v>
      </c>
      <c r="I11" s="146" t="s">
        <v>91</v>
      </c>
      <c r="J11" s="146" t="s">
        <v>658</v>
      </c>
      <c r="K11" s="147">
        <f t="shared" ref="K11:K74" si="0">SUM(L11:O11)</f>
        <v>650.59</v>
      </c>
      <c r="L11" s="148">
        <v>522.15</v>
      </c>
      <c r="M11" s="148">
        <v>45.65</v>
      </c>
      <c r="N11" s="148">
        <v>0</v>
      </c>
      <c r="O11" s="148">
        <v>82.79</v>
      </c>
    </row>
    <row r="12" spans="1:251" s="139" customFormat="1" ht="16.5" customHeight="1">
      <c r="A12" s="143">
        <v>8</v>
      </c>
      <c r="B12" s="143" t="s">
        <v>697</v>
      </c>
      <c r="C12" s="144" t="s">
        <v>670</v>
      </c>
      <c r="D12" s="159" t="s">
        <v>832</v>
      </c>
      <c r="E12" s="167" t="s">
        <v>833</v>
      </c>
      <c r="F12" s="146">
        <v>103</v>
      </c>
      <c r="G12" s="145" t="s">
        <v>795</v>
      </c>
      <c r="H12" s="131" t="s">
        <v>1974</v>
      </c>
      <c r="I12" s="146" t="s">
        <v>91</v>
      </c>
      <c r="J12" s="146" t="s">
        <v>658</v>
      </c>
      <c r="K12" s="147">
        <f t="shared" si="0"/>
        <v>650.59</v>
      </c>
      <c r="L12" s="148">
        <v>522.15</v>
      </c>
      <c r="M12" s="148">
        <v>45.65</v>
      </c>
      <c r="N12" s="148">
        <v>0</v>
      </c>
      <c r="O12" s="148">
        <v>82.79</v>
      </c>
    </row>
    <row r="13" spans="1:251" s="139" customFormat="1" ht="16.5" customHeight="1">
      <c r="A13" s="143">
        <v>8</v>
      </c>
      <c r="B13" s="143" t="s">
        <v>697</v>
      </c>
      <c r="C13" s="144" t="s">
        <v>670</v>
      </c>
      <c r="D13" s="159" t="s">
        <v>844</v>
      </c>
      <c r="E13" s="167" t="s">
        <v>845</v>
      </c>
      <c r="F13" s="146">
        <v>105</v>
      </c>
      <c r="G13" s="145" t="s">
        <v>850</v>
      </c>
      <c r="H13" s="131">
        <v>12</v>
      </c>
      <c r="I13" s="146" t="s">
        <v>91</v>
      </c>
      <c r="J13" s="146" t="s">
        <v>658</v>
      </c>
      <c r="K13" s="147">
        <f t="shared" si="0"/>
        <v>650.59</v>
      </c>
      <c r="L13" s="148">
        <v>522.15</v>
      </c>
      <c r="M13" s="148">
        <v>45.65</v>
      </c>
      <c r="N13" s="148">
        <v>0</v>
      </c>
      <c r="O13" s="148">
        <v>82.79</v>
      </c>
    </row>
    <row r="14" spans="1:251" s="139" customFormat="1" ht="16.5" customHeight="1">
      <c r="A14" s="143">
        <v>8</v>
      </c>
      <c r="B14" s="143" t="s">
        <v>697</v>
      </c>
      <c r="C14" s="144" t="s">
        <v>670</v>
      </c>
      <c r="D14" s="159" t="s">
        <v>688</v>
      </c>
      <c r="E14" s="167" t="s">
        <v>696</v>
      </c>
      <c r="F14" s="146">
        <v>201</v>
      </c>
      <c r="G14" s="145" t="s">
        <v>813</v>
      </c>
      <c r="H14" s="131" t="s">
        <v>2016</v>
      </c>
      <c r="I14" s="146" t="s">
        <v>91</v>
      </c>
      <c r="J14" s="146" t="s">
        <v>658</v>
      </c>
      <c r="K14" s="147">
        <f t="shared" si="0"/>
        <v>650.59</v>
      </c>
      <c r="L14" s="148">
        <v>522.15</v>
      </c>
      <c r="M14" s="148">
        <v>45.65</v>
      </c>
      <c r="N14" s="148">
        <v>0</v>
      </c>
      <c r="O14" s="148">
        <v>82.79</v>
      </c>
    </row>
    <row r="15" spans="1:251" s="139" customFormat="1" ht="16.5" customHeight="1">
      <c r="A15" s="143">
        <v>8</v>
      </c>
      <c r="B15" s="143" t="s">
        <v>697</v>
      </c>
      <c r="C15" s="144" t="s">
        <v>670</v>
      </c>
      <c r="D15" s="159" t="s">
        <v>688</v>
      </c>
      <c r="E15" s="167" t="s">
        <v>696</v>
      </c>
      <c r="F15" s="146">
        <v>301</v>
      </c>
      <c r="G15" s="145" t="s">
        <v>817</v>
      </c>
      <c r="H15" s="131" t="s">
        <v>1974</v>
      </c>
      <c r="I15" s="146" t="s">
        <v>91</v>
      </c>
      <c r="J15" s="146" t="s">
        <v>658</v>
      </c>
      <c r="K15" s="147">
        <f t="shared" si="0"/>
        <v>650.59</v>
      </c>
      <c r="L15" s="148">
        <v>522.15</v>
      </c>
      <c r="M15" s="148">
        <v>45.65</v>
      </c>
      <c r="N15" s="148">
        <v>0</v>
      </c>
      <c r="O15" s="148">
        <v>82.79</v>
      </c>
    </row>
    <row r="16" spans="1:251" s="139" customFormat="1" ht="16.5" customHeight="1">
      <c r="A16" s="143">
        <v>8</v>
      </c>
      <c r="B16" s="143" t="s">
        <v>697</v>
      </c>
      <c r="C16" s="144" t="s">
        <v>670</v>
      </c>
      <c r="D16" s="159" t="s">
        <v>825</v>
      </c>
      <c r="E16" s="167" t="s">
        <v>826</v>
      </c>
      <c r="F16" s="146">
        <v>302</v>
      </c>
      <c r="G16" s="145" t="s">
        <v>818</v>
      </c>
      <c r="H16" s="131" t="s">
        <v>1974</v>
      </c>
      <c r="I16" s="146" t="s">
        <v>91</v>
      </c>
      <c r="J16" s="146" t="s">
        <v>658</v>
      </c>
      <c r="K16" s="147">
        <f t="shared" si="0"/>
        <v>650.59</v>
      </c>
      <c r="L16" s="148">
        <v>522.15</v>
      </c>
      <c r="M16" s="148">
        <v>45.65</v>
      </c>
      <c r="N16" s="148">
        <v>0</v>
      </c>
      <c r="O16" s="148">
        <v>82.79</v>
      </c>
    </row>
    <row r="17" spans="1:15" s="139" customFormat="1" ht="16.5" customHeight="1">
      <c r="A17" s="143">
        <v>8</v>
      </c>
      <c r="B17" s="143" t="s">
        <v>697</v>
      </c>
      <c r="C17" s="144" t="s">
        <v>670</v>
      </c>
      <c r="D17" s="159" t="s">
        <v>688</v>
      </c>
      <c r="E17" s="167" t="s">
        <v>696</v>
      </c>
      <c r="F17" s="146">
        <v>401</v>
      </c>
      <c r="G17" s="145" t="s">
        <v>822</v>
      </c>
      <c r="H17" s="131" t="s">
        <v>1974</v>
      </c>
      <c r="I17" s="146" t="s">
        <v>91</v>
      </c>
      <c r="J17" s="146" t="s">
        <v>658</v>
      </c>
      <c r="K17" s="147">
        <f t="shared" si="0"/>
        <v>650.59</v>
      </c>
      <c r="L17" s="148">
        <v>522.15</v>
      </c>
      <c r="M17" s="148">
        <v>45.65</v>
      </c>
      <c r="N17" s="148">
        <v>0</v>
      </c>
      <c r="O17" s="148">
        <v>82.79</v>
      </c>
    </row>
    <row r="18" spans="1:15" s="139" customFormat="1" ht="16.5" customHeight="1">
      <c r="A18" s="143">
        <v>8</v>
      </c>
      <c r="B18" s="143" t="s">
        <v>697</v>
      </c>
      <c r="C18" s="144" t="s">
        <v>670</v>
      </c>
      <c r="D18" s="159" t="s">
        <v>688</v>
      </c>
      <c r="E18" s="167" t="s">
        <v>696</v>
      </c>
      <c r="F18" s="146">
        <v>405</v>
      </c>
      <c r="G18" s="145" t="s">
        <v>1097</v>
      </c>
      <c r="H18" s="131" t="s">
        <v>1974</v>
      </c>
      <c r="I18" s="146" t="s">
        <v>91</v>
      </c>
      <c r="J18" s="146" t="s">
        <v>658</v>
      </c>
      <c r="K18" s="147">
        <f t="shared" si="0"/>
        <v>650.59</v>
      </c>
      <c r="L18" s="148">
        <v>522.15</v>
      </c>
      <c r="M18" s="148">
        <v>45.65</v>
      </c>
      <c r="N18" s="148">
        <v>0</v>
      </c>
      <c r="O18" s="148">
        <v>82.79</v>
      </c>
    </row>
    <row r="19" spans="1:15" s="139" customFormat="1" ht="16.5" customHeight="1">
      <c r="A19" s="143">
        <v>77</v>
      </c>
      <c r="B19" s="143" t="s">
        <v>92</v>
      </c>
      <c r="C19" s="144" t="s">
        <v>660</v>
      </c>
      <c r="D19" s="159" t="s">
        <v>861</v>
      </c>
      <c r="E19" s="167" t="s">
        <v>862</v>
      </c>
      <c r="F19" s="146">
        <v>101</v>
      </c>
      <c r="G19" s="145" t="s">
        <v>792</v>
      </c>
      <c r="H19" s="131" t="s">
        <v>1974</v>
      </c>
      <c r="I19" s="146" t="s">
        <v>91</v>
      </c>
      <c r="J19" s="146" t="s">
        <v>658</v>
      </c>
      <c r="K19" s="147">
        <f t="shared" si="0"/>
        <v>674.91</v>
      </c>
      <c r="L19" s="148">
        <v>558.83000000000004</v>
      </c>
      <c r="M19" s="148">
        <v>33.29</v>
      </c>
      <c r="N19" s="148">
        <v>0</v>
      </c>
      <c r="O19" s="148">
        <v>82.79</v>
      </c>
    </row>
    <row r="20" spans="1:15" s="139" customFormat="1" ht="16.5" customHeight="1">
      <c r="A20" s="143">
        <v>77</v>
      </c>
      <c r="B20" s="143" t="s">
        <v>92</v>
      </c>
      <c r="C20" s="144" t="s">
        <v>660</v>
      </c>
      <c r="D20" s="159" t="s">
        <v>863</v>
      </c>
      <c r="E20" s="167" t="s">
        <v>864</v>
      </c>
      <c r="F20" s="146">
        <v>105</v>
      </c>
      <c r="G20" s="145" t="s">
        <v>850</v>
      </c>
      <c r="H20" s="131">
        <v>12</v>
      </c>
      <c r="I20" s="146" t="s">
        <v>91</v>
      </c>
      <c r="J20" s="146" t="s">
        <v>658</v>
      </c>
      <c r="K20" s="147">
        <f t="shared" si="0"/>
        <v>674.91</v>
      </c>
      <c r="L20" s="148">
        <v>558.83000000000004</v>
      </c>
      <c r="M20" s="148">
        <v>33.29</v>
      </c>
      <c r="N20" s="148">
        <v>0</v>
      </c>
      <c r="O20" s="148">
        <v>82.79</v>
      </c>
    </row>
    <row r="21" spans="1:15" s="139" customFormat="1" ht="16.5" customHeight="1">
      <c r="A21" s="143">
        <v>77</v>
      </c>
      <c r="B21" s="143" t="s">
        <v>92</v>
      </c>
      <c r="C21" s="144" t="s">
        <v>660</v>
      </c>
      <c r="D21" s="159" t="s">
        <v>689</v>
      </c>
      <c r="E21" s="167" t="s">
        <v>704</v>
      </c>
      <c r="F21" s="146">
        <v>301</v>
      </c>
      <c r="G21" s="145" t="s">
        <v>817</v>
      </c>
      <c r="H21" s="131" t="s">
        <v>1974</v>
      </c>
      <c r="I21" s="146" t="s">
        <v>91</v>
      </c>
      <c r="J21" s="146" t="s">
        <v>658</v>
      </c>
      <c r="K21" s="147">
        <f t="shared" si="0"/>
        <v>674.91</v>
      </c>
      <c r="L21" s="148">
        <v>558.83000000000004</v>
      </c>
      <c r="M21" s="148">
        <v>33.29</v>
      </c>
      <c r="N21" s="148">
        <v>0</v>
      </c>
      <c r="O21" s="148">
        <v>82.79</v>
      </c>
    </row>
    <row r="22" spans="1:15" s="139" customFormat="1" ht="16.5" customHeight="1">
      <c r="A22" s="143">
        <v>77</v>
      </c>
      <c r="B22" s="143" t="s">
        <v>92</v>
      </c>
      <c r="C22" s="144" t="s">
        <v>660</v>
      </c>
      <c r="D22" s="159" t="s">
        <v>865</v>
      </c>
      <c r="E22" s="167" t="s">
        <v>866</v>
      </c>
      <c r="F22" s="146">
        <v>302</v>
      </c>
      <c r="G22" s="145" t="s">
        <v>818</v>
      </c>
      <c r="H22" s="131" t="s">
        <v>1974</v>
      </c>
      <c r="I22" s="146" t="s">
        <v>91</v>
      </c>
      <c r="J22" s="146" t="s">
        <v>658</v>
      </c>
      <c r="K22" s="147">
        <f t="shared" si="0"/>
        <v>674.91</v>
      </c>
      <c r="L22" s="148">
        <v>558.83000000000004</v>
      </c>
      <c r="M22" s="148">
        <v>33.29</v>
      </c>
      <c r="N22" s="148">
        <v>0</v>
      </c>
      <c r="O22" s="148">
        <v>82.79</v>
      </c>
    </row>
    <row r="23" spans="1:15" s="139" customFormat="1" ht="16.5" customHeight="1">
      <c r="A23" s="143">
        <v>77</v>
      </c>
      <c r="B23" s="143" t="s">
        <v>92</v>
      </c>
      <c r="C23" s="144" t="s">
        <v>660</v>
      </c>
      <c r="D23" s="159" t="s">
        <v>689</v>
      </c>
      <c r="E23" s="167" t="s">
        <v>704</v>
      </c>
      <c r="F23" s="146">
        <v>401</v>
      </c>
      <c r="G23" s="145" t="s">
        <v>822</v>
      </c>
      <c r="H23" s="131" t="s">
        <v>1974</v>
      </c>
      <c r="I23" s="146" t="s">
        <v>91</v>
      </c>
      <c r="J23" s="146" t="s">
        <v>658</v>
      </c>
      <c r="K23" s="147">
        <f t="shared" si="0"/>
        <v>674.91</v>
      </c>
      <c r="L23" s="148">
        <v>558.83000000000004</v>
      </c>
      <c r="M23" s="148">
        <v>33.29</v>
      </c>
      <c r="N23" s="148">
        <v>0</v>
      </c>
      <c r="O23" s="148">
        <v>82.79</v>
      </c>
    </row>
    <row r="24" spans="1:15" s="139" customFormat="1" ht="16.5" customHeight="1">
      <c r="A24" s="143">
        <v>77</v>
      </c>
      <c r="B24" s="143" t="s">
        <v>92</v>
      </c>
      <c r="C24" s="144" t="s">
        <v>660</v>
      </c>
      <c r="D24" s="159" t="s">
        <v>689</v>
      </c>
      <c r="E24" s="167" t="s">
        <v>704</v>
      </c>
      <c r="F24" s="146">
        <v>405</v>
      </c>
      <c r="G24" s="145" t="s">
        <v>1097</v>
      </c>
      <c r="H24" s="131" t="s">
        <v>1974</v>
      </c>
      <c r="I24" s="146" t="s">
        <v>91</v>
      </c>
      <c r="J24" s="146" t="s">
        <v>658</v>
      </c>
      <c r="K24" s="147">
        <f t="shared" si="0"/>
        <v>674.91</v>
      </c>
      <c r="L24" s="148">
        <v>558.83000000000004</v>
      </c>
      <c r="M24" s="148">
        <v>33.29</v>
      </c>
      <c r="N24" s="148">
        <v>0</v>
      </c>
      <c r="O24" s="148">
        <v>82.79</v>
      </c>
    </row>
    <row r="25" spans="1:15" s="139" customFormat="1" ht="16.5" customHeight="1">
      <c r="A25" s="143">
        <v>79</v>
      </c>
      <c r="B25" s="143" t="s">
        <v>132</v>
      </c>
      <c r="C25" s="144" t="s">
        <v>1099</v>
      </c>
      <c r="D25" s="159" t="s">
        <v>867</v>
      </c>
      <c r="E25" s="167" t="s">
        <v>868</v>
      </c>
      <c r="F25" s="146">
        <v>101</v>
      </c>
      <c r="G25" s="145" t="s">
        <v>792</v>
      </c>
      <c r="H25" s="131" t="s">
        <v>1974</v>
      </c>
      <c r="I25" s="146" t="s">
        <v>91</v>
      </c>
      <c r="J25" s="146" t="s">
        <v>658</v>
      </c>
      <c r="K25" s="147">
        <f t="shared" si="0"/>
        <v>582.20000000000005</v>
      </c>
      <c r="L25" s="148">
        <v>479.63</v>
      </c>
      <c r="M25" s="148">
        <v>19.78</v>
      </c>
      <c r="N25" s="148">
        <v>0</v>
      </c>
      <c r="O25" s="148">
        <v>82.79</v>
      </c>
    </row>
    <row r="26" spans="1:15" s="139" customFormat="1" ht="16.5" customHeight="1">
      <c r="A26" s="143">
        <v>79</v>
      </c>
      <c r="B26" s="143" t="s">
        <v>132</v>
      </c>
      <c r="C26" s="144" t="s">
        <v>1099</v>
      </c>
      <c r="D26" s="159" t="s">
        <v>869</v>
      </c>
      <c r="E26" s="167" t="s">
        <v>870</v>
      </c>
      <c r="F26" s="146">
        <v>105</v>
      </c>
      <c r="G26" s="145" t="s">
        <v>850</v>
      </c>
      <c r="H26" s="131">
        <v>12</v>
      </c>
      <c r="I26" s="146" t="s">
        <v>91</v>
      </c>
      <c r="J26" s="146" t="s">
        <v>658</v>
      </c>
      <c r="K26" s="147">
        <f t="shared" si="0"/>
        <v>582.20000000000005</v>
      </c>
      <c r="L26" s="148">
        <v>479.63</v>
      </c>
      <c r="M26" s="148">
        <v>19.78</v>
      </c>
      <c r="N26" s="148">
        <v>0</v>
      </c>
      <c r="O26" s="148">
        <v>82.79</v>
      </c>
    </row>
    <row r="27" spans="1:15" s="139" customFormat="1" ht="16.5" customHeight="1">
      <c r="A27" s="143">
        <v>79</v>
      </c>
      <c r="B27" s="143" t="s">
        <v>132</v>
      </c>
      <c r="C27" s="144" t="s">
        <v>1099</v>
      </c>
      <c r="D27" s="159" t="s">
        <v>690</v>
      </c>
      <c r="E27" s="167" t="s">
        <v>705</v>
      </c>
      <c r="F27" s="146">
        <v>201</v>
      </c>
      <c r="G27" s="145" t="s">
        <v>813</v>
      </c>
      <c r="H27" s="131" t="s">
        <v>2016</v>
      </c>
      <c r="I27" s="146" t="s">
        <v>91</v>
      </c>
      <c r="J27" s="146" t="s">
        <v>658</v>
      </c>
      <c r="K27" s="147">
        <f t="shared" si="0"/>
        <v>582.20000000000005</v>
      </c>
      <c r="L27" s="148">
        <v>479.63</v>
      </c>
      <c r="M27" s="148">
        <v>19.78</v>
      </c>
      <c r="N27" s="148">
        <v>0</v>
      </c>
      <c r="O27" s="148">
        <v>82.79</v>
      </c>
    </row>
    <row r="28" spans="1:15" s="139" customFormat="1" ht="16.5" customHeight="1">
      <c r="A28" s="143">
        <v>79</v>
      </c>
      <c r="B28" s="143" t="s">
        <v>132</v>
      </c>
      <c r="C28" s="144" t="s">
        <v>1099</v>
      </c>
      <c r="D28" s="159" t="s">
        <v>690</v>
      </c>
      <c r="E28" s="167" t="s">
        <v>705</v>
      </c>
      <c r="F28" s="146">
        <v>301</v>
      </c>
      <c r="G28" s="145" t="s">
        <v>817</v>
      </c>
      <c r="H28" s="131" t="s">
        <v>1974</v>
      </c>
      <c r="I28" s="146" t="s">
        <v>91</v>
      </c>
      <c r="J28" s="146" t="s">
        <v>658</v>
      </c>
      <c r="K28" s="147">
        <f t="shared" si="0"/>
        <v>582.20000000000005</v>
      </c>
      <c r="L28" s="148">
        <v>479.63</v>
      </c>
      <c r="M28" s="148">
        <v>19.78</v>
      </c>
      <c r="N28" s="148">
        <v>0</v>
      </c>
      <c r="O28" s="148">
        <v>82.79</v>
      </c>
    </row>
    <row r="29" spans="1:15" s="139" customFormat="1" ht="16.5" customHeight="1">
      <c r="A29" s="143">
        <v>79</v>
      </c>
      <c r="B29" s="143" t="s">
        <v>132</v>
      </c>
      <c r="C29" s="144" t="s">
        <v>1099</v>
      </c>
      <c r="D29" s="159" t="s">
        <v>871</v>
      </c>
      <c r="E29" s="167" t="s">
        <v>872</v>
      </c>
      <c r="F29" s="146">
        <v>302</v>
      </c>
      <c r="G29" s="145" t="s">
        <v>818</v>
      </c>
      <c r="H29" s="131" t="s">
        <v>1974</v>
      </c>
      <c r="I29" s="146" t="s">
        <v>91</v>
      </c>
      <c r="J29" s="146" t="s">
        <v>658</v>
      </c>
      <c r="K29" s="147">
        <f t="shared" si="0"/>
        <v>582.20000000000005</v>
      </c>
      <c r="L29" s="148">
        <v>479.63</v>
      </c>
      <c r="M29" s="148">
        <v>19.78</v>
      </c>
      <c r="N29" s="148">
        <v>0</v>
      </c>
      <c r="O29" s="148">
        <v>82.79</v>
      </c>
    </row>
    <row r="30" spans="1:15" s="139" customFormat="1" ht="16.5" customHeight="1">
      <c r="A30" s="143">
        <v>79</v>
      </c>
      <c r="B30" s="143" t="s">
        <v>132</v>
      </c>
      <c r="C30" s="144" t="s">
        <v>1099</v>
      </c>
      <c r="D30" s="159" t="s">
        <v>690</v>
      </c>
      <c r="E30" s="167" t="s">
        <v>705</v>
      </c>
      <c r="F30" s="146">
        <v>401</v>
      </c>
      <c r="G30" s="145" t="s">
        <v>822</v>
      </c>
      <c r="H30" s="131" t="s">
        <v>1974</v>
      </c>
      <c r="I30" s="146" t="s">
        <v>91</v>
      </c>
      <c r="J30" s="146" t="s">
        <v>658</v>
      </c>
      <c r="K30" s="147">
        <f t="shared" si="0"/>
        <v>582.20000000000005</v>
      </c>
      <c r="L30" s="148">
        <v>479.63</v>
      </c>
      <c r="M30" s="148">
        <v>19.78</v>
      </c>
      <c r="N30" s="148">
        <v>0</v>
      </c>
      <c r="O30" s="148">
        <v>82.79</v>
      </c>
    </row>
    <row r="31" spans="1:15" s="139" customFormat="1" ht="16.5" customHeight="1">
      <c r="A31" s="143">
        <v>79</v>
      </c>
      <c r="B31" s="143" t="s">
        <v>132</v>
      </c>
      <c r="C31" s="144" t="s">
        <v>1099</v>
      </c>
      <c r="D31" s="159" t="s">
        <v>690</v>
      </c>
      <c r="E31" s="167" t="s">
        <v>705</v>
      </c>
      <c r="F31" s="146">
        <v>405</v>
      </c>
      <c r="G31" s="145" t="s">
        <v>1097</v>
      </c>
      <c r="H31" s="131" t="s">
        <v>1974</v>
      </c>
      <c r="I31" s="146" t="s">
        <v>91</v>
      </c>
      <c r="J31" s="146" t="s">
        <v>658</v>
      </c>
      <c r="K31" s="147">
        <f t="shared" si="0"/>
        <v>582.20000000000005</v>
      </c>
      <c r="L31" s="148">
        <v>479.63</v>
      </c>
      <c r="M31" s="148">
        <v>19.78</v>
      </c>
      <c r="N31" s="148">
        <v>0</v>
      </c>
      <c r="O31" s="148">
        <v>82.79</v>
      </c>
    </row>
    <row r="32" spans="1:15" s="139" customFormat="1" ht="16.5" customHeight="1">
      <c r="A32" s="143">
        <v>80</v>
      </c>
      <c r="B32" s="143" t="s">
        <v>626</v>
      </c>
      <c r="C32" s="144" t="s">
        <v>1100</v>
      </c>
      <c r="D32" s="159" t="s">
        <v>873</v>
      </c>
      <c r="E32" s="167" t="s">
        <v>874</v>
      </c>
      <c r="F32" s="146">
        <v>105</v>
      </c>
      <c r="G32" s="145" t="s">
        <v>850</v>
      </c>
      <c r="H32" s="131" t="s">
        <v>1975</v>
      </c>
      <c r="I32" s="146" t="s">
        <v>91</v>
      </c>
      <c r="J32" s="146" t="s">
        <v>658</v>
      </c>
      <c r="K32" s="147">
        <f t="shared" si="0"/>
        <v>454.91</v>
      </c>
      <c r="L32" s="148">
        <v>370.17</v>
      </c>
      <c r="M32" s="148">
        <v>1.95</v>
      </c>
      <c r="N32" s="148">
        <v>0</v>
      </c>
      <c r="O32" s="148">
        <v>82.79</v>
      </c>
    </row>
    <row r="33" spans="1:15" s="139" customFormat="1" ht="16.5" customHeight="1">
      <c r="A33" s="143">
        <v>10</v>
      </c>
      <c r="B33" s="143" t="s">
        <v>855</v>
      </c>
      <c r="C33" s="144" t="s">
        <v>1101</v>
      </c>
      <c r="D33" s="159" t="s">
        <v>875</v>
      </c>
      <c r="E33" s="167" t="s">
        <v>876</v>
      </c>
      <c r="F33" s="146">
        <v>101</v>
      </c>
      <c r="G33" s="145" t="s">
        <v>792</v>
      </c>
      <c r="H33" s="131" t="s">
        <v>1974</v>
      </c>
      <c r="I33" s="146" t="s">
        <v>91</v>
      </c>
      <c r="J33" s="146" t="s">
        <v>658</v>
      </c>
      <c r="K33" s="147">
        <f t="shared" si="0"/>
        <v>528.29999999999995</v>
      </c>
      <c r="L33" s="148">
        <v>432.48</v>
      </c>
      <c r="M33" s="148">
        <v>13.03</v>
      </c>
      <c r="N33" s="148">
        <v>0</v>
      </c>
      <c r="O33" s="148">
        <v>82.79</v>
      </c>
    </row>
    <row r="34" spans="1:15" s="139" customFormat="1" ht="16.5" customHeight="1">
      <c r="A34" s="143">
        <v>10</v>
      </c>
      <c r="B34" s="143" t="s">
        <v>855</v>
      </c>
      <c r="C34" s="144" t="s">
        <v>1101</v>
      </c>
      <c r="D34" s="159" t="s">
        <v>875</v>
      </c>
      <c r="E34" s="167" t="s">
        <v>876</v>
      </c>
      <c r="F34" s="146">
        <v>103</v>
      </c>
      <c r="G34" s="145" t="s">
        <v>795</v>
      </c>
      <c r="H34" s="131" t="s">
        <v>1974</v>
      </c>
      <c r="I34" s="146" t="s">
        <v>91</v>
      </c>
      <c r="J34" s="146" t="s">
        <v>658</v>
      </c>
      <c r="K34" s="147">
        <f t="shared" si="0"/>
        <v>528.29999999999995</v>
      </c>
      <c r="L34" s="148">
        <v>432.48</v>
      </c>
      <c r="M34" s="148">
        <v>13.03</v>
      </c>
      <c r="N34" s="148">
        <v>0</v>
      </c>
      <c r="O34" s="148">
        <v>82.79</v>
      </c>
    </row>
    <row r="35" spans="1:15" s="139" customFormat="1" ht="16.5" customHeight="1">
      <c r="A35" s="143">
        <v>10</v>
      </c>
      <c r="B35" s="143" t="s">
        <v>855</v>
      </c>
      <c r="C35" s="144" t="s">
        <v>1101</v>
      </c>
      <c r="D35" s="159" t="s">
        <v>877</v>
      </c>
      <c r="E35" s="167" t="s">
        <v>878</v>
      </c>
      <c r="F35" s="146">
        <v>105</v>
      </c>
      <c r="G35" s="145" t="s">
        <v>850</v>
      </c>
      <c r="H35" s="131" t="s">
        <v>1975</v>
      </c>
      <c r="I35" s="146" t="s">
        <v>91</v>
      </c>
      <c r="J35" s="146" t="s">
        <v>658</v>
      </c>
      <c r="K35" s="147">
        <f t="shared" si="0"/>
        <v>528.29999999999995</v>
      </c>
      <c r="L35" s="148">
        <v>432.48</v>
      </c>
      <c r="M35" s="148">
        <v>13.03</v>
      </c>
      <c r="N35" s="148">
        <v>0</v>
      </c>
      <c r="O35" s="148">
        <v>82.79</v>
      </c>
    </row>
    <row r="36" spans="1:15" s="139" customFormat="1" ht="16.5" customHeight="1">
      <c r="A36" s="143">
        <v>10</v>
      </c>
      <c r="B36" s="143" t="s">
        <v>855</v>
      </c>
      <c r="C36" s="144" t="s">
        <v>1101</v>
      </c>
      <c r="D36" s="159" t="s">
        <v>708</v>
      </c>
      <c r="E36" s="167" t="s">
        <v>709</v>
      </c>
      <c r="F36" s="146">
        <v>201</v>
      </c>
      <c r="G36" s="145" t="s">
        <v>813</v>
      </c>
      <c r="H36" s="131" t="s">
        <v>2016</v>
      </c>
      <c r="I36" s="146" t="s">
        <v>91</v>
      </c>
      <c r="J36" s="146" t="s">
        <v>658</v>
      </c>
      <c r="K36" s="147">
        <f t="shared" si="0"/>
        <v>528.29999999999995</v>
      </c>
      <c r="L36" s="148">
        <v>432.48</v>
      </c>
      <c r="M36" s="148">
        <v>13.03</v>
      </c>
      <c r="N36" s="148">
        <v>0</v>
      </c>
      <c r="O36" s="148">
        <v>82.79</v>
      </c>
    </row>
    <row r="37" spans="1:15" s="139" customFormat="1" ht="16.5" customHeight="1">
      <c r="A37" s="143">
        <v>10</v>
      </c>
      <c r="B37" s="143" t="s">
        <v>855</v>
      </c>
      <c r="C37" s="144" t="s">
        <v>1101</v>
      </c>
      <c r="D37" s="159" t="s">
        <v>708</v>
      </c>
      <c r="E37" s="167" t="s">
        <v>709</v>
      </c>
      <c r="F37" s="146">
        <v>301</v>
      </c>
      <c r="G37" s="145" t="s">
        <v>817</v>
      </c>
      <c r="H37" s="131" t="s">
        <v>1974</v>
      </c>
      <c r="I37" s="146" t="s">
        <v>91</v>
      </c>
      <c r="J37" s="146" t="s">
        <v>658</v>
      </c>
      <c r="K37" s="147">
        <f t="shared" si="0"/>
        <v>528.29999999999995</v>
      </c>
      <c r="L37" s="148">
        <v>432.48</v>
      </c>
      <c r="M37" s="148">
        <v>13.03</v>
      </c>
      <c r="N37" s="148">
        <v>0</v>
      </c>
      <c r="O37" s="148">
        <v>82.79</v>
      </c>
    </row>
    <row r="38" spans="1:15" s="139" customFormat="1" ht="16.5" customHeight="1">
      <c r="A38" s="143">
        <v>10</v>
      </c>
      <c r="B38" s="143" t="s">
        <v>855</v>
      </c>
      <c r="C38" s="144" t="s">
        <v>1101</v>
      </c>
      <c r="D38" s="159" t="s">
        <v>879</v>
      </c>
      <c r="E38" s="167" t="s">
        <v>880</v>
      </c>
      <c r="F38" s="146">
        <v>302</v>
      </c>
      <c r="G38" s="145" t="s">
        <v>818</v>
      </c>
      <c r="H38" s="131" t="s">
        <v>1974</v>
      </c>
      <c r="I38" s="146" t="s">
        <v>91</v>
      </c>
      <c r="J38" s="146" t="s">
        <v>658</v>
      </c>
      <c r="K38" s="147">
        <f t="shared" si="0"/>
        <v>528.29999999999995</v>
      </c>
      <c r="L38" s="148">
        <v>432.48</v>
      </c>
      <c r="M38" s="148">
        <v>13.03</v>
      </c>
      <c r="N38" s="148">
        <v>0</v>
      </c>
      <c r="O38" s="148">
        <v>82.79</v>
      </c>
    </row>
    <row r="39" spans="1:15" s="139" customFormat="1" ht="16.5" customHeight="1">
      <c r="A39" s="143">
        <v>10</v>
      </c>
      <c r="B39" s="143" t="s">
        <v>855</v>
      </c>
      <c r="C39" s="144" t="s">
        <v>1101</v>
      </c>
      <c r="D39" s="159" t="s">
        <v>708</v>
      </c>
      <c r="E39" s="167" t="s">
        <v>709</v>
      </c>
      <c r="F39" s="146">
        <v>401</v>
      </c>
      <c r="G39" s="145" t="s">
        <v>822</v>
      </c>
      <c r="H39" s="131" t="s">
        <v>1974</v>
      </c>
      <c r="I39" s="146" t="s">
        <v>91</v>
      </c>
      <c r="J39" s="146" t="s">
        <v>658</v>
      </c>
      <c r="K39" s="147">
        <f t="shared" si="0"/>
        <v>528.29999999999995</v>
      </c>
      <c r="L39" s="148">
        <v>432.48</v>
      </c>
      <c r="M39" s="148">
        <v>13.03</v>
      </c>
      <c r="N39" s="148">
        <v>0</v>
      </c>
      <c r="O39" s="148">
        <v>82.79</v>
      </c>
    </row>
    <row r="40" spans="1:15" s="139" customFormat="1" ht="16.5" customHeight="1">
      <c r="A40" s="143">
        <v>10</v>
      </c>
      <c r="B40" s="143" t="s">
        <v>855</v>
      </c>
      <c r="C40" s="144" t="s">
        <v>1101</v>
      </c>
      <c r="D40" s="159" t="s">
        <v>708</v>
      </c>
      <c r="E40" s="167" t="s">
        <v>709</v>
      </c>
      <c r="F40" s="146">
        <v>405</v>
      </c>
      <c r="G40" s="145" t="s">
        <v>1097</v>
      </c>
      <c r="H40" s="131" t="s">
        <v>1974</v>
      </c>
      <c r="I40" s="146" t="s">
        <v>91</v>
      </c>
      <c r="J40" s="146" t="s">
        <v>658</v>
      </c>
      <c r="K40" s="147">
        <f t="shared" si="0"/>
        <v>528.29999999999995</v>
      </c>
      <c r="L40" s="148">
        <v>432.48</v>
      </c>
      <c r="M40" s="148">
        <v>13.03</v>
      </c>
      <c r="N40" s="148">
        <v>0</v>
      </c>
      <c r="O40" s="148">
        <v>82.79</v>
      </c>
    </row>
    <row r="41" spans="1:15" s="139" customFormat="1" ht="16.5" customHeight="1">
      <c r="A41" s="143">
        <v>73</v>
      </c>
      <c r="B41" s="143" t="s">
        <v>668</v>
      </c>
      <c r="C41" s="144" t="s">
        <v>669</v>
      </c>
      <c r="D41" s="159" t="s">
        <v>1045</v>
      </c>
      <c r="E41" s="167" t="s">
        <v>1046</v>
      </c>
      <c r="F41" s="146">
        <v>101</v>
      </c>
      <c r="G41" s="145" t="s">
        <v>792</v>
      </c>
      <c r="H41" s="131" t="s">
        <v>1974</v>
      </c>
      <c r="I41" s="146" t="s">
        <v>91</v>
      </c>
      <c r="J41" s="146" t="s">
        <v>658</v>
      </c>
      <c r="K41" s="147">
        <f t="shared" si="0"/>
        <v>511.74</v>
      </c>
      <c r="L41" s="148">
        <v>411.54</v>
      </c>
      <c r="M41" s="148">
        <v>17.41</v>
      </c>
      <c r="N41" s="148">
        <v>0</v>
      </c>
      <c r="O41" s="148">
        <v>82.79</v>
      </c>
    </row>
    <row r="42" spans="1:15" s="139" customFormat="1" ht="16.5" customHeight="1">
      <c r="A42" s="143">
        <v>73</v>
      </c>
      <c r="B42" s="143" t="s">
        <v>668</v>
      </c>
      <c r="C42" s="144" t="s">
        <v>669</v>
      </c>
      <c r="D42" s="159" t="s">
        <v>1045</v>
      </c>
      <c r="E42" s="167" t="s">
        <v>1046</v>
      </c>
      <c r="F42" s="146">
        <v>103</v>
      </c>
      <c r="G42" s="145" t="s">
        <v>795</v>
      </c>
      <c r="H42" s="131" t="s">
        <v>1974</v>
      </c>
      <c r="I42" s="146" t="s">
        <v>91</v>
      </c>
      <c r="J42" s="146" t="s">
        <v>658</v>
      </c>
      <c r="K42" s="147">
        <f t="shared" si="0"/>
        <v>511.74</v>
      </c>
      <c r="L42" s="148">
        <v>411.54</v>
      </c>
      <c r="M42" s="148">
        <v>17.41</v>
      </c>
      <c r="N42" s="148">
        <v>0</v>
      </c>
      <c r="O42" s="148">
        <v>82.79</v>
      </c>
    </row>
    <row r="43" spans="1:15" s="139" customFormat="1" ht="16.5" customHeight="1">
      <c r="A43" s="143">
        <v>73</v>
      </c>
      <c r="B43" s="143" t="s">
        <v>668</v>
      </c>
      <c r="C43" s="144" t="s">
        <v>669</v>
      </c>
      <c r="D43" s="159" t="s">
        <v>1047</v>
      </c>
      <c r="E43" s="167" t="s">
        <v>1048</v>
      </c>
      <c r="F43" s="146">
        <v>105</v>
      </c>
      <c r="G43" s="145" t="s">
        <v>850</v>
      </c>
      <c r="H43" s="131" t="s">
        <v>1975</v>
      </c>
      <c r="I43" s="146" t="s">
        <v>91</v>
      </c>
      <c r="J43" s="146" t="s">
        <v>658</v>
      </c>
      <c r="K43" s="147">
        <f t="shared" si="0"/>
        <v>511.74</v>
      </c>
      <c r="L43" s="148">
        <v>411.54</v>
      </c>
      <c r="M43" s="148">
        <v>17.41</v>
      </c>
      <c r="N43" s="148">
        <v>0</v>
      </c>
      <c r="O43" s="148">
        <v>82.79</v>
      </c>
    </row>
    <row r="44" spans="1:15" s="139" customFormat="1" ht="16.5" customHeight="1">
      <c r="A44" s="143">
        <v>73</v>
      </c>
      <c r="B44" s="143" t="s">
        <v>668</v>
      </c>
      <c r="C44" s="144" t="s">
        <v>669</v>
      </c>
      <c r="D44" s="159" t="s">
        <v>713</v>
      </c>
      <c r="E44" s="167" t="s">
        <v>714</v>
      </c>
      <c r="F44" s="146">
        <v>201</v>
      </c>
      <c r="G44" s="145" t="s">
        <v>813</v>
      </c>
      <c r="H44" s="131" t="s">
        <v>2016</v>
      </c>
      <c r="I44" s="146" t="s">
        <v>91</v>
      </c>
      <c r="J44" s="146" t="s">
        <v>658</v>
      </c>
      <c r="K44" s="147">
        <f t="shared" si="0"/>
        <v>511.74</v>
      </c>
      <c r="L44" s="148">
        <v>411.54</v>
      </c>
      <c r="M44" s="148">
        <v>17.41</v>
      </c>
      <c r="N44" s="148">
        <v>0</v>
      </c>
      <c r="O44" s="148">
        <v>82.79</v>
      </c>
    </row>
    <row r="45" spans="1:15" s="139" customFormat="1" ht="16.5" customHeight="1">
      <c r="A45" s="143">
        <v>73</v>
      </c>
      <c r="B45" s="143" t="s">
        <v>668</v>
      </c>
      <c r="C45" s="144" t="s">
        <v>669</v>
      </c>
      <c r="D45" s="159" t="s">
        <v>713</v>
      </c>
      <c r="E45" s="167" t="s">
        <v>714</v>
      </c>
      <c r="F45" s="146">
        <v>301</v>
      </c>
      <c r="G45" s="145" t="s">
        <v>817</v>
      </c>
      <c r="H45" s="131" t="s">
        <v>1974</v>
      </c>
      <c r="I45" s="146" t="s">
        <v>91</v>
      </c>
      <c r="J45" s="146" t="s">
        <v>658</v>
      </c>
      <c r="K45" s="147">
        <f t="shared" si="0"/>
        <v>511.74</v>
      </c>
      <c r="L45" s="148">
        <v>411.54</v>
      </c>
      <c r="M45" s="148">
        <v>17.41</v>
      </c>
      <c r="N45" s="148">
        <v>0</v>
      </c>
      <c r="O45" s="148">
        <v>82.79</v>
      </c>
    </row>
    <row r="46" spans="1:15" s="139" customFormat="1" ht="16.5" customHeight="1">
      <c r="A46" s="143">
        <v>73</v>
      </c>
      <c r="B46" s="143" t="s">
        <v>668</v>
      </c>
      <c r="C46" s="144" t="s">
        <v>669</v>
      </c>
      <c r="D46" s="159" t="s">
        <v>1049</v>
      </c>
      <c r="E46" s="167" t="s">
        <v>1050</v>
      </c>
      <c r="F46" s="146">
        <v>302</v>
      </c>
      <c r="G46" s="145" t="s">
        <v>818</v>
      </c>
      <c r="H46" s="131" t="s">
        <v>1974</v>
      </c>
      <c r="I46" s="146" t="s">
        <v>91</v>
      </c>
      <c r="J46" s="146" t="s">
        <v>658</v>
      </c>
      <c r="K46" s="147">
        <f t="shared" si="0"/>
        <v>511.74</v>
      </c>
      <c r="L46" s="148">
        <v>411.54</v>
      </c>
      <c r="M46" s="148">
        <v>17.41</v>
      </c>
      <c r="N46" s="148">
        <v>0</v>
      </c>
      <c r="O46" s="148">
        <v>82.79</v>
      </c>
    </row>
    <row r="47" spans="1:15" s="139" customFormat="1" ht="16.5" customHeight="1">
      <c r="A47" s="143">
        <v>73</v>
      </c>
      <c r="B47" s="143">
        <v>370</v>
      </c>
      <c r="C47" s="144" t="s">
        <v>669</v>
      </c>
      <c r="D47" s="159" t="s">
        <v>713</v>
      </c>
      <c r="E47" s="167" t="s">
        <v>714</v>
      </c>
      <c r="F47" s="146">
        <v>401</v>
      </c>
      <c r="G47" s="145" t="s">
        <v>822</v>
      </c>
      <c r="H47" s="131" t="s">
        <v>1974</v>
      </c>
      <c r="I47" s="146" t="s">
        <v>91</v>
      </c>
      <c r="J47" s="146" t="s">
        <v>658</v>
      </c>
      <c r="K47" s="147">
        <f t="shared" si="0"/>
        <v>511.74</v>
      </c>
      <c r="L47" s="148">
        <v>411.54</v>
      </c>
      <c r="M47" s="148">
        <v>17.41</v>
      </c>
      <c r="N47" s="148">
        <v>0</v>
      </c>
      <c r="O47" s="148">
        <v>82.79</v>
      </c>
    </row>
    <row r="48" spans="1:15" s="139" customFormat="1" ht="16.5" customHeight="1">
      <c r="A48" s="143">
        <v>73</v>
      </c>
      <c r="B48" s="143" t="s">
        <v>668</v>
      </c>
      <c r="C48" s="144" t="s">
        <v>669</v>
      </c>
      <c r="D48" s="159" t="s">
        <v>713</v>
      </c>
      <c r="E48" s="167" t="s">
        <v>714</v>
      </c>
      <c r="F48" s="146">
        <v>405</v>
      </c>
      <c r="G48" s="145" t="s">
        <v>1097</v>
      </c>
      <c r="H48" s="131" t="s">
        <v>1974</v>
      </c>
      <c r="I48" s="146" t="s">
        <v>91</v>
      </c>
      <c r="J48" s="146" t="s">
        <v>658</v>
      </c>
      <c r="K48" s="147">
        <f t="shared" si="0"/>
        <v>511.74</v>
      </c>
      <c r="L48" s="148">
        <v>411.54</v>
      </c>
      <c r="M48" s="148">
        <v>17.41</v>
      </c>
      <c r="N48" s="148">
        <v>0</v>
      </c>
      <c r="O48" s="148">
        <v>82.79</v>
      </c>
    </row>
    <row r="49" spans="1:15" s="139" customFormat="1" ht="16.5" customHeight="1">
      <c r="A49" s="143">
        <v>11</v>
      </c>
      <c r="B49" s="143" t="s">
        <v>664</v>
      </c>
      <c r="C49" s="144" t="s">
        <v>1132</v>
      </c>
      <c r="D49" s="159" t="s">
        <v>1051</v>
      </c>
      <c r="E49" s="167" t="s">
        <v>1052</v>
      </c>
      <c r="F49" s="146">
        <v>101</v>
      </c>
      <c r="G49" s="145" t="s">
        <v>792</v>
      </c>
      <c r="H49" s="131" t="s">
        <v>1974</v>
      </c>
      <c r="I49" s="146" t="s">
        <v>91</v>
      </c>
      <c r="J49" s="146" t="s">
        <v>658</v>
      </c>
      <c r="K49" s="147">
        <f t="shared" si="0"/>
        <v>357.74</v>
      </c>
      <c r="L49" s="148">
        <v>257.45</v>
      </c>
      <c r="M49" s="148">
        <v>17.5</v>
      </c>
      <c r="N49" s="148">
        <v>0</v>
      </c>
      <c r="O49" s="148">
        <v>82.79</v>
      </c>
    </row>
    <row r="50" spans="1:15" s="139" customFormat="1" ht="16.5" customHeight="1">
      <c r="A50" s="143">
        <v>11</v>
      </c>
      <c r="B50" s="143" t="s">
        <v>664</v>
      </c>
      <c r="C50" s="144" t="s">
        <v>1132</v>
      </c>
      <c r="D50" s="159" t="s">
        <v>1051</v>
      </c>
      <c r="E50" s="167" t="s">
        <v>1052</v>
      </c>
      <c r="F50" s="146">
        <v>103</v>
      </c>
      <c r="G50" s="145" t="s">
        <v>795</v>
      </c>
      <c r="H50" s="131" t="s">
        <v>1974</v>
      </c>
      <c r="I50" s="146" t="s">
        <v>91</v>
      </c>
      <c r="J50" s="146" t="s">
        <v>658</v>
      </c>
      <c r="K50" s="147">
        <f t="shared" si="0"/>
        <v>357.74</v>
      </c>
      <c r="L50" s="148">
        <v>257.45</v>
      </c>
      <c r="M50" s="148">
        <v>17.5</v>
      </c>
      <c r="N50" s="148">
        <v>0</v>
      </c>
      <c r="O50" s="148">
        <v>82.79</v>
      </c>
    </row>
    <row r="51" spans="1:15" s="139" customFormat="1" ht="16.5" customHeight="1">
      <c r="A51" s="143">
        <v>11</v>
      </c>
      <c r="B51" s="143" t="s">
        <v>664</v>
      </c>
      <c r="C51" s="144" t="s">
        <v>1132</v>
      </c>
      <c r="D51" s="159" t="s">
        <v>1053</v>
      </c>
      <c r="E51" s="167" t="s">
        <v>1054</v>
      </c>
      <c r="F51" s="146">
        <v>105</v>
      </c>
      <c r="G51" s="145" t="s">
        <v>850</v>
      </c>
      <c r="H51" s="131">
        <v>12</v>
      </c>
      <c r="I51" s="146" t="s">
        <v>91</v>
      </c>
      <c r="J51" s="146" t="s">
        <v>658</v>
      </c>
      <c r="K51" s="147">
        <f t="shared" si="0"/>
        <v>357.74</v>
      </c>
      <c r="L51" s="148">
        <v>257.45</v>
      </c>
      <c r="M51" s="148">
        <v>17.5</v>
      </c>
      <c r="N51" s="148">
        <v>0</v>
      </c>
      <c r="O51" s="148">
        <v>82.79</v>
      </c>
    </row>
    <row r="52" spans="1:15" s="139" customFormat="1" ht="16.5" customHeight="1">
      <c r="A52" s="143">
        <v>11</v>
      </c>
      <c r="B52" s="143" t="s">
        <v>664</v>
      </c>
      <c r="C52" s="144" t="s">
        <v>1132</v>
      </c>
      <c r="D52" s="159" t="s">
        <v>717</v>
      </c>
      <c r="E52" s="167" t="s">
        <v>718</v>
      </c>
      <c r="F52" s="146">
        <v>201</v>
      </c>
      <c r="G52" s="145" t="s">
        <v>813</v>
      </c>
      <c r="H52" s="131" t="s">
        <v>2016</v>
      </c>
      <c r="I52" s="146" t="s">
        <v>91</v>
      </c>
      <c r="J52" s="146" t="s">
        <v>658</v>
      </c>
      <c r="K52" s="147">
        <f t="shared" si="0"/>
        <v>357.74</v>
      </c>
      <c r="L52" s="148">
        <v>257.45</v>
      </c>
      <c r="M52" s="148">
        <v>17.5</v>
      </c>
      <c r="N52" s="148">
        <v>0</v>
      </c>
      <c r="O52" s="148">
        <v>82.79</v>
      </c>
    </row>
    <row r="53" spans="1:15" s="139" customFormat="1" ht="16.5" customHeight="1">
      <c r="A53" s="143">
        <v>11</v>
      </c>
      <c r="B53" s="143" t="s">
        <v>664</v>
      </c>
      <c r="C53" s="144" t="s">
        <v>1132</v>
      </c>
      <c r="D53" s="159" t="s">
        <v>717</v>
      </c>
      <c r="E53" s="167" t="s">
        <v>718</v>
      </c>
      <c r="F53" s="146">
        <v>301</v>
      </c>
      <c r="G53" s="145" t="s">
        <v>817</v>
      </c>
      <c r="H53" s="131" t="s">
        <v>1974</v>
      </c>
      <c r="I53" s="146" t="s">
        <v>91</v>
      </c>
      <c r="J53" s="146" t="s">
        <v>658</v>
      </c>
      <c r="K53" s="147">
        <f t="shared" si="0"/>
        <v>357.74</v>
      </c>
      <c r="L53" s="148">
        <v>257.45</v>
      </c>
      <c r="M53" s="148">
        <v>17.5</v>
      </c>
      <c r="N53" s="148">
        <v>0</v>
      </c>
      <c r="O53" s="148">
        <v>82.79</v>
      </c>
    </row>
    <row r="54" spans="1:15" s="139" customFormat="1" ht="16.5" customHeight="1">
      <c r="A54" s="143">
        <v>11</v>
      </c>
      <c r="B54" s="143" t="s">
        <v>664</v>
      </c>
      <c r="C54" s="144" t="s">
        <v>1132</v>
      </c>
      <c r="D54" s="159" t="s">
        <v>1055</v>
      </c>
      <c r="E54" s="167" t="s">
        <v>1056</v>
      </c>
      <c r="F54" s="146">
        <v>302</v>
      </c>
      <c r="G54" s="145" t="s">
        <v>818</v>
      </c>
      <c r="H54" s="131" t="s">
        <v>1974</v>
      </c>
      <c r="I54" s="146" t="s">
        <v>91</v>
      </c>
      <c r="J54" s="146" t="s">
        <v>658</v>
      </c>
      <c r="K54" s="147">
        <f t="shared" si="0"/>
        <v>357.74</v>
      </c>
      <c r="L54" s="148">
        <v>257.45</v>
      </c>
      <c r="M54" s="148">
        <v>17.5</v>
      </c>
      <c r="N54" s="148">
        <v>0</v>
      </c>
      <c r="O54" s="148">
        <v>82.79</v>
      </c>
    </row>
    <row r="55" spans="1:15" s="139" customFormat="1" ht="16.5" customHeight="1">
      <c r="A55" s="143">
        <v>11</v>
      </c>
      <c r="B55" s="143" t="s">
        <v>664</v>
      </c>
      <c r="C55" s="144" t="s">
        <v>1132</v>
      </c>
      <c r="D55" s="159" t="s">
        <v>717</v>
      </c>
      <c r="E55" s="167" t="s">
        <v>718</v>
      </c>
      <c r="F55" s="146">
        <v>401</v>
      </c>
      <c r="G55" s="145" t="s">
        <v>822</v>
      </c>
      <c r="H55" s="131" t="s">
        <v>1974</v>
      </c>
      <c r="I55" s="146" t="s">
        <v>91</v>
      </c>
      <c r="J55" s="146" t="s">
        <v>658</v>
      </c>
      <c r="K55" s="147">
        <f t="shared" si="0"/>
        <v>357.74</v>
      </c>
      <c r="L55" s="148">
        <v>257.45</v>
      </c>
      <c r="M55" s="148">
        <v>17.5</v>
      </c>
      <c r="N55" s="148">
        <v>0</v>
      </c>
      <c r="O55" s="148">
        <v>82.79</v>
      </c>
    </row>
    <row r="56" spans="1:15" s="139" customFormat="1" ht="16.5" customHeight="1">
      <c r="A56" s="143">
        <v>11</v>
      </c>
      <c r="B56" s="143" t="s">
        <v>664</v>
      </c>
      <c r="C56" s="144" t="s">
        <v>1132</v>
      </c>
      <c r="D56" s="159" t="s">
        <v>717</v>
      </c>
      <c r="E56" s="167" t="s">
        <v>718</v>
      </c>
      <c r="F56" s="146">
        <v>405</v>
      </c>
      <c r="G56" s="145" t="s">
        <v>1097</v>
      </c>
      <c r="H56" s="131" t="s">
        <v>1974</v>
      </c>
      <c r="I56" s="146" t="s">
        <v>91</v>
      </c>
      <c r="J56" s="146" t="s">
        <v>658</v>
      </c>
      <c r="K56" s="147">
        <f t="shared" si="0"/>
        <v>357.74</v>
      </c>
      <c r="L56" s="148">
        <v>257.45</v>
      </c>
      <c r="M56" s="148">
        <v>17.5</v>
      </c>
      <c r="N56" s="148">
        <v>0</v>
      </c>
      <c r="O56" s="148">
        <v>82.79</v>
      </c>
    </row>
    <row r="57" spans="1:15" s="139" customFormat="1" ht="16.5" customHeight="1">
      <c r="A57" s="143">
        <v>149</v>
      </c>
      <c r="B57" s="143" t="s">
        <v>661</v>
      </c>
      <c r="C57" s="144" t="s">
        <v>662</v>
      </c>
      <c r="D57" s="159" t="s">
        <v>1057</v>
      </c>
      <c r="E57" s="167" t="s">
        <v>1058</v>
      </c>
      <c r="F57" s="146">
        <v>101</v>
      </c>
      <c r="G57" s="145" t="s">
        <v>792</v>
      </c>
      <c r="H57" s="131" t="s">
        <v>1974</v>
      </c>
      <c r="I57" s="146" t="s">
        <v>91</v>
      </c>
      <c r="J57" s="146" t="s">
        <v>658</v>
      </c>
      <c r="K57" s="147">
        <f t="shared" si="0"/>
        <v>684.7</v>
      </c>
      <c r="L57" s="148">
        <v>558.83000000000004</v>
      </c>
      <c r="M57" s="148">
        <v>43.08</v>
      </c>
      <c r="N57" s="148">
        <v>0</v>
      </c>
      <c r="O57" s="148">
        <v>82.79</v>
      </c>
    </row>
    <row r="58" spans="1:15" s="139" customFormat="1" ht="16.5" customHeight="1">
      <c r="A58" s="143">
        <v>149</v>
      </c>
      <c r="B58" s="143" t="s">
        <v>661</v>
      </c>
      <c r="C58" s="144" t="s">
        <v>662</v>
      </c>
      <c r="D58" s="159" t="s">
        <v>1057</v>
      </c>
      <c r="E58" s="167" t="s">
        <v>1058</v>
      </c>
      <c r="F58" s="146">
        <v>103</v>
      </c>
      <c r="G58" s="145" t="s">
        <v>795</v>
      </c>
      <c r="H58" s="131" t="s">
        <v>1974</v>
      </c>
      <c r="I58" s="146" t="s">
        <v>91</v>
      </c>
      <c r="J58" s="146" t="s">
        <v>658</v>
      </c>
      <c r="K58" s="147">
        <f t="shared" si="0"/>
        <v>684.7</v>
      </c>
      <c r="L58" s="148">
        <v>558.83000000000004</v>
      </c>
      <c r="M58" s="148">
        <v>43.08</v>
      </c>
      <c r="N58" s="148">
        <v>0</v>
      </c>
      <c r="O58" s="148">
        <v>82.79</v>
      </c>
    </row>
    <row r="59" spans="1:15" s="139" customFormat="1" ht="16.5" customHeight="1">
      <c r="A59" s="143">
        <v>149</v>
      </c>
      <c r="B59" s="143" t="s">
        <v>661</v>
      </c>
      <c r="C59" s="144" t="s">
        <v>662</v>
      </c>
      <c r="D59" s="159" t="s">
        <v>1059</v>
      </c>
      <c r="E59" s="167" t="s">
        <v>1060</v>
      </c>
      <c r="F59" s="146">
        <v>105</v>
      </c>
      <c r="G59" s="145" t="s">
        <v>850</v>
      </c>
      <c r="H59" s="131">
        <v>12</v>
      </c>
      <c r="I59" s="146" t="s">
        <v>91</v>
      </c>
      <c r="J59" s="146" t="s">
        <v>658</v>
      </c>
      <c r="K59" s="147">
        <f t="shared" si="0"/>
        <v>684.7</v>
      </c>
      <c r="L59" s="148">
        <v>558.83000000000004</v>
      </c>
      <c r="M59" s="148">
        <v>43.08</v>
      </c>
      <c r="N59" s="148">
        <v>0</v>
      </c>
      <c r="O59" s="148">
        <v>82.79</v>
      </c>
    </row>
    <row r="60" spans="1:15" s="139" customFormat="1" ht="16.5" customHeight="1">
      <c r="A60" s="143">
        <v>149</v>
      </c>
      <c r="B60" s="143" t="s">
        <v>661</v>
      </c>
      <c r="C60" s="144" t="s">
        <v>662</v>
      </c>
      <c r="D60" s="159" t="s">
        <v>1061</v>
      </c>
      <c r="E60" s="167" t="s">
        <v>1967</v>
      </c>
      <c r="F60" s="146">
        <v>106</v>
      </c>
      <c r="G60" s="145" t="s">
        <v>806</v>
      </c>
      <c r="H60" s="131">
        <v>12</v>
      </c>
      <c r="I60" s="146" t="s">
        <v>91</v>
      </c>
      <c r="J60" s="146" t="s">
        <v>658</v>
      </c>
      <c r="K60" s="147">
        <f t="shared" si="0"/>
        <v>156.27000000000001</v>
      </c>
      <c r="L60" s="148">
        <v>139.71</v>
      </c>
      <c r="M60" s="148">
        <v>0</v>
      </c>
      <c r="N60" s="148">
        <v>0</v>
      </c>
      <c r="O60" s="148">
        <v>16.559999999999999</v>
      </c>
    </row>
    <row r="61" spans="1:15" s="139" customFormat="1" ht="16.5" customHeight="1">
      <c r="A61" s="143">
        <v>149</v>
      </c>
      <c r="B61" s="143" t="s">
        <v>661</v>
      </c>
      <c r="C61" s="144" t="s">
        <v>662</v>
      </c>
      <c r="D61" s="159" t="s">
        <v>1062</v>
      </c>
      <c r="E61" s="167" t="s">
        <v>896</v>
      </c>
      <c r="F61" s="146">
        <v>106</v>
      </c>
      <c r="G61" s="145" t="s">
        <v>806</v>
      </c>
      <c r="H61" s="131">
        <v>12</v>
      </c>
      <c r="I61" s="146" t="s">
        <v>91</v>
      </c>
      <c r="J61" s="146" t="s">
        <v>658</v>
      </c>
      <c r="K61" s="147">
        <f t="shared" si="0"/>
        <v>156.27000000000001</v>
      </c>
      <c r="L61" s="148">
        <v>139.71</v>
      </c>
      <c r="M61" s="148">
        <v>0</v>
      </c>
      <c r="N61" s="148">
        <v>0</v>
      </c>
      <c r="O61" s="148">
        <v>16.559999999999999</v>
      </c>
    </row>
    <row r="62" spans="1:15" s="139" customFormat="1" ht="16.5" customHeight="1">
      <c r="A62" s="143">
        <v>149</v>
      </c>
      <c r="B62" s="143" t="s">
        <v>661</v>
      </c>
      <c r="C62" s="144" t="s">
        <v>662</v>
      </c>
      <c r="D62" s="159" t="s">
        <v>722</v>
      </c>
      <c r="E62" s="167" t="s">
        <v>723</v>
      </c>
      <c r="F62" s="146">
        <v>201</v>
      </c>
      <c r="G62" s="145" t="s">
        <v>813</v>
      </c>
      <c r="H62" s="131" t="s">
        <v>2016</v>
      </c>
      <c r="I62" s="146" t="s">
        <v>91</v>
      </c>
      <c r="J62" s="146" t="s">
        <v>658</v>
      </c>
      <c r="K62" s="147">
        <f t="shared" si="0"/>
        <v>684.7</v>
      </c>
      <c r="L62" s="148">
        <v>558.83000000000004</v>
      </c>
      <c r="M62" s="148">
        <v>43.08</v>
      </c>
      <c r="N62" s="148">
        <v>0</v>
      </c>
      <c r="O62" s="148">
        <v>82.79</v>
      </c>
    </row>
    <row r="63" spans="1:15" s="139" customFormat="1" ht="16.5" customHeight="1">
      <c r="A63" s="143">
        <v>149</v>
      </c>
      <c r="B63" s="143" t="s">
        <v>661</v>
      </c>
      <c r="C63" s="144" t="s">
        <v>662</v>
      </c>
      <c r="D63" s="159" t="s">
        <v>722</v>
      </c>
      <c r="E63" s="167" t="s">
        <v>723</v>
      </c>
      <c r="F63" s="146">
        <v>301</v>
      </c>
      <c r="G63" s="145" t="s">
        <v>817</v>
      </c>
      <c r="H63" s="131" t="s">
        <v>1974</v>
      </c>
      <c r="I63" s="146" t="s">
        <v>91</v>
      </c>
      <c r="J63" s="146" t="s">
        <v>658</v>
      </c>
      <c r="K63" s="147">
        <f t="shared" si="0"/>
        <v>684.7</v>
      </c>
      <c r="L63" s="148">
        <v>558.83000000000004</v>
      </c>
      <c r="M63" s="148">
        <v>43.08</v>
      </c>
      <c r="N63" s="148">
        <v>0</v>
      </c>
      <c r="O63" s="148">
        <v>82.79</v>
      </c>
    </row>
    <row r="64" spans="1:15" s="139" customFormat="1" ht="16.5" customHeight="1">
      <c r="A64" s="143">
        <v>149</v>
      </c>
      <c r="B64" s="143" t="s">
        <v>661</v>
      </c>
      <c r="C64" s="144" t="s">
        <v>662</v>
      </c>
      <c r="D64" s="159" t="s">
        <v>1063</v>
      </c>
      <c r="E64" s="167" t="s">
        <v>1064</v>
      </c>
      <c r="F64" s="146">
        <v>302</v>
      </c>
      <c r="G64" s="145" t="s">
        <v>818</v>
      </c>
      <c r="H64" s="131" t="s">
        <v>1974</v>
      </c>
      <c r="I64" s="146" t="s">
        <v>91</v>
      </c>
      <c r="J64" s="146" t="s">
        <v>658</v>
      </c>
      <c r="K64" s="147">
        <f t="shared" si="0"/>
        <v>684.7</v>
      </c>
      <c r="L64" s="148">
        <v>558.83000000000004</v>
      </c>
      <c r="M64" s="148">
        <v>43.08</v>
      </c>
      <c r="N64" s="148">
        <v>0</v>
      </c>
      <c r="O64" s="148">
        <v>82.79</v>
      </c>
    </row>
    <row r="65" spans="1:15" s="139" customFormat="1" ht="16.5" customHeight="1">
      <c r="A65" s="143">
        <v>149</v>
      </c>
      <c r="B65" s="143" t="s">
        <v>661</v>
      </c>
      <c r="C65" s="144" t="s">
        <v>662</v>
      </c>
      <c r="D65" s="159" t="s">
        <v>722</v>
      </c>
      <c r="E65" s="167" t="s">
        <v>723</v>
      </c>
      <c r="F65" s="146">
        <v>401</v>
      </c>
      <c r="G65" s="145" t="s">
        <v>822</v>
      </c>
      <c r="H65" s="131" t="s">
        <v>1974</v>
      </c>
      <c r="I65" s="146" t="s">
        <v>91</v>
      </c>
      <c r="J65" s="146" t="s">
        <v>658</v>
      </c>
      <c r="K65" s="147">
        <f t="shared" si="0"/>
        <v>684.7</v>
      </c>
      <c r="L65" s="148">
        <v>558.83000000000004</v>
      </c>
      <c r="M65" s="148">
        <v>43.08</v>
      </c>
      <c r="N65" s="148">
        <v>0</v>
      </c>
      <c r="O65" s="148">
        <v>82.79</v>
      </c>
    </row>
    <row r="66" spans="1:15" s="139" customFormat="1" ht="16.5" customHeight="1">
      <c r="A66" s="143">
        <v>149</v>
      </c>
      <c r="B66" s="143" t="s">
        <v>661</v>
      </c>
      <c r="C66" s="144" t="s">
        <v>662</v>
      </c>
      <c r="D66" s="159" t="s">
        <v>722</v>
      </c>
      <c r="E66" s="167" t="s">
        <v>723</v>
      </c>
      <c r="F66" s="146">
        <v>405</v>
      </c>
      <c r="G66" s="145" t="s">
        <v>1097</v>
      </c>
      <c r="H66" s="131" t="s">
        <v>1974</v>
      </c>
      <c r="I66" s="146" t="s">
        <v>91</v>
      </c>
      <c r="J66" s="146" t="s">
        <v>658</v>
      </c>
      <c r="K66" s="147">
        <f t="shared" si="0"/>
        <v>684.7</v>
      </c>
      <c r="L66" s="148">
        <v>558.83000000000004</v>
      </c>
      <c r="M66" s="148">
        <v>43.08</v>
      </c>
      <c r="N66" s="148">
        <v>0</v>
      </c>
      <c r="O66" s="148">
        <v>82.79</v>
      </c>
    </row>
    <row r="67" spans="1:15" s="139" customFormat="1" ht="16.5" customHeight="1">
      <c r="A67" s="143">
        <v>32</v>
      </c>
      <c r="B67" s="143" t="s">
        <v>624</v>
      </c>
      <c r="C67" s="144" t="s">
        <v>1105</v>
      </c>
      <c r="D67" s="159" t="s">
        <v>899</v>
      </c>
      <c r="E67" s="167" t="s">
        <v>900</v>
      </c>
      <c r="F67" s="146">
        <v>101</v>
      </c>
      <c r="G67" s="145" t="s">
        <v>792</v>
      </c>
      <c r="H67" s="131" t="s">
        <v>1974</v>
      </c>
      <c r="I67" s="146" t="s">
        <v>91</v>
      </c>
      <c r="J67" s="146" t="s">
        <v>658</v>
      </c>
      <c r="K67" s="147">
        <f t="shared" si="0"/>
        <v>632.23</v>
      </c>
      <c r="L67" s="148">
        <v>524.52</v>
      </c>
      <c r="M67" s="148">
        <v>24.92</v>
      </c>
      <c r="N67" s="148">
        <v>0</v>
      </c>
      <c r="O67" s="148">
        <v>82.79</v>
      </c>
    </row>
    <row r="68" spans="1:15" s="139" customFormat="1" ht="16.5" customHeight="1">
      <c r="A68" s="143">
        <v>32</v>
      </c>
      <c r="B68" s="143" t="s">
        <v>624</v>
      </c>
      <c r="C68" s="144" t="s">
        <v>1105</v>
      </c>
      <c r="D68" s="159" t="s">
        <v>901</v>
      </c>
      <c r="E68" s="167" t="s">
        <v>902</v>
      </c>
      <c r="F68" s="146">
        <v>101</v>
      </c>
      <c r="G68" s="145" t="s">
        <v>792</v>
      </c>
      <c r="H68" s="131" t="s">
        <v>1974</v>
      </c>
      <c r="I68" s="146" t="s">
        <v>91</v>
      </c>
      <c r="J68" s="146" t="s">
        <v>658</v>
      </c>
      <c r="K68" s="147">
        <f t="shared" si="0"/>
        <v>632.23</v>
      </c>
      <c r="L68" s="148">
        <v>524.52</v>
      </c>
      <c r="M68" s="148">
        <v>24.92</v>
      </c>
      <c r="N68" s="148">
        <v>0</v>
      </c>
      <c r="O68" s="148">
        <v>82.79</v>
      </c>
    </row>
    <row r="69" spans="1:15" s="139" customFormat="1" ht="16.5" customHeight="1">
      <c r="A69" s="143">
        <v>32</v>
      </c>
      <c r="B69" s="143" t="s">
        <v>624</v>
      </c>
      <c r="C69" s="144" t="s">
        <v>1105</v>
      </c>
      <c r="D69" s="159" t="s">
        <v>899</v>
      </c>
      <c r="E69" s="167" t="s">
        <v>900</v>
      </c>
      <c r="F69" s="146">
        <v>103</v>
      </c>
      <c r="G69" s="145" t="s">
        <v>795</v>
      </c>
      <c r="H69" s="131" t="s">
        <v>1974</v>
      </c>
      <c r="I69" s="146" t="s">
        <v>91</v>
      </c>
      <c r="J69" s="146" t="s">
        <v>658</v>
      </c>
      <c r="K69" s="147">
        <f t="shared" si="0"/>
        <v>632.23</v>
      </c>
      <c r="L69" s="148">
        <v>524.52</v>
      </c>
      <c r="M69" s="148">
        <v>24.92</v>
      </c>
      <c r="N69" s="148">
        <v>0</v>
      </c>
      <c r="O69" s="148">
        <v>82.79</v>
      </c>
    </row>
    <row r="70" spans="1:15" s="139" customFormat="1" ht="16.5" customHeight="1">
      <c r="A70" s="143">
        <v>32</v>
      </c>
      <c r="B70" s="143" t="s">
        <v>624</v>
      </c>
      <c r="C70" s="144" t="s">
        <v>1105</v>
      </c>
      <c r="D70" s="159" t="s">
        <v>903</v>
      </c>
      <c r="E70" s="167" t="s">
        <v>904</v>
      </c>
      <c r="F70" s="146">
        <v>105</v>
      </c>
      <c r="G70" s="145" t="s">
        <v>850</v>
      </c>
      <c r="H70" s="131">
        <v>12</v>
      </c>
      <c r="I70" s="146" t="s">
        <v>91</v>
      </c>
      <c r="J70" s="146" t="s">
        <v>658</v>
      </c>
      <c r="K70" s="147">
        <f t="shared" si="0"/>
        <v>632.23</v>
      </c>
      <c r="L70" s="148">
        <v>524.52</v>
      </c>
      <c r="M70" s="148">
        <v>24.92</v>
      </c>
      <c r="N70" s="148">
        <v>0</v>
      </c>
      <c r="O70" s="148">
        <v>82.79</v>
      </c>
    </row>
    <row r="71" spans="1:15" s="139" customFormat="1" ht="16.5" customHeight="1">
      <c r="A71" s="143">
        <v>32</v>
      </c>
      <c r="B71" s="143" t="s">
        <v>624</v>
      </c>
      <c r="C71" s="144" t="s">
        <v>1105</v>
      </c>
      <c r="D71" s="159" t="s">
        <v>724</v>
      </c>
      <c r="E71" s="167" t="s">
        <v>725</v>
      </c>
      <c r="F71" s="146">
        <v>201</v>
      </c>
      <c r="G71" s="145" t="s">
        <v>813</v>
      </c>
      <c r="H71" s="131" t="s">
        <v>2016</v>
      </c>
      <c r="I71" s="146" t="s">
        <v>91</v>
      </c>
      <c r="J71" s="146" t="s">
        <v>658</v>
      </c>
      <c r="K71" s="147">
        <f t="shared" si="0"/>
        <v>632.23</v>
      </c>
      <c r="L71" s="148">
        <v>524.52</v>
      </c>
      <c r="M71" s="148">
        <v>24.92</v>
      </c>
      <c r="N71" s="148">
        <v>0</v>
      </c>
      <c r="O71" s="148">
        <v>82.79</v>
      </c>
    </row>
    <row r="72" spans="1:15" s="139" customFormat="1" ht="16.5" customHeight="1">
      <c r="A72" s="143">
        <v>32</v>
      </c>
      <c r="B72" s="143" t="s">
        <v>624</v>
      </c>
      <c r="C72" s="144" t="s">
        <v>1105</v>
      </c>
      <c r="D72" s="159" t="s">
        <v>724</v>
      </c>
      <c r="E72" s="167" t="s">
        <v>725</v>
      </c>
      <c r="F72" s="146">
        <v>301</v>
      </c>
      <c r="G72" s="145" t="s">
        <v>817</v>
      </c>
      <c r="H72" s="131" t="s">
        <v>1974</v>
      </c>
      <c r="I72" s="146" t="s">
        <v>91</v>
      </c>
      <c r="J72" s="146" t="s">
        <v>658</v>
      </c>
      <c r="K72" s="147">
        <f t="shared" si="0"/>
        <v>632.23</v>
      </c>
      <c r="L72" s="148">
        <v>524.52</v>
      </c>
      <c r="M72" s="148">
        <v>24.92</v>
      </c>
      <c r="N72" s="148">
        <v>0</v>
      </c>
      <c r="O72" s="148">
        <v>82.79</v>
      </c>
    </row>
    <row r="73" spans="1:15" s="139" customFormat="1" ht="16.5" customHeight="1">
      <c r="A73" s="143">
        <v>32</v>
      </c>
      <c r="B73" s="143" t="s">
        <v>624</v>
      </c>
      <c r="C73" s="144" t="s">
        <v>1105</v>
      </c>
      <c r="D73" s="159" t="s">
        <v>905</v>
      </c>
      <c r="E73" s="167" t="s">
        <v>906</v>
      </c>
      <c r="F73" s="146">
        <v>302</v>
      </c>
      <c r="G73" s="145" t="s">
        <v>818</v>
      </c>
      <c r="H73" s="131" t="s">
        <v>1974</v>
      </c>
      <c r="I73" s="146" t="s">
        <v>91</v>
      </c>
      <c r="J73" s="146" t="s">
        <v>658</v>
      </c>
      <c r="K73" s="147">
        <f t="shared" si="0"/>
        <v>632.23</v>
      </c>
      <c r="L73" s="148">
        <v>524.52</v>
      </c>
      <c r="M73" s="148">
        <v>24.92</v>
      </c>
      <c r="N73" s="148">
        <v>0</v>
      </c>
      <c r="O73" s="148">
        <v>82.79</v>
      </c>
    </row>
    <row r="74" spans="1:15" s="139" customFormat="1" ht="16.5" customHeight="1">
      <c r="A74" s="143">
        <v>32</v>
      </c>
      <c r="B74" s="143" t="s">
        <v>624</v>
      </c>
      <c r="C74" s="144" t="s">
        <v>1105</v>
      </c>
      <c r="D74" s="159" t="s">
        <v>724</v>
      </c>
      <c r="E74" s="167" t="s">
        <v>725</v>
      </c>
      <c r="F74" s="146">
        <v>401</v>
      </c>
      <c r="G74" s="145" t="s">
        <v>822</v>
      </c>
      <c r="H74" s="131" t="s">
        <v>1974</v>
      </c>
      <c r="I74" s="146" t="s">
        <v>91</v>
      </c>
      <c r="J74" s="146" t="s">
        <v>658</v>
      </c>
      <c r="K74" s="147">
        <f t="shared" si="0"/>
        <v>632.23</v>
      </c>
      <c r="L74" s="148">
        <v>524.52</v>
      </c>
      <c r="M74" s="148">
        <v>24.92</v>
      </c>
      <c r="N74" s="148">
        <v>0</v>
      </c>
      <c r="O74" s="148">
        <v>82.79</v>
      </c>
    </row>
    <row r="75" spans="1:15" s="139" customFormat="1" ht="16.5" customHeight="1">
      <c r="A75" s="143">
        <v>32</v>
      </c>
      <c r="B75" s="143" t="s">
        <v>624</v>
      </c>
      <c r="C75" s="144" t="s">
        <v>1105</v>
      </c>
      <c r="D75" s="159" t="s">
        <v>724</v>
      </c>
      <c r="E75" s="167" t="s">
        <v>725</v>
      </c>
      <c r="F75" s="146">
        <v>405</v>
      </c>
      <c r="G75" s="145" t="s">
        <v>1097</v>
      </c>
      <c r="H75" s="131" t="s">
        <v>1974</v>
      </c>
      <c r="I75" s="146" t="s">
        <v>91</v>
      </c>
      <c r="J75" s="146" t="s">
        <v>658</v>
      </c>
      <c r="K75" s="147">
        <f t="shared" ref="K75:K143" si="1">SUM(L75:O75)</f>
        <v>632.23</v>
      </c>
      <c r="L75" s="148">
        <v>524.52</v>
      </c>
      <c r="M75" s="148">
        <v>24.92</v>
      </c>
      <c r="N75" s="148">
        <v>0</v>
      </c>
      <c r="O75" s="148">
        <v>82.79</v>
      </c>
    </row>
    <row r="76" spans="1:15" s="139" customFormat="1" ht="16.5" customHeight="1">
      <c r="A76" s="143">
        <v>81</v>
      </c>
      <c r="B76" s="143" t="s">
        <v>659</v>
      </c>
      <c r="C76" s="144" t="s">
        <v>726</v>
      </c>
      <c r="D76" s="159" t="s">
        <v>848</v>
      </c>
      <c r="E76" s="167" t="s">
        <v>849</v>
      </c>
      <c r="F76" s="146">
        <v>101</v>
      </c>
      <c r="G76" s="145" t="s">
        <v>792</v>
      </c>
      <c r="H76" s="131" t="s">
        <v>1974</v>
      </c>
      <c r="I76" s="146" t="s">
        <v>91</v>
      </c>
      <c r="J76" s="146" t="s">
        <v>658</v>
      </c>
      <c r="K76" s="147">
        <f t="shared" si="1"/>
        <v>351.72</v>
      </c>
      <c r="L76" s="148">
        <v>249.15</v>
      </c>
      <c r="M76" s="148">
        <v>19.78</v>
      </c>
      <c r="N76" s="148">
        <v>0</v>
      </c>
      <c r="O76" s="148">
        <v>82.79</v>
      </c>
    </row>
    <row r="77" spans="1:15" s="139" customFormat="1" ht="16.5" customHeight="1">
      <c r="A77" s="143">
        <v>81</v>
      </c>
      <c r="B77" s="143" t="s">
        <v>659</v>
      </c>
      <c r="C77" s="144" t="s">
        <v>726</v>
      </c>
      <c r="D77" s="159" t="s">
        <v>1065</v>
      </c>
      <c r="E77" s="167" t="s">
        <v>1066</v>
      </c>
      <c r="F77" s="146">
        <v>105</v>
      </c>
      <c r="G77" s="145" t="s">
        <v>850</v>
      </c>
      <c r="H77" s="131">
        <v>12</v>
      </c>
      <c r="I77" s="146" t="s">
        <v>91</v>
      </c>
      <c r="J77" s="146" t="s">
        <v>658</v>
      </c>
      <c r="K77" s="147">
        <f t="shared" si="1"/>
        <v>351.72</v>
      </c>
      <c r="L77" s="148">
        <v>249.15</v>
      </c>
      <c r="M77" s="148">
        <v>19.78</v>
      </c>
      <c r="N77" s="148">
        <v>0</v>
      </c>
      <c r="O77" s="148">
        <v>82.79</v>
      </c>
    </row>
    <row r="78" spans="1:15" s="139" customFormat="1" ht="16.5" customHeight="1">
      <c r="A78" s="143">
        <v>81</v>
      </c>
      <c r="B78" s="143" t="s">
        <v>659</v>
      </c>
      <c r="C78" s="144" t="s">
        <v>726</v>
      </c>
      <c r="D78" s="159" t="s">
        <v>730</v>
      </c>
      <c r="E78" s="167" t="s">
        <v>731</v>
      </c>
      <c r="F78" s="146">
        <v>201</v>
      </c>
      <c r="G78" s="145" t="s">
        <v>813</v>
      </c>
      <c r="H78" s="131" t="s">
        <v>2016</v>
      </c>
      <c r="I78" s="146" t="s">
        <v>91</v>
      </c>
      <c r="J78" s="146" t="s">
        <v>658</v>
      </c>
      <c r="K78" s="147">
        <f t="shared" si="1"/>
        <v>351.72</v>
      </c>
      <c r="L78" s="148">
        <v>249.15</v>
      </c>
      <c r="M78" s="148">
        <v>19.78</v>
      </c>
      <c r="N78" s="148">
        <v>0</v>
      </c>
      <c r="O78" s="148">
        <v>82.79</v>
      </c>
    </row>
    <row r="79" spans="1:15" s="139" customFormat="1" ht="16.5" customHeight="1">
      <c r="A79" s="143">
        <v>81</v>
      </c>
      <c r="B79" s="143" t="s">
        <v>659</v>
      </c>
      <c r="C79" s="144" t="s">
        <v>726</v>
      </c>
      <c r="D79" s="159" t="s">
        <v>730</v>
      </c>
      <c r="E79" s="167" t="s">
        <v>731</v>
      </c>
      <c r="F79" s="146">
        <v>301</v>
      </c>
      <c r="G79" s="145" t="s">
        <v>817</v>
      </c>
      <c r="H79" s="131" t="s">
        <v>1974</v>
      </c>
      <c r="I79" s="146" t="s">
        <v>91</v>
      </c>
      <c r="J79" s="146" t="s">
        <v>658</v>
      </c>
      <c r="K79" s="147">
        <f t="shared" si="1"/>
        <v>351.72</v>
      </c>
      <c r="L79" s="148">
        <v>249.15</v>
      </c>
      <c r="M79" s="148">
        <v>19.78</v>
      </c>
      <c r="N79" s="148">
        <v>0</v>
      </c>
      <c r="O79" s="148">
        <v>82.79</v>
      </c>
    </row>
    <row r="80" spans="1:15" s="139" customFormat="1" ht="16.5" customHeight="1">
      <c r="A80" s="143">
        <v>81</v>
      </c>
      <c r="B80" s="143" t="s">
        <v>659</v>
      </c>
      <c r="C80" s="144" t="s">
        <v>726</v>
      </c>
      <c r="D80" s="159" t="s">
        <v>1067</v>
      </c>
      <c r="E80" s="167" t="s">
        <v>1068</v>
      </c>
      <c r="F80" s="146">
        <v>302</v>
      </c>
      <c r="G80" s="145" t="s">
        <v>818</v>
      </c>
      <c r="H80" s="131" t="s">
        <v>1974</v>
      </c>
      <c r="I80" s="146" t="s">
        <v>91</v>
      </c>
      <c r="J80" s="146" t="s">
        <v>658</v>
      </c>
      <c r="K80" s="147">
        <f t="shared" si="1"/>
        <v>351.72</v>
      </c>
      <c r="L80" s="148">
        <v>249.15</v>
      </c>
      <c r="M80" s="148">
        <v>19.78</v>
      </c>
      <c r="N80" s="148">
        <v>0</v>
      </c>
      <c r="O80" s="148">
        <v>82.79</v>
      </c>
    </row>
    <row r="81" spans="1:15" s="139" customFormat="1" ht="16.5" customHeight="1">
      <c r="A81" s="143">
        <v>81</v>
      </c>
      <c r="B81" s="143" t="s">
        <v>659</v>
      </c>
      <c r="C81" s="144" t="s">
        <v>726</v>
      </c>
      <c r="D81" s="159" t="s">
        <v>730</v>
      </c>
      <c r="E81" s="167" t="s">
        <v>731</v>
      </c>
      <c r="F81" s="146">
        <v>401</v>
      </c>
      <c r="G81" s="145" t="s">
        <v>822</v>
      </c>
      <c r="H81" s="131" t="s">
        <v>1974</v>
      </c>
      <c r="I81" s="146" t="s">
        <v>91</v>
      </c>
      <c r="J81" s="146" t="s">
        <v>658</v>
      </c>
      <c r="K81" s="147">
        <f t="shared" si="1"/>
        <v>351.72</v>
      </c>
      <c r="L81" s="148">
        <v>249.15</v>
      </c>
      <c r="M81" s="148">
        <v>19.78</v>
      </c>
      <c r="N81" s="148">
        <v>0</v>
      </c>
      <c r="O81" s="148">
        <v>82.79</v>
      </c>
    </row>
    <row r="82" spans="1:15" s="139" customFormat="1" ht="16.5" customHeight="1">
      <c r="A82" s="143">
        <v>81</v>
      </c>
      <c r="B82" s="143" t="s">
        <v>659</v>
      </c>
      <c r="C82" s="144" t="s">
        <v>726</v>
      </c>
      <c r="D82" s="159" t="s">
        <v>730</v>
      </c>
      <c r="E82" s="167" t="s">
        <v>731</v>
      </c>
      <c r="F82" s="146">
        <v>405</v>
      </c>
      <c r="G82" s="145" t="s">
        <v>1097</v>
      </c>
      <c r="H82" s="131" t="s">
        <v>1974</v>
      </c>
      <c r="I82" s="146" t="s">
        <v>91</v>
      </c>
      <c r="J82" s="146" t="s">
        <v>658</v>
      </c>
      <c r="K82" s="147">
        <f t="shared" si="1"/>
        <v>351.72</v>
      </c>
      <c r="L82" s="148">
        <v>249.15</v>
      </c>
      <c r="M82" s="148">
        <v>19.78</v>
      </c>
      <c r="N82" s="148">
        <v>0</v>
      </c>
      <c r="O82" s="148">
        <v>82.79</v>
      </c>
    </row>
    <row r="83" spans="1:15" s="139" customFormat="1" ht="16.5" customHeight="1">
      <c r="A83" s="143">
        <v>86</v>
      </c>
      <c r="B83" s="143" t="s">
        <v>613</v>
      </c>
      <c r="C83" s="144" t="s">
        <v>691</v>
      </c>
      <c r="D83" s="159" t="s">
        <v>693</v>
      </c>
      <c r="E83" s="167" t="s">
        <v>917</v>
      </c>
      <c r="F83" s="146">
        <v>301</v>
      </c>
      <c r="G83" s="145" t="s">
        <v>817</v>
      </c>
      <c r="H83" s="131" t="s">
        <v>2045</v>
      </c>
      <c r="I83" s="146" t="s">
        <v>91</v>
      </c>
      <c r="J83" s="146" t="s">
        <v>658</v>
      </c>
      <c r="K83" s="147">
        <f t="shared" si="1"/>
        <v>353.94</v>
      </c>
      <c r="L83" s="148">
        <v>271.14999999999998</v>
      </c>
      <c r="M83" s="148">
        <v>0</v>
      </c>
      <c r="N83" s="148">
        <v>0</v>
      </c>
      <c r="O83" s="148">
        <v>82.79</v>
      </c>
    </row>
    <row r="84" spans="1:15" s="139" customFormat="1" ht="16.5" customHeight="1">
      <c r="A84" s="143">
        <v>86</v>
      </c>
      <c r="B84" s="143" t="s">
        <v>613</v>
      </c>
      <c r="C84" s="144" t="s">
        <v>691</v>
      </c>
      <c r="D84" s="159" t="s">
        <v>918</v>
      </c>
      <c r="E84" s="167" t="s">
        <v>919</v>
      </c>
      <c r="F84" s="146">
        <v>302</v>
      </c>
      <c r="G84" s="145" t="s">
        <v>818</v>
      </c>
      <c r="H84" s="131" t="s">
        <v>2045</v>
      </c>
      <c r="I84" s="146" t="s">
        <v>91</v>
      </c>
      <c r="J84" s="146" t="s">
        <v>658</v>
      </c>
      <c r="K84" s="147">
        <f t="shared" ref="K84:K86" si="2">SUM(L84:O84)</f>
        <v>353.94</v>
      </c>
      <c r="L84" s="148">
        <v>271.14999999999998</v>
      </c>
      <c r="M84" s="148">
        <v>0</v>
      </c>
      <c r="N84" s="148">
        <v>0</v>
      </c>
      <c r="O84" s="148">
        <v>82.79</v>
      </c>
    </row>
    <row r="85" spans="1:15" s="139" customFormat="1" ht="16.5" customHeight="1">
      <c r="A85" s="143">
        <v>86</v>
      </c>
      <c r="B85" s="143" t="s">
        <v>613</v>
      </c>
      <c r="C85" s="144" t="s">
        <v>691</v>
      </c>
      <c r="D85" s="159" t="s">
        <v>693</v>
      </c>
      <c r="E85" s="167" t="s">
        <v>735</v>
      </c>
      <c r="F85" s="146">
        <v>401</v>
      </c>
      <c r="G85" s="145" t="s">
        <v>822</v>
      </c>
      <c r="H85" s="131" t="s">
        <v>2046</v>
      </c>
      <c r="I85" s="146" t="s">
        <v>91</v>
      </c>
      <c r="J85" s="146" t="s">
        <v>658</v>
      </c>
      <c r="K85" s="147">
        <f t="shared" si="2"/>
        <v>353.94</v>
      </c>
      <c r="L85" s="148">
        <v>271.14999999999998</v>
      </c>
      <c r="M85" s="148">
        <v>0</v>
      </c>
      <c r="N85" s="148">
        <v>0</v>
      </c>
      <c r="O85" s="148">
        <v>82.79</v>
      </c>
    </row>
    <row r="86" spans="1:15" s="139" customFormat="1" ht="16.5" customHeight="1">
      <c r="A86" s="143">
        <v>86</v>
      </c>
      <c r="B86" s="143" t="s">
        <v>613</v>
      </c>
      <c r="C86" s="144" t="s">
        <v>691</v>
      </c>
      <c r="D86" s="159" t="s">
        <v>693</v>
      </c>
      <c r="E86" s="167" t="s">
        <v>735</v>
      </c>
      <c r="F86" s="146">
        <v>405</v>
      </c>
      <c r="G86" s="145" t="s">
        <v>1097</v>
      </c>
      <c r="H86" s="131" t="s">
        <v>2046</v>
      </c>
      <c r="I86" s="146" t="s">
        <v>91</v>
      </c>
      <c r="J86" s="146" t="s">
        <v>658</v>
      </c>
      <c r="K86" s="147">
        <f t="shared" si="2"/>
        <v>353.94</v>
      </c>
      <c r="L86" s="148">
        <v>271.14999999999998</v>
      </c>
      <c r="M86" s="148">
        <v>0</v>
      </c>
      <c r="N86" s="148">
        <v>0</v>
      </c>
      <c r="O86" s="148">
        <v>82.79</v>
      </c>
    </row>
    <row r="87" spans="1:15" s="139" customFormat="1" ht="16.5" customHeight="1">
      <c r="A87" s="143">
        <v>86</v>
      </c>
      <c r="B87" s="143" t="s">
        <v>613</v>
      </c>
      <c r="C87" s="144" t="s">
        <v>691</v>
      </c>
      <c r="D87" s="159" t="s">
        <v>915</v>
      </c>
      <c r="E87" s="167" t="s">
        <v>916</v>
      </c>
      <c r="F87" s="146">
        <v>105</v>
      </c>
      <c r="G87" s="145" t="s">
        <v>850</v>
      </c>
      <c r="H87" s="484" t="s">
        <v>315</v>
      </c>
      <c r="I87" s="146" t="s">
        <v>91</v>
      </c>
      <c r="J87" s="146" t="s">
        <v>658</v>
      </c>
      <c r="K87" s="147">
        <f t="shared" ref="K87:K89" si="3">SUM(L87:O87)</f>
        <v>353.94</v>
      </c>
      <c r="L87" s="148">
        <v>271.14999999999998</v>
      </c>
      <c r="M87" s="148">
        <v>0</v>
      </c>
      <c r="N87" s="148">
        <v>0</v>
      </c>
      <c r="O87" s="148">
        <v>82.79</v>
      </c>
    </row>
    <row r="88" spans="1:15" s="139" customFormat="1" ht="16.5" customHeight="1">
      <c r="A88" s="143">
        <v>86</v>
      </c>
      <c r="B88" s="143" t="s">
        <v>613</v>
      </c>
      <c r="C88" s="144" t="s">
        <v>691</v>
      </c>
      <c r="D88" s="159" t="s">
        <v>802</v>
      </c>
      <c r="E88" s="167" t="s">
        <v>803</v>
      </c>
      <c r="F88" s="146">
        <v>101</v>
      </c>
      <c r="G88" s="145" t="s">
        <v>792</v>
      </c>
      <c r="H88" s="484" t="s">
        <v>315</v>
      </c>
      <c r="I88" s="146" t="s">
        <v>91</v>
      </c>
      <c r="J88" s="146" t="s">
        <v>658</v>
      </c>
      <c r="K88" s="147">
        <f t="shared" si="3"/>
        <v>353.94</v>
      </c>
      <c r="L88" s="148">
        <v>271.14999999999998</v>
      </c>
      <c r="M88" s="148">
        <v>0</v>
      </c>
      <c r="N88" s="148">
        <v>0</v>
      </c>
      <c r="O88" s="148">
        <v>82.79</v>
      </c>
    </row>
    <row r="89" spans="1:15" s="139" customFormat="1" ht="16.5" customHeight="1">
      <c r="A89" s="143">
        <v>86</v>
      </c>
      <c r="B89" s="143" t="s">
        <v>613</v>
      </c>
      <c r="C89" s="144" t="s">
        <v>691</v>
      </c>
      <c r="D89" s="159" t="s">
        <v>802</v>
      </c>
      <c r="E89" s="167" t="s">
        <v>803</v>
      </c>
      <c r="F89" s="146">
        <v>103</v>
      </c>
      <c r="G89" s="145" t="s">
        <v>795</v>
      </c>
      <c r="H89" s="484" t="s">
        <v>315</v>
      </c>
      <c r="I89" s="146" t="s">
        <v>91</v>
      </c>
      <c r="J89" s="146" t="s">
        <v>658</v>
      </c>
      <c r="K89" s="147">
        <f t="shared" si="3"/>
        <v>353.94</v>
      </c>
      <c r="L89" s="148">
        <v>271.14999999999998</v>
      </c>
      <c r="M89" s="148">
        <v>0</v>
      </c>
      <c r="N89" s="148">
        <v>0</v>
      </c>
      <c r="O89" s="148">
        <v>82.79</v>
      </c>
    </row>
    <row r="90" spans="1:15" s="139" customFormat="1" ht="16.5" customHeight="1">
      <c r="A90" s="143">
        <v>88</v>
      </c>
      <c r="B90" s="143" t="s">
        <v>130</v>
      </c>
      <c r="C90" s="144" t="s">
        <v>1107</v>
      </c>
      <c r="D90" s="159" t="s">
        <v>920</v>
      </c>
      <c r="E90" s="167" t="s">
        <v>921</v>
      </c>
      <c r="F90" s="146">
        <v>301</v>
      </c>
      <c r="G90" s="145" t="s">
        <v>817</v>
      </c>
      <c r="H90" s="131">
        <v>25</v>
      </c>
      <c r="I90" s="146" t="s">
        <v>91</v>
      </c>
      <c r="J90" s="146" t="s">
        <v>658</v>
      </c>
      <c r="K90" s="147">
        <f t="shared" si="1"/>
        <v>364.67</v>
      </c>
      <c r="L90" s="148">
        <v>281.88</v>
      </c>
      <c r="M90" s="148">
        <v>0</v>
      </c>
      <c r="N90" s="148">
        <v>0</v>
      </c>
      <c r="O90" s="148">
        <v>82.79</v>
      </c>
    </row>
    <row r="91" spans="1:15" s="139" customFormat="1" ht="16.5" customHeight="1">
      <c r="A91" s="143">
        <v>88</v>
      </c>
      <c r="B91" s="143" t="s">
        <v>130</v>
      </c>
      <c r="C91" s="144" t="s">
        <v>1107</v>
      </c>
      <c r="D91" s="159" t="s">
        <v>922</v>
      </c>
      <c r="E91" s="167" t="s">
        <v>923</v>
      </c>
      <c r="F91" s="146">
        <v>302</v>
      </c>
      <c r="G91" s="145" t="s">
        <v>818</v>
      </c>
      <c r="H91" s="131">
        <v>25</v>
      </c>
      <c r="I91" s="146" t="s">
        <v>91</v>
      </c>
      <c r="J91" s="146" t="s">
        <v>658</v>
      </c>
      <c r="K91" s="147">
        <f t="shared" si="1"/>
        <v>364.67</v>
      </c>
      <c r="L91" s="148">
        <v>281.88</v>
      </c>
      <c r="M91" s="148">
        <v>0</v>
      </c>
      <c r="N91" s="148">
        <v>0</v>
      </c>
      <c r="O91" s="148">
        <v>82.79</v>
      </c>
    </row>
    <row r="92" spans="1:15" s="139" customFormat="1" ht="16.5" customHeight="1">
      <c r="A92" s="143">
        <v>88</v>
      </c>
      <c r="B92" s="143" t="s">
        <v>130</v>
      </c>
      <c r="C92" s="144" t="s">
        <v>1107</v>
      </c>
      <c r="D92" s="159" t="s">
        <v>920</v>
      </c>
      <c r="E92" s="167" t="s">
        <v>921</v>
      </c>
      <c r="F92" s="146">
        <v>401</v>
      </c>
      <c r="G92" s="145" t="s">
        <v>822</v>
      </c>
      <c r="H92" s="131">
        <v>25</v>
      </c>
      <c r="I92" s="146" t="s">
        <v>91</v>
      </c>
      <c r="J92" s="146" t="s">
        <v>658</v>
      </c>
      <c r="K92" s="147">
        <f t="shared" si="1"/>
        <v>364.67</v>
      </c>
      <c r="L92" s="148">
        <v>281.88</v>
      </c>
      <c r="M92" s="148">
        <v>0</v>
      </c>
      <c r="N92" s="148">
        <v>0</v>
      </c>
      <c r="O92" s="148">
        <v>82.79</v>
      </c>
    </row>
    <row r="93" spans="1:15" s="139" customFormat="1" ht="16.5" customHeight="1">
      <c r="A93" s="143">
        <v>14</v>
      </c>
      <c r="B93" s="143" t="s">
        <v>645</v>
      </c>
      <c r="C93" s="144" t="s">
        <v>1108</v>
      </c>
      <c r="D93" s="159" t="s">
        <v>924</v>
      </c>
      <c r="E93" s="167" t="s">
        <v>925</v>
      </c>
      <c r="F93" s="146">
        <v>101</v>
      </c>
      <c r="G93" s="145" t="s">
        <v>792</v>
      </c>
      <c r="H93" s="131" t="s">
        <v>1974</v>
      </c>
      <c r="I93" s="146" t="s">
        <v>91</v>
      </c>
      <c r="J93" s="146" t="s">
        <v>658</v>
      </c>
      <c r="K93" s="147">
        <f t="shared" si="1"/>
        <v>641.16999999999996</v>
      </c>
      <c r="L93" s="148">
        <v>537.84</v>
      </c>
      <c r="M93" s="148">
        <v>20.54</v>
      </c>
      <c r="N93" s="148">
        <v>0</v>
      </c>
      <c r="O93" s="148">
        <v>82.79</v>
      </c>
    </row>
    <row r="94" spans="1:15" s="139" customFormat="1" ht="16.5" customHeight="1">
      <c r="A94" s="143">
        <v>14</v>
      </c>
      <c r="B94" s="143" t="s">
        <v>645</v>
      </c>
      <c r="C94" s="144" t="s">
        <v>1108</v>
      </c>
      <c r="D94" s="159" t="s">
        <v>924</v>
      </c>
      <c r="E94" s="167" t="s">
        <v>925</v>
      </c>
      <c r="F94" s="146">
        <v>103</v>
      </c>
      <c r="G94" s="145" t="s">
        <v>795</v>
      </c>
      <c r="H94" s="131" t="s">
        <v>1974</v>
      </c>
      <c r="I94" s="146" t="s">
        <v>91</v>
      </c>
      <c r="J94" s="146" t="s">
        <v>658</v>
      </c>
      <c r="K94" s="147">
        <f t="shared" si="1"/>
        <v>641.16999999999996</v>
      </c>
      <c r="L94" s="148">
        <v>537.84</v>
      </c>
      <c r="M94" s="148">
        <v>20.54</v>
      </c>
      <c r="N94" s="148">
        <v>0</v>
      </c>
      <c r="O94" s="148">
        <v>82.79</v>
      </c>
    </row>
    <row r="95" spans="1:15" s="139" customFormat="1" ht="16.5" customHeight="1">
      <c r="A95" s="143">
        <v>14</v>
      </c>
      <c r="B95" s="143" t="s">
        <v>645</v>
      </c>
      <c r="C95" s="144" t="s">
        <v>1108</v>
      </c>
      <c r="D95" s="159" t="s">
        <v>926</v>
      </c>
      <c r="E95" s="167" t="s">
        <v>927</v>
      </c>
      <c r="F95" s="146">
        <v>105</v>
      </c>
      <c r="G95" s="145" t="s">
        <v>850</v>
      </c>
      <c r="H95" s="131">
        <v>12</v>
      </c>
      <c r="I95" s="146" t="s">
        <v>91</v>
      </c>
      <c r="J95" s="146" t="s">
        <v>658</v>
      </c>
      <c r="K95" s="147">
        <f t="shared" si="1"/>
        <v>641.16999999999996</v>
      </c>
      <c r="L95" s="148">
        <v>537.84</v>
      </c>
      <c r="M95" s="148">
        <v>20.54</v>
      </c>
      <c r="N95" s="148">
        <v>0</v>
      </c>
      <c r="O95" s="148">
        <v>82.79</v>
      </c>
    </row>
    <row r="96" spans="1:15" s="139" customFormat="1" ht="16.5" customHeight="1">
      <c r="A96" s="143">
        <v>14</v>
      </c>
      <c r="B96" s="143" t="s">
        <v>645</v>
      </c>
      <c r="C96" s="144" t="s">
        <v>1108</v>
      </c>
      <c r="D96" s="159" t="s">
        <v>737</v>
      </c>
      <c r="E96" s="167" t="s">
        <v>738</v>
      </c>
      <c r="F96" s="146">
        <v>201</v>
      </c>
      <c r="G96" s="145" t="s">
        <v>813</v>
      </c>
      <c r="H96" s="131" t="s">
        <v>2016</v>
      </c>
      <c r="I96" s="146" t="s">
        <v>91</v>
      </c>
      <c r="J96" s="146" t="s">
        <v>658</v>
      </c>
      <c r="K96" s="147">
        <f t="shared" si="1"/>
        <v>641.16999999999996</v>
      </c>
      <c r="L96" s="148">
        <v>537.84</v>
      </c>
      <c r="M96" s="148">
        <v>20.54</v>
      </c>
      <c r="N96" s="148">
        <v>0</v>
      </c>
      <c r="O96" s="148">
        <v>82.79</v>
      </c>
    </row>
    <row r="97" spans="1:15" s="139" customFormat="1" ht="16.5" customHeight="1">
      <c r="A97" s="143">
        <v>14</v>
      </c>
      <c r="B97" s="143" t="s">
        <v>645</v>
      </c>
      <c r="C97" s="144" t="s">
        <v>1108</v>
      </c>
      <c r="D97" s="159" t="s">
        <v>737</v>
      </c>
      <c r="E97" s="167" t="s">
        <v>738</v>
      </c>
      <c r="F97" s="146">
        <v>301</v>
      </c>
      <c r="G97" s="145" t="s">
        <v>817</v>
      </c>
      <c r="H97" s="131" t="s">
        <v>1974</v>
      </c>
      <c r="I97" s="146" t="s">
        <v>91</v>
      </c>
      <c r="J97" s="146" t="s">
        <v>658</v>
      </c>
      <c r="K97" s="147">
        <f t="shared" si="1"/>
        <v>641.16999999999996</v>
      </c>
      <c r="L97" s="148">
        <v>537.84</v>
      </c>
      <c r="M97" s="148">
        <v>20.54</v>
      </c>
      <c r="N97" s="148">
        <v>0</v>
      </c>
      <c r="O97" s="148">
        <v>82.79</v>
      </c>
    </row>
    <row r="98" spans="1:15" s="139" customFormat="1" ht="16.5" customHeight="1">
      <c r="A98" s="143">
        <v>14</v>
      </c>
      <c r="B98" s="143" t="s">
        <v>645</v>
      </c>
      <c r="C98" s="144" t="s">
        <v>1108</v>
      </c>
      <c r="D98" s="159" t="s">
        <v>928</v>
      </c>
      <c r="E98" s="167" t="s">
        <v>929</v>
      </c>
      <c r="F98" s="146">
        <v>302</v>
      </c>
      <c r="G98" s="145" t="s">
        <v>818</v>
      </c>
      <c r="H98" s="131" t="s">
        <v>1974</v>
      </c>
      <c r="I98" s="146" t="s">
        <v>91</v>
      </c>
      <c r="J98" s="146" t="s">
        <v>658</v>
      </c>
      <c r="K98" s="147">
        <f t="shared" si="1"/>
        <v>641.16999999999996</v>
      </c>
      <c r="L98" s="148">
        <v>537.84</v>
      </c>
      <c r="M98" s="148">
        <v>20.54</v>
      </c>
      <c r="N98" s="148">
        <v>0</v>
      </c>
      <c r="O98" s="148">
        <v>82.79</v>
      </c>
    </row>
    <row r="99" spans="1:15" s="139" customFormat="1" ht="16.5" customHeight="1">
      <c r="A99" s="143">
        <v>14</v>
      </c>
      <c r="B99" s="143" t="s">
        <v>645</v>
      </c>
      <c r="C99" s="144" t="s">
        <v>1108</v>
      </c>
      <c r="D99" s="159" t="s">
        <v>737</v>
      </c>
      <c r="E99" s="167" t="s">
        <v>738</v>
      </c>
      <c r="F99" s="146">
        <v>401</v>
      </c>
      <c r="G99" s="145" t="s">
        <v>822</v>
      </c>
      <c r="H99" s="131" t="s">
        <v>1974</v>
      </c>
      <c r="I99" s="146" t="s">
        <v>91</v>
      </c>
      <c r="J99" s="146" t="s">
        <v>658</v>
      </c>
      <c r="K99" s="147">
        <f t="shared" si="1"/>
        <v>641.16999999999996</v>
      </c>
      <c r="L99" s="148">
        <v>537.84</v>
      </c>
      <c r="M99" s="148">
        <v>20.54</v>
      </c>
      <c r="N99" s="148">
        <v>0</v>
      </c>
      <c r="O99" s="148">
        <v>82.79</v>
      </c>
    </row>
    <row r="100" spans="1:15" s="139" customFormat="1" ht="16.5" customHeight="1">
      <c r="A100" s="143">
        <v>14</v>
      </c>
      <c r="B100" s="143" t="s">
        <v>645</v>
      </c>
      <c r="C100" s="144" t="s">
        <v>1108</v>
      </c>
      <c r="D100" s="159" t="s">
        <v>737</v>
      </c>
      <c r="E100" s="167" t="s">
        <v>738</v>
      </c>
      <c r="F100" s="146">
        <v>405</v>
      </c>
      <c r="G100" s="145" t="s">
        <v>1097</v>
      </c>
      <c r="H100" s="131" t="s">
        <v>1974</v>
      </c>
      <c r="I100" s="146" t="s">
        <v>91</v>
      </c>
      <c r="J100" s="146" t="s">
        <v>658</v>
      </c>
      <c r="K100" s="147">
        <f t="shared" si="1"/>
        <v>641.16999999999996</v>
      </c>
      <c r="L100" s="148">
        <v>537.84</v>
      </c>
      <c r="M100" s="148">
        <v>20.54</v>
      </c>
      <c r="N100" s="148">
        <v>0</v>
      </c>
      <c r="O100" s="148">
        <v>82.79</v>
      </c>
    </row>
    <row r="101" spans="1:15" s="139" customFormat="1" ht="16.5" customHeight="1">
      <c r="A101" s="143">
        <v>89</v>
      </c>
      <c r="B101" s="143" t="s">
        <v>628</v>
      </c>
      <c r="C101" s="144" t="s">
        <v>1109</v>
      </c>
      <c r="D101" s="159" t="s">
        <v>930</v>
      </c>
      <c r="E101" s="167" t="s">
        <v>931</v>
      </c>
      <c r="F101" s="146">
        <v>105</v>
      </c>
      <c r="G101" s="145" t="s">
        <v>850</v>
      </c>
      <c r="H101" s="131" t="s">
        <v>1975</v>
      </c>
      <c r="I101" s="146" t="s">
        <v>91</v>
      </c>
      <c r="J101" s="146" t="s">
        <v>658</v>
      </c>
      <c r="K101" s="147">
        <f t="shared" si="1"/>
        <v>490.31</v>
      </c>
      <c r="L101" s="148">
        <v>391.09</v>
      </c>
      <c r="M101" s="148">
        <v>16.43</v>
      </c>
      <c r="N101" s="148">
        <v>0</v>
      </c>
      <c r="O101" s="148">
        <v>82.79</v>
      </c>
    </row>
    <row r="102" spans="1:15" s="139" customFormat="1" ht="16.5" customHeight="1">
      <c r="A102" s="143">
        <v>89</v>
      </c>
      <c r="B102" s="143" t="s">
        <v>628</v>
      </c>
      <c r="C102" s="144" t="s">
        <v>1109</v>
      </c>
      <c r="D102" s="159" t="s">
        <v>932</v>
      </c>
      <c r="E102" s="167" t="s">
        <v>933</v>
      </c>
      <c r="F102" s="146">
        <v>106</v>
      </c>
      <c r="G102" s="145" t="s">
        <v>806</v>
      </c>
      <c r="H102" s="131">
        <v>12</v>
      </c>
      <c r="I102" s="146" t="s">
        <v>91</v>
      </c>
      <c r="J102" s="146" t="s">
        <v>658</v>
      </c>
      <c r="K102" s="147">
        <f t="shared" si="1"/>
        <v>94.78</v>
      </c>
      <c r="L102" s="148">
        <v>78.22</v>
      </c>
      <c r="M102" s="148">
        <v>0</v>
      </c>
      <c r="N102" s="148">
        <v>0</v>
      </c>
      <c r="O102" s="148">
        <v>16.559999999999999</v>
      </c>
    </row>
    <row r="103" spans="1:15" s="139" customFormat="1" ht="16.5" customHeight="1">
      <c r="A103" s="143">
        <v>89</v>
      </c>
      <c r="B103" s="143" t="s">
        <v>628</v>
      </c>
      <c r="C103" s="144" t="s">
        <v>1109</v>
      </c>
      <c r="D103" s="159" t="s">
        <v>741</v>
      </c>
      <c r="E103" s="167" t="s">
        <v>742</v>
      </c>
      <c r="F103" s="146">
        <v>401</v>
      </c>
      <c r="G103" s="145" t="s">
        <v>822</v>
      </c>
      <c r="H103" s="131" t="s">
        <v>1974</v>
      </c>
      <c r="I103" s="146" t="s">
        <v>91</v>
      </c>
      <c r="J103" s="146" t="s">
        <v>658</v>
      </c>
      <c r="K103" s="147">
        <f t="shared" si="1"/>
        <v>490.31</v>
      </c>
      <c r="L103" s="148">
        <v>391.09</v>
      </c>
      <c r="M103" s="148">
        <v>16.43</v>
      </c>
      <c r="N103" s="148">
        <v>0</v>
      </c>
      <c r="O103" s="148">
        <v>82.79</v>
      </c>
    </row>
    <row r="104" spans="1:15" s="139" customFormat="1" ht="16.5" customHeight="1">
      <c r="A104" s="143">
        <v>89</v>
      </c>
      <c r="B104" s="143" t="s">
        <v>628</v>
      </c>
      <c r="C104" s="144" t="s">
        <v>1109</v>
      </c>
      <c r="D104" s="159" t="s">
        <v>741</v>
      </c>
      <c r="E104" s="167" t="s">
        <v>742</v>
      </c>
      <c r="F104" s="146">
        <v>405</v>
      </c>
      <c r="G104" s="145" t="s">
        <v>1097</v>
      </c>
      <c r="H104" s="131" t="s">
        <v>1974</v>
      </c>
      <c r="I104" s="146" t="s">
        <v>91</v>
      </c>
      <c r="J104" s="146" t="s">
        <v>658</v>
      </c>
      <c r="K104" s="147">
        <f t="shared" si="1"/>
        <v>490.31</v>
      </c>
      <c r="L104" s="148">
        <v>391.09</v>
      </c>
      <c r="M104" s="148">
        <v>16.43</v>
      </c>
      <c r="N104" s="148">
        <v>0</v>
      </c>
      <c r="O104" s="148">
        <v>82.79</v>
      </c>
    </row>
    <row r="105" spans="1:15" s="139" customFormat="1" ht="16.5" customHeight="1">
      <c r="A105" s="143">
        <v>89</v>
      </c>
      <c r="B105" s="143" t="s">
        <v>628</v>
      </c>
      <c r="C105" s="144" t="s">
        <v>1109</v>
      </c>
      <c r="D105" s="159" t="s">
        <v>741</v>
      </c>
      <c r="E105" s="167" t="s">
        <v>742</v>
      </c>
      <c r="F105" s="146">
        <v>301</v>
      </c>
      <c r="G105" s="145" t="s">
        <v>817</v>
      </c>
      <c r="H105" s="131" t="s">
        <v>1974</v>
      </c>
      <c r="I105" s="146" t="s">
        <v>91</v>
      </c>
      <c r="J105" s="146" t="s">
        <v>658</v>
      </c>
      <c r="K105" s="147">
        <f t="shared" si="1"/>
        <v>490.31</v>
      </c>
      <c r="L105" s="148">
        <v>391.09</v>
      </c>
      <c r="M105" s="148">
        <v>16.43</v>
      </c>
      <c r="N105" s="148">
        <v>0</v>
      </c>
      <c r="O105" s="148">
        <v>82.79</v>
      </c>
    </row>
    <row r="106" spans="1:15" s="139" customFormat="1" ht="16.5" customHeight="1">
      <c r="A106" s="143">
        <v>89</v>
      </c>
      <c r="B106" s="143" t="s">
        <v>628</v>
      </c>
      <c r="C106" s="144" t="s">
        <v>1109</v>
      </c>
      <c r="D106" s="159" t="s">
        <v>934</v>
      </c>
      <c r="E106" s="167" t="s">
        <v>935</v>
      </c>
      <c r="F106" s="146">
        <v>302</v>
      </c>
      <c r="G106" s="145" t="s">
        <v>818</v>
      </c>
      <c r="H106" s="131" t="s">
        <v>1974</v>
      </c>
      <c r="I106" s="146" t="s">
        <v>91</v>
      </c>
      <c r="J106" s="146" t="s">
        <v>658</v>
      </c>
      <c r="K106" s="147">
        <f t="shared" si="1"/>
        <v>490.31</v>
      </c>
      <c r="L106" s="148">
        <v>391.09</v>
      </c>
      <c r="M106" s="148">
        <v>16.43</v>
      </c>
      <c r="N106" s="148">
        <v>0</v>
      </c>
      <c r="O106" s="148">
        <v>82.79</v>
      </c>
    </row>
    <row r="107" spans="1:15" s="139" customFormat="1" ht="16.5" customHeight="1">
      <c r="A107" s="143">
        <v>89</v>
      </c>
      <c r="B107" s="143" t="s">
        <v>628</v>
      </c>
      <c r="C107" s="144" t="s">
        <v>1109</v>
      </c>
      <c r="D107" s="159" t="s">
        <v>741</v>
      </c>
      <c r="E107" s="167" t="s">
        <v>742</v>
      </c>
      <c r="F107" s="146">
        <v>201</v>
      </c>
      <c r="G107" s="145" t="s">
        <v>813</v>
      </c>
      <c r="H107" s="131" t="s">
        <v>2016</v>
      </c>
      <c r="I107" s="146" t="s">
        <v>91</v>
      </c>
      <c r="J107" s="146" t="s">
        <v>658</v>
      </c>
      <c r="K107" s="147">
        <f t="shared" si="1"/>
        <v>490.31</v>
      </c>
      <c r="L107" s="148">
        <v>391.09</v>
      </c>
      <c r="M107" s="148">
        <v>16.43</v>
      </c>
      <c r="N107" s="148">
        <v>0</v>
      </c>
      <c r="O107" s="148">
        <v>82.79</v>
      </c>
    </row>
    <row r="108" spans="1:15" s="139" customFormat="1" ht="16.5" customHeight="1">
      <c r="A108" s="143">
        <v>206</v>
      </c>
      <c r="B108" s="143" t="s">
        <v>1111</v>
      </c>
      <c r="C108" s="144" t="s">
        <v>1112</v>
      </c>
      <c r="D108" s="159" t="s">
        <v>949</v>
      </c>
      <c r="E108" s="167" t="s">
        <v>950</v>
      </c>
      <c r="F108" s="146">
        <v>101</v>
      </c>
      <c r="G108" s="145" t="s">
        <v>792</v>
      </c>
      <c r="H108" s="131" t="s">
        <v>2014</v>
      </c>
      <c r="I108" s="146" t="s">
        <v>91</v>
      </c>
      <c r="J108" s="146" t="s">
        <v>658</v>
      </c>
      <c r="K108" s="147">
        <f t="shared" si="1"/>
        <v>627.59</v>
      </c>
      <c r="L108" s="148">
        <v>528.44000000000005</v>
      </c>
      <c r="M108" s="148">
        <v>16.36</v>
      </c>
      <c r="N108" s="148">
        <v>0</v>
      </c>
      <c r="O108" s="148">
        <v>82.79</v>
      </c>
    </row>
    <row r="109" spans="1:15" s="139" customFormat="1" ht="16.5" customHeight="1">
      <c r="A109" s="143">
        <v>206</v>
      </c>
      <c r="B109" s="143" t="s">
        <v>1111</v>
      </c>
      <c r="C109" s="144" t="s">
        <v>1112</v>
      </c>
      <c r="D109" s="159" t="s">
        <v>949</v>
      </c>
      <c r="E109" s="167" t="s">
        <v>950</v>
      </c>
      <c r="F109" s="146">
        <v>103</v>
      </c>
      <c r="G109" s="145" t="s">
        <v>795</v>
      </c>
      <c r="H109" s="131" t="s">
        <v>2014</v>
      </c>
      <c r="I109" s="146" t="s">
        <v>91</v>
      </c>
      <c r="J109" s="146" t="s">
        <v>658</v>
      </c>
      <c r="K109" s="147">
        <f t="shared" si="1"/>
        <v>627.59</v>
      </c>
      <c r="L109" s="148">
        <v>528.44000000000005</v>
      </c>
      <c r="M109" s="148">
        <v>16.36</v>
      </c>
      <c r="N109" s="148">
        <v>0</v>
      </c>
      <c r="O109" s="148">
        <v>82.79</v>
      </c>
    </row>
    <row r="110" spans="1:15" s="139" customFormat="1" ht="16.5" customHeight="1">
      <c r="A110" s="143">
        <v>206</v>
      </c>
      <c r="B110" s="143" t="s">
        <v>1111</v>
      </c>
      <c r="C110" s="144" t="s">
        <v>1112</v>
      </c>
      <c r="D110" s="159" t="s">
        <v>949</v>
      </c>
      <c r="E110" s="167" t="s">
        <v>950</v>
      </c>
      <c r="F110" s="146">
        <v>104</v>
      </c>
      <c r="G110" s="145" t="s">
        <v>1130</v>
      </c>
      <c r="H110" s="131" t="s">
        <v>1978</v>
      </c>
      <c r="I110" s="146" t="s">
        <v>91</v>
      </c>
      <c r="J110" s="146" t="s">
        <v>658</v>
      </c>
      <c r="K110" s="147">
        <f t="shared" si="1"/>
        <v>627.59</v>
      </c>
      <c r="L110" s="148">
        <v>528.44000000000005</v>
      </c>
      <c r="M110" s="148">
        <v>16.36</v>
      </c>
      <c r="N110" s="148">
        <v>0</v>
      </c>
      <c r="O110" s="148">
        <v>82.79</v>
      </c>
    </row>
    <row r="111" spans="1:15" s="139" customFormat="1" ht="16.5" customHeight="1">
      <c r="A111" s="143">
        <v>206</v>
      </c>
      <c r="B111" s="143" t="s">
        <v>1111</v>
      </c>
      <c r="C111" s="144" t="s">
        <v>1112</v>
      </c>
      <c r="D111" s="159" t="s">
        <v>951</v>
      </c>
      <c r="E111" s="167" t="s">
        <v>952</v>
      </c>
      <c r="F111" s="146">
        <v>105</v>
      </c>
      <c r="G111" s="145" t="s">
        <v>850</v>
      </c>
      <c r="H111" s="131" t="s">
        <v>1978</v>
      </c>
      <c r="I111" s="146" t="s">
        <v>91</v>
      </c>
      <c r="J111" s="146" t="s">
        <v>658</v>
      </c>
      <c r="K111" s="147">
        <f t="shared" si="1"/>
        <v>627.59</v>
      </c>
      <c r="L111" s="148">
        <v>528.44000000000005</v>
      </c>
      <c r="M111" s="148">
        <v>16.36</v>
      </c>
      <c r="N111" s="148">
        <v>0</v>
      </c>
      <c r="O111" s="148">
        <v>82.79</v>
      </c>
    </row>
    <row r="112" spans="1:15" s="139" customFormat="1" ht="16.5" customHeight="1">
      <c r="A112" s="143">
        <v>206</v>
      </c>
      <c r="B112" s="143" t="s">
        <v>1111</v>
      </c>
      <c r="C112" s="144" t="s">
        <v>1112</v>
      </c>
      <c r="D112" s="159" t="s">
        <v>953</v>
      </c>
      <c r="E112" s="167" t="s">
        <v>910</v>
      </c>
      <c r="F112" s="146">
        <v>106</v>
      </c>
      <c r="G112" s="145" t="s">
        <v>806</v>
      </c>
      <c r="H112" s="131">
        <v>12</v>
      </c>
      <c r="I112" s="146" t="s">
        <v>91</v>
      </c>
      <c r="J112" s="146" t="s">
        <v>658</v>
      </c>
      <c r="K112" s="147">
        <f t="shared" si="1"/>
        <v>72.44</v>
      </c>
      <c r="L112" s="148">
        <v>55.88</v>
      </c>
      <c r="M112" s="148">
        <v>0</v>
      </c>
      <c r="N112" s="148">
        <v>0</v>
      </c>
      <c r="O112" s="148">
        <v>16.559999999999999</v>
      </c>
    </row>
    <row r="113" spans="1:15" s="139" customFormat="1" ht="16.5" customHeight="1">
      <c r="A113" s="143">
        <v>206</v>
      </c>
      <c r="B113" s="143" t="s">
        <v>1111</v>
      </c>
      <c r="C113" s="144" t="s">
        <v>1112</v>
      </c>
      <c r="D113" s="159" t="s">
        <v>954</v>
      </c>
      <c r="E113" s="167" t="s">
        <v>912</v>
      </c>
      <c r="F113" s="146">
        <v>106</v>
      </c>
      <c r="G113" s="145" t="s">
        <v>806</v>
      </c>
      <c r="H113" s="131">
        <v>12</v>
      </c>
      <c r="I113" s="146" t="s">
        <v>91</v>
      </c>
      <c r="J113" s="146" t="s">
        <v>658</v>
      </c>
      <c r="K113" s="147">
        <f t="shared" si="1"/>
        <v>72.44</v>
      </c>
      <c r="L113" s="148">
        <v>55.88</v>
      </c>
      <c r="M113" s="148">
        <v>0</v>
      </c>
      <c r="N113" s="148">
        <v>0</v>
      </c>
      <c r="O113" s="148">
        <v>16.559999999999999</v>
      </c>
    </row>
    <row r="114" spans="1:15" s="139" customFormat="1" ht="16.5" customHeight="1">
      <c r="A114" s="143">
        <v>206</v>
      </c>
      <c r="B114" s="143" t="s">
        <v>1111</v>
      </c>
      <c r="C114" s="144" t="s">
        <v>1112</v>
      </c>
      <c r="D114" s="159" t="s">
        <v>955</v>
      </c>
      <c r="E114" s="167" t="s">
        <v>943</v>
      </c>
      <c r="F114" s="146">
        <v>106</v>
      </c>
      <c r="G114" s="145" t="s">
        <v>806</v>
      </c>
      <c r="H114" s="131">
        <v>12</v>
      </c>
      <c r="I114" s="146" t="s">
        <v>91</v>
      </c>
      <c r="J114" s="146" t="s">
        <v>658</v>
      </c>
      <c r="K114" s="147">
        <f t="shared" si="1"/>
        <v>72.44</v>
      </c>
      <c r="L114" s="148">
        <v>55.88</v>
      </c>
      <c r="M114" s="148">
        <v>0</v>
      </c>
      <c r="N114" s="148">
        <v>0</v>
      </c>
      <c r="O114" s="148">
        <v>16.559999999999999</v>
      </c>
    </row>
    <row r="115" spans="1:15" s="139" customFormat="1" ht="16.5" customHeight="1">
      <c r="A115" s="143">
        <v>206</v>
      </c>
      <c r="B115" s="143" t="s">
        <v>1111</v>
      </c>
      <c r="C115" s="144" t="s">
        <v>1112</v>
      </c>
      <c r="D115" s="159" t="s">
        <v>956</v>
      </c>
      <c r="E115" s="167" t="s">
        <v>896</v>
      </c>
      <c r="F115" s="146">
        <v>106</v>
      </c>
      <c r="G115" s="145" t="s">
        <v>806</v>
      </c>
      <c r="H115" s="131">
        <v>12</v>
      </c>
      <c r="I115" s="146" t="s">
        <v>91</v>
      </c>
      <c r="J115" s="146" t="s">
        <v>658</v>
      </c>
      <c r="K115" s="147">
        <f t="shared" si="1"/>
        <v>72.44</v>
      </c>
      <c r="L115" s="148">
        <v>55.88</v>
      </c>
      <c r="M115" s="148">
        <v>0</v>
      </c>
      <c r="N115" s="148">
        <v>0</v>
      </c>
      <c r="O115" s="148">
        <v>16.559999999999999</v>
      </c>
    </row>
    <row r="116" spans="1:15" s="139" customFormat="1" ht="16.5" customHeight="1">
      <c r="A116" s="143">
        <v>206</v>
      </c>
      <c r="B116" s="143" t="s">
        <v>1111</v>
      </c>
      <c r="C116" s="144" t="s">
        <v>1112</v>
      </c>
      <c r="D116" s="159" t="s">
        <v>957</v>
      </c>
      <c r="E116" s="167" t="s">
        <v>958</v>
      </c>
      <c r="F116" s="146">
        <v>201</v>
      </c>
      <c r="G116" s="145" t="s">
        <v>813</v>
      </c>
      <c r="H116" s="131" t="s">
        <v>2015</v>
      </c>
      <c r="I116" s="146" t="s">
        <v>91</v>
      </c>
      <c r="J116" s="146" t="s">
        <v>658</v>
      </c>
      <c r="K116" s="147">
        <f t="shared" si="1"/>
        <v>627.59</v>
      </c>
      <c r="L116" s="148">
        <v>528.44000000000005</v>
      </c>
      <c r="M116" s="148">
        <v>16.36</v>
      </c>
      <c r="N116" s="148">
        <v>0</v>
      </c>
      <c r="O116" s="148">
        <v>82.79</v>
      </c>
    </row>
    <row r="117" spans="1:15" s="139" customFormat="1" ht="16.5" customHeight="1">
      <c r="A117" s="143">
        <v>206</v>
      </c>
      <c r="B117" s="143" t="s">
        <v>1111</v>
      </c>
      <c r="C117" s="144" t="s">
        <v>1112</v>
      </c>
      <c r="D117" s="159" t="s">
        <v>957</v>
      </c>
      <c r="E117" s="167" t="s">
        <v>958</v>
      </c>
      <c r="F117" s="146">
        <v>301</v>
      </c>
      <c r="G117" s="145" t="s">
        <v>817</v>
      </c>
      <c r="H117" s="131" t="s">
        <v>1978</v>
      </c>
      <c r="I117" s="146" t="s">
        <v>91</v>
      </c>
      <c r="J117" s="146" t="s">
        <v>658</v>
      </c>
      <c r="K117" s="147">
        <f t="shared" si="1"/>
        <v>627.59</v>
      </c>
      <c r="L117" s="148">
        <v>528.44000000000005</v>
      </c>
      <c r="M117" s="148">
        <v>16.36</v>
      </c>
      <c r="N117" s="148">
        <v>0</v>
      </c>
      <c r="O117" s="148">
        <v>82.79</v>
      </c>
    </row>
    <row r="118" spans="1:15" s="139" customFormat="1" ht="16.5" customHeight="1">
      <c r="A118" s="143">
        <v>206</v>
      </c>
      <c r="B118" s="143" t="s">
        <v>1111</v>
      </c>
      <c r="C118" s="144" t="s">
        <v>1112</v>
      </c>
      <c r="D118" s="159" t="s">
        <v>959</v>
      </c>
      <c r="E118" s="167" t="s">
        <v>960</v>
      </c>
      <c r="F118" s="146">
        <v>302</v>
      </c>
      <c r="G118" s="145" t="s">
        <v>818</v>
      </c>
      <c r="H118" s="131" t="s">
        <v>1978</v>
      </c>
      <c r="I118" s="146" t="s">
        <v>91</v>
      </c>
      <c r="J118" s="146" t="s">
        <v>658</v>
      </c>
      <c r="K118" s="147">
        <f t="shared" si="1"/>
        <v>627.59</v>
      </c>
      <c r="L118" s="148">
        <v>528.44000000000005</v>
      </c>
      <c r="M118" s="148">
        <v>16.36</v>
      </c>
      <c r="N118" s="148">
        <v>0</v>
      </c>
      <c r="O118" s="148">
        <v>82.79</v>
      </c>
    </row>
    <row r="119" spans="1:15" s="139" customFormat="1" ht="16.5" customHeight="1">
      <c r="A119" s="143">
        <v>206</v>
      </c>
      <c r="B119" s="143" t="s">
        <v>1111</v>
      </c>
      <c r="C119" s="144" t="s">
        <v>1112</v>
      </c>
      <c r="D119" s="159" t="s">
        <v>957</v>
      </c>
      <c r="E119" s="167" t="s">
        <v>958</v>
      </c>
      <c r="F119" s="146">
        <v>401</v>
      </c>
      <c r="G119" s="145" t="s">
        <v>822</v>
      </c>
      <c r="H119" s="131" t="s">
        <v>2014</v>
      </c>
      <c r="I119" s="146" t="s">
        <v>91</v>
      </c>
      <c r="J119" s="146" t="s">
        <v>658</v>
      </c>
      <c r="K119" s="147">
        <f t="shared" si="1"/>
        <v>627.59</v>
      </c>
      <c r="L119" s="148">
        <v>528.44000000000005</v>
      </c>
      <c r="M119" s="148">
        <v>16.36</v>
      </c>
      <c r="N119" s="148">
        <v>0</v>
      </c>
      <c r="O119" s="148">
        <v>82.79</v>
      </c>
    </row>
    <row r="120" spans="1:15" s="139" customFormat="1" ht="16.5" customHeight="1">
      <c r="A120" s="143">
        <v>206</v>
      </c>
      <c r="B120" s="143" t="s">
        <v>1111</v>
      </c>
      <c r="C120" s="144" t="s">
        <v>1112</v>
      </c>
      <c r="D120" s="159" t="s">
        <v>957</v>
      </c>
      <c r="E120" s="167" t="s">
        <v>958</v>
      </c>
      <c r="F120" s="146">
        <v>405</v>
      </c>
      <c r="G120" s="145" t="s">
        <v>1097</v>
      </c>
      <c r="H120" s="131" t="s">
        <v>1978</v>
      </c>
      <c r="I120" s="146" t="s">
        <v>91</v>
      </c>
      <c r="J120" s="146" t="s">
        <v>658</v>
      </c>
      <c r="K120" s="147">
        <f t="shared" si="1"/>
        <v>627.59</v>
      </c>
      <c r="L120" s="148">
        <v>528.44000000000005</v>
      </c>
      <c r="M120" s="148">
        <v>16.36</v>
      </c>
      <c r="N120" s="148">
        <v>0</v>
      </c>
      <c r="O120" s="148">
        <v>82.79</v>
      </c>
    </row>
    <row r="121" spans="1:15" s="139" customFormat="1" ht="16.5" customHeight="1">
      <c r="A121" s="143">
        <v>19</v>
      </c>
      <c r="B121" s="143" t="s">
        <v>854</v>
      </c>
      <c r="C121" s="144" t="s">
        <v>1113</v>
      </c>
      <c r="D121" s="159" t="s">
        <v>961</v>
      </c>
      <c r="E121" s="167" t="s">
        <v>962</v>
      </c>
      <c r="F121" s="146">
        <v>101</v>
      </c>
      <c r="G121" s="145" t="s">
        <v>792</v>
      </c>
      <c r="H121" s="131" t="s">
        <v>1974</v>
      </c>
      <c r="I121" s="146" t="s">
        <v>91</v>
      </c>
      <c r="J121" s="146" t="s">
        <v>658</v>
      </c>
      <c r="K121" s="147">
        <f t="shared" si="1"/>
        <v>356.2</v>
      </c>
      <c r="L121" s="148">
        <v>259.52999999999997</v>
      </c>
      <c r="M121" s="148">
        <v>13.88</v>
      </c>
      <c r="N121" s="148">
        <v>0</v>
      </c>
      <c r="O121" s="148">
        <v>82.79</v>
      </c>
    </row>
    <row r="122" spans="1:15" s="139" customFormat="1" ht="16.5" customHeight="1">
      <c r="A122" s="143">
        <v>19</v>
      </c>
      <c r="B122" s="143" t="s">
        <v>854</v>
      </c>
      <c r="C122" s="144" t="s">
        <v>1113</v>
      </c>
      <c r="D122" s="159" t="s">
        <v>961</v>
      </c>
      <c r="E122" s="167" t="s">
        <v>962</v>
      </c>
      <c r="F122" s="146">
        <v>103</v>
      </c>
      <c r="G122" s="145" t="s">
        <v>795</v>
      </c>
      <c r="H122" s="131" t="s">
        <v>1974</v>
      </c>
      <c r="I122" s="146" t="s">
        <v>91</v>
      </c>
      <c r="J122" s="146" t="s">
        <v>658</v>
      </c>
      <c r="K122" s="147">
        <f t="shared" si="1"/>
        <v>356.2</v>
      </c>
      <c r="L122" s="148">
        <v>259.52999999999997</v>
      </c>
      <c r="M122" s="148">
        <v>13.88</v>
      </c>
      <c r="N122" s="148">
        <v>0</v>
      </c>
      <c r="O122" s="148">
        <v>82.79</v>
      </c>
    </row>
    <row r="123" spans="1:15" s="139" customFormat="1" ht="16.5" customHeight="1">
      <c r="A123" s="143">
        <v>19</v>
      </c>
      <c r="B123" s="143" t="s">
        <v>854</v>
      </c>
      <c r="C123" s="144" t="s">
        <v>1113</v>
      </c>
      <c r="D123" s="159" t="s">
        <v>963</v>
      </c>
      <c r="E123" s="167" t="s">
        <v>964</v>
      </c>
      <c r="F123" s="146">
        <v>105</v>
      </c>
      <c r="G123" s="145" t="s">
        <v>850</v>
      </c>
      <c r="H123" s="131" t="s">
        <v>1975</v>
      </c>
      <c r="I123" s="146" t="s">
        <v>91</v>
      </c>
      <c r="J123" s="146" t="s">
        <v>658</v>
      </c>
      <c r="K123" s="147">
        <f t="shared" si="1"/>
        <v>356.2</v>
      </c>
      <c r="L123" s="148">
        <v>259.52999999999997</v>
      </c>
      <c r="M123" s="148">
        <v>13.88</v>
      </c>
      <c r="N123" s="148">
        <v>0</v>
      </c>
      <c r="O123" s="148">
        <v>82.79</v>
      </c>
    </row>
    <row r="124" spans="1:15" s="139" customFormat="1" ht="16.5" customHeight="1">
      <c r="A124" s="143">
        <v>19</v>
      </c>
      <c r="B124" s="143" t="s">
        <v>854</v>
      </c>
      <c r="C124" s="144" t="s">
        <v>1113</v>
      </c>
      <c r="D124" s="159" t="s">
        <v>745</v>
      </c>
      <c r="E124" s="167" t="s">
        <v>746</v>
      </c>
      <c r="F124" s="146">
        <v>201</v>
      </c>
      <c r="G124" s="145" t="s">
        <v>813</v>
      </c>
      <c r="H124" s="131" t="s">
        <v>2016</v>
      </c>
      <c r="I124" s="146" t="s">
        <v>91</v>
      </c>
      <c r="J124" s="146" t="s">
        <v>658</v>
      </c>
      <c r="K124" s="147">
        <f t="shared" si="1"/>
        <v>356.2</v>
      </c>
      <c r="L124" s="148">
        <v>259.52999999999997</v>
      </c>
      <c r="M124" s="148">
        <v>13.88</v>
      </c>
      <c r="N124" s="148">
        <v>0</v>
      </c>
      <c r="O124" s="148">
        <v>82.79</v>
      </c>
    </row>
    <row r="125" spans="1:15" s="139" customFormat="1" ht="16.5" customHeight="1">
      <c r="A125" s="143">
        <v>19</v>
      </c>
      <c r="B125" s="143" t="s">
        <v>854</v>
      </c>
      <c r="C125" s="144" t="s">
        <v>1113</v>
      </c>
      <c r="D125" s="159" t="s">
        <v>745</v>
      </c>
      <c r="E125" s="167" t="s">
        <v>746</v>
      </c>
      <c r="F125" s="146">
        <v>301</v>
      </c>
      <c r="G125" s="145" t="s">
        <v>817</v>
      </c>
      <c r="H125" s="131" t="s">
        <v>1974</v>
      </c>
      <c r="I125" s="146" t="s">
        <v>91</v>
      </c>
      <c r="J125" s="146" t="s">
        <v>658</v>
      </c>
      <c r="K125" s="147">
        <f t="shared" si="1"/>
        <v>356.2</v>
      </c>
      <c r="L125" s="148">
        <v>259.52999999999997</v>
      </c>
      <c r="M125" s="148">
        <v>13.88</v>
      </c>
      <c r="N125" s="148">
        <v>0</v>
      </c>
      <c r="O125" s="148">
        <v>82.79</v>
      </c>
    </row>
    <row r="126" spans="1:15" s="139" customFormat="1" ht="16.5" customHeight="1">
      <c r="A126" s="143">
        <v>19</v>
      </c>
      <c r="B126" s="143" t="s">
        <v>854</v>
      </c>
      <c r="C126" s="144" t="s">
        <v>1113</v>
      </c>
      <c r="D126" s="159" t="s">
        <v>965</v>
      </c>
      <c r="E126" s="167" t="s">
        <v>966</v>
      </c>
      <c r="F126" s="146">
        <v>302</v>
      </c>
      <c r="G126" s="145" t="s">
        <v>818</v>
      </c>
      <c r="H126" s="131" t="s">
        <v>1974</v>
      </c>
      <c r="I126" s="146" t="s">
        <v>91</v>
      </c>
      <c r="J126" s="146" t="s">
        <v>658</v>
      </c>
      <c r="K126" s="147">
        <f t="shared" si="1"/>
        <v>356.2</v>
      </c>
      <c r="L126" s="148">
        <v>259.52999999999997</v>
      </c>
      <c r="M126" s="148">
        <v>13.88</v>
      </c>
      <c r="N126" s="148">
        <v>0</v>
      </c>
      <c r="O126" s="148">
        <v>82.79</v>
      </c>
    </row>
    <row r="127" spans="1:15" s="139" customFormat="1" ht="16.5" customHeight="1">
      <c r="A127" s="143">
        <v>19</v>
      </c>
      <c r="B127" s="143" t="s">
        <v>854</v>
      </c>
      <c r="C127" s="144" t="s">
        <v>1113</v>
      </c>
      <c r="D127" s="159" t="s">
        <v>745</v>
      </c>
      <c r="E127" s="167" t="s">
        <v>746</v>
      </c>
      <c r="F127" s="146">
        <v>401</v>
      </c>
      <c r="G127" s="145" t="s">
        <v>822</v>
      </c>
      <c r="H127" s="131" t="s">
        <v>1974</v>
      </c>
      <c r="I127" s="146" t="s">
        <v>91</v>
      </c>
      <c r="J127" s="146" t="s">
        <v>658</v>
      </c>
      <c r="K127" s="147">
        <f t="shared" si="1"/>
        <v>356.2</v>
      </c>
      <c r="L127" s="148">
        <v>259.52999999999997</v>
      </c>
      <c r="M127" s="148">
        <v>13.88</v>
      </c>
      <c r="N127" s="148">
        <v>0</v>
      </c>
      <c r="O127" s="148">
        <v>82.79</v>
      </c>
    </row>
    <row r="128" spans="1:15" s="139" customFormat="1" ht="16.5" customHeight="1">
      <c r="A128" s="143">
        <v>19</v>
      </c>
      <c r="B128" s="143" t="s">
        <v>854</v>
      </c>
      <c r="C128" s="144" t="s">
        <v>1113</v>
      </c>
      <c r="D128" s="159" t="s">
        <v>745</v>
      </c>
      <c r="E128" s="167" t="s">
        <v>746</v>
      </c>
      <c r="F128" s="146">
        <v>405</v>
      </c>
      <c r="G128" s="145" t="s">
        <v>1097</v>
      </c>
      <c r="H128" s="131" t="s">
        <v>1974</v>
      </c>
      <c r="I128" s="146" t="s">
        <v>91</v>
      </c>
      <c r="J128" s="146" t="s">
        <v>658</v>
      </c>
      <c r="K128" s="147">
        <f t="shared" si="1"/>
        <v>356.2</v>
      </c>
      <c r="L128" s="148">
        <v>259.52999999999997</v>
      </c>
      <c r="M128" s="148">
        <v>13.88</v>
      </c>
      <c r="N128" s="148">
        <v>0</v>
      </c>
      <c r="O128" s="148">
        <v>82.79</v>
      </c>
    </row>
    <row r="129" spans="1:15" s="139" customFormat="1" ht="16.5" customHeight="1">
      <c r="A129" s="143">
        <v>20</v>
      </c>
      <c r="B129" s="143" t="s">
        <v>824</v>
      </c>
      <c r="C129" s="144" t="s">
        <v>1114</v>
      </c>
      <c r="D129" s="159" t="s">
        <v>967</v>
      </c>
      <c r="E129" s="167" t="s">
        <v>968</v>
      </c>
      <c r="F129" s="146">
        <v>101</v>
      </c>
      <c r="G129" s="145" t="s">
        <v>792</v>
      </c>
      <c r="H129" s="131" t="s">
        <v>1974</v>
      </c>
      <c r="I129" s="146" t="s">
        <v>91</v>
      </c>
      <c r="J129" s="146" t="s">
        <v>658</v>
      </c>
      <c r="K129" s="147">
        <f t="shared" si="1"/>
        <v>369.03</v>
      </c>
      <c r="L129" s="148">
        <v>271.22000000000003</v>
      </c>
      <c r="M129" s="148">
        <v>15.02</v>
      </c>
      <c r="N129" s="148">
        <v>0</v>
      </c>
      <c r="O129" s="148">
        <v>82.79</v>
      </c>
    </row>
    <row r="130" spans="1:15" s="139" customFormat="1" ht="16.5" customHeight="1">
      <c r="A130" s="143">
        <v>20</v>
      </c>
      <c r="B130" s="143" t="s">
        <v>824</v>
      </c>
      <c r="C130" s="144" t="s">
        <v>1114</v>
      </c>
      <c r="D130" s="159" t="s">
        <v>967</v>
      </c>
      <c r="E130" s="167" t="s">
        <v>968</v>
      </c>
      <c r="F130" s="146">
        <v>103</v>
      </c>
      <c r="G130" s="145" t="s">
        <v>795</v>
      </c>
      <c r="H130" s="131" t="s">
        <v>1974</v>
      </c>
      <c r="I130" s="146" t="s">
        <v>91</v>
      </c>
      <c r="J130" s="146" t="s">
        <v>658</v>
      </c>
      <c r="K130" s="147">
        <f t="shared" si="1"/>
        <v>369.03</v>
      </c>
      <c r="L130" s="148">
        <v>271.22000000000003</v>
      </c>
      <c r="M130" s="148">
        <v>15.02</v>
      </c>
      <c r="N130" s="148">
        <v>0</v>
      </c>
      <c r="O130" s="148">
        <v>82.79</v>
      </c>
    </row>
    <row r="131" spans="1:15" s="139" customFormat="1" ht="16.5" customHeight="1">
      <c r="A131" s="143">
        <v>20</v>
      </c>
      <c r="B131" s="143" t="s">
        <v>824</v>
      </c>
      <c r="C131" s="144" t="s">
        <v>1114</v>
      </c>
      <c r="D131" s="159" t="s">
        <v>969</v>
      </c>
      <c r="E131" s="167" t="s">
        <v>970</v>
      </c>
      <c r="F131" s="146">
        <v>105</v>
      </c>
      <c r="G131" s="145" t="s">
        <v>850</v>
      </c>
      <c r="H131" s="131">
        <v>12</v>
      </c>
      <c r="I131" s="146" t="s">
        <v>91</v>
      </c>
      <c r="J131" s="146" t="s">
        <v>658</v>
      </c>
      <c r="K131" s="147">
        <f t="shared" si="1"/>
        <v>369.03</v>
      </c>
      <c r="L131" s="148">
        <v>271.22000000000003</v>
      </c>
      <c r="M131" s="148">
        <v>15.02</v>
      </c>
      <c r="N131" s="148">
        <v>0</v>
      </c>
      <c r="O131" s="148">
        <v>82.79</v>
      </c>
    </row>
    <row r="132" spans="1:15" s="139" customFormat="1" ht="16.5" customHeight="1">
      <c r="A132" s="143">
        <v>20</v>
      </c>
      <c r="B132" s="143" t="s">
        <v>824</v>
      </c>
      <c r="C132" s="144" t="s">
        <v>1114</v>
      </c>
      <c r="D132" s="159" t="s">
        <v>747</v>
      </c>
      <c r="E132" s="167" t="s">
        <v>748</v>
      </c>
      <c r="F132" s="146">
        <v>201</v>
      </c>
      <c r="G132" s="145" t="s">
        <v>813</v>
      </c>
      <c r="H132" s="131" t="s">
        <v>2016</v>
      </c>
      <c r="I132" s="146" t="s">
        <v>91</v>
      </c>
      <c r="J132" s="146" t="s">
        <v>658</v>
      </c>
      <c r="K132" s="147">
        <f t="shared" si="1"/>
        <v>369.03</v>
      </c>
      <c r="L132" s="148">
        <v>271.22000000000003</v>
      </c>
      <c r="M132" s="148">
        <v>15.02</v>
      </c>
      <c r="N132" s="148">
        <v>0</v>
      </c>
      <c r="O132" s="148">
        <v>82.79</v>
      </c>
    </row>
    <row r="133" spans="1:15" s="139" customFormat="1" ht="16.5" customHeight="1">
      <c r="A133" s="143">
        <v>20</v>
      </c>
      <c r="B133" s="143" t="s">
        <v>824</v>
      </c>
      <c r="C133" s="144" t="s">
        <v>1114</v>
      </c>
      <c r="D133" s="159" t="s">
        <v>747</v>
      </c>
      <c r="E133" s="167" t="s">
        <v>748</v>
      </c>
      <c r="F133" s="146">
        <v>301</v>
      </c>
      <c r="G133" s="145" t="s">
        <v>817</v>
      </c>
      <c r="H133" s="131" t="s">
        <v>1974</v>
      </c>
      <c r="I133" s="146" t="s">
        <v>91</v>
      </c>
      <c r="J133" s="146" t="s">
        <v>658</v>
      </c>
      <c r="K133" s="147">
        <f t="shared" si="1"/>
        <v>369.03</v>
      </c>
      <c r="L133" s="148">
        <v>271.22000000000003</v>
      </c>
      <c r="M133" s="148">
        <v>15.02</v>
      </c>
      <c r="N133" s="148">
        <v>0</v>
      </c>
      <c r="O133" s="148">
        <v>82.79</v>
      </c>
    </row>
    <row r="134" spans="1:15" s="139" customFormat="1" ht="16.5" customHeight="1">
      <c r="A134" s="143">
        <v>20</v>
      </c>
      <c r="B134" s="143" t="s">
        <v>824</v>
      </c>
      <c r="C134" s="144" t="s">
        <v>1114</v>
      </c>
      <c r="D134" s="159" t="s">
        <v>815</v>
      </c>
      <c r="E134" s="167" t="s">
        <v>816</v>
      </c>
      <c r="F134" s="146">
        <v>302</v>
      </c>
      <c r="G134" s="145" t="s">
        <v>818</v>
      </c>
      <c r="H134" s="131" t="s">
        <v>1974</v>
      </c>
      <c r="I134" s="146" t="s">
        <v>91</v>
      </c>
      <c r="J134" s="146" t="s">
        <v>658</v>
      </c>
      <c r="K134" s="147">
        <f t="shared" si="1"/>
        <v>369.03</v>
      </c>
      <c r="L134" s="148">
        <v>271.22000000000003</v>
      </c>
      <c r="M134" s="148">
        <v>15.02</v>
      </c>
      <c r="N134" s="148">
        <v>0</v>
      </c>
      <c r="O134" s="148">
        <v>82.79</v>
      </c>
    </row>
    <row r="135" spans="1:15" s="139" customFormat="1" ht="16.5" customHeight="1">
      <c r="A135" s="143">
        <v>20</v>
      </c>
      <c r="B135" s="143" t="s">
        <v>824</v>
      </c>
      <c r="C135" s="144" t="s">
        <v>1114</v>
      </c>
      <c r="D135" s="159" t="s">
        <v>747</v>
      </c>
      <c r="E135" s="167" t="s">
        <v>748</v>
      </c>
      <c r="F135" s="146">
        <v>401</v>
      </c>
      <c r="G135" s="145" t="s">
        <v>822</v>
      </c>
      <c r="H135" s="131" t="s">
        <v>1974</v>
      </c>
      <c r="I135" s="146" t="s">
        <v>91</v>
      </c>
      <c r="J135" s="146" t="s">
        <v>658</v>
      </c>
      <c r="K135" s="147">
        <f t="shared" si="1"/>
        <v>369.03</v>
      </c>
      <c r="L135" s="148">
        <v>271.22000000000003</v>
      </c>
      <c r="M135" s="148">
        <v>15.02</v>
      </c>
      <c r="N135" s="148">
        <v>0</v>
      </c>
      <c r="O135" s="148">
        <v>82.79</v>
      </c>
    </row>
    <row r="136" spans="1:15" s="139" customFormat="1" ht="16.5" customHeight="1">
      <c r="A136" s="143">
        <v>20</v>
      </c>
      <c r="B136" s="143" t="s">
        <v>824</v>
      </c>
      <c r="C136" s="144" t="s">
        <v>1114</v>
      </c>
      <c r="D136" s="159" t="s">
        <v>747</v>
      </c>
      <c r="E136" s="167" t="s">
        <v>748</v>
      </c>
      <c r="F136" s="146">
        <v>405</v>
      </c>
      <c r="G136" s="145" t="s">
        <v>1097</v>
      </c>
      <c r="H136" s="131" t="s">
        <v>1974</v>
      </c>
      <c r="I136" s="146" t="s">
        <v>91</v>
      </c>
      <c r="J136" s="146" t="s">
        <v>658</v>
      </c>
      <c r="K136" s="147">
        <f t="shared" si="1"/>
        <v>369.03</v>
      </c>
      <c r="L136" s="148">
        <v>271.22000000000003</v>
      </c>
      <c r="M136" s="148">
        <v>15.02</v>
      </c>
      <c r="N136" s="148">
        <v>0</v>
      </c>
      <c r="O136" s="148">
        <v>82.79</v>
      </c>
    </row>
    <row r="137" spans="1:15" s="139" customFormat="1" ht="16.5" customHeight="1">
      <c r="A137" s="143">
        <v>22</v>
      </c>
      <c r="B137" s="143" t="s">
        <v>673</v>
      </c>
      <c r="C137" s="144" t="s">
        <v>857</v>
      </c>
      <c r="D137" s="159" t="s">
        <v>799</v>
      </c>
      <c r="E137" s="167" t="s">
        <v>800</v>
      </c>
      <c r="F137" s="146">
        <v>101</v>
      </c>
      <c r="G137" s="145" t="s">
        <v>792</v>
      </c>
      <c r="H137" s="131" t="s">
        <v>2017</v>
      </c>
      <c r="I137" s="146" t="s">
        <v>91</v>
      </c>
      <c r="J137" s="146" t="s">
        <v>658</v>
      </c>
      <c r="K137" s="147">
        <f t="shared" si="1"/>
        <v>371.8</v>
      </c>
      <c r="L137" s="148">
        <v>272.58</v>
      </c>
      <c r="M137" s="148">
        <v>16.43</v>
      </c>
      <c r="N137" s="148">
        <v>0</v>
      </c>
      <c r="O137" s="148">
        <v>82.79</v>
      </c>
    </row>
    <row r="138" spans="1:15" s="139" customFormat="1" ht="16.5" customHeight="1">
      <c r="A138" s="143">
        <v>22</v>
      </c>
      <c r="B138" s="143" t="s">
        <v>673</v>
      </c>
      <c r="C138" s="144" t="s">
        <v>857</v>
      </c>
      <c r="D138" s="159" t="s">
        <v>799</v>
      </c>
      <c r="E138" s="167" t="s">
        <v>800</v>
      </c>
      <c r="F138" s="146">
        <v>103</v>
      </c>
      <c r="G138" s="145" t="s">
        <v>795</v>
      </c>
      <c r="H138" s="131" t="s">
        <v>2017</v>
      </c>
      <c r="I138" s="146" t="s">
        <v>91</v>
      </c>
      <c r="J138" s="146" t="s">
        <v>658</v>
      </c>
      <c r="K138" s="147">
        <f t="shared" si="1"/>
        <v>371.8</v>
      </c>
      <c r="L138" s="148">
        <v>272.58</v>
      </c>
      <c r="M138" s="148">
        <v>16.43</v>
      </c>
      <c r="N138" s="148">
        <v>0</v>
      </c>
      <c r="O138" s="148">
        <v>82.79</v>
      </c>
    </row>
    <row r="139" spans="1:15" s="139" customFormat="1" ht="16.5" customHeight="1">
      <c r="A139" s="143">
        <v>22</v>
      </c>
      <c r="B139" s="143" t="s">
        <v>673</v>
      </c>
      <c r="C139" s="144" t="s">
        <v>857</v>
      </c>
      <c r="D139" s="159" t="s">
        <v>1069</v>
      </c>
      <c r="E139" s="167" t="s">
        <v>1070</v>
      </c>
      <c r="F139" s="146">
        <v>105</v>
      </c>
      <c r="G139" s="145" t="s">
        <v>850</v>
      </c>
      <c r="H139" s="131">
        <v>12</v>
      </c>
      <c r="I139" s="146" t="s">
        <v>91</v>
      </c>
      <c r="J139" s="146" t="s">
        <v>658</v>
      </c>
      <c r="K139" s="147">
        <f t="shared" si="1"/>
        <v>371.8</v>
      </c>
      <c r="L139" s="148">
        <v>272.58</v>
      </c>
      <c r="M139" s="148">
        <v>16.43</v>
      </c>
      <c r="N139" s="148">
        <v>0</v>
      </c>
      <c r="O139" s="148">
        <v>82.79</v>
      </c>
    </row>
    <row r="140" spans="1:15" s="139" customFormat="1" ht="16.5" customHeight="1">
      <c r="A140" s="143">
        <v>22</v>
      </c>
      <c r="B140" s="143" t="s">
        <v>673</v>
      </c>
      <c r="C140" s="144" t="s">
        <v>857</v>
      </c>
      <c r="D140" s="159" t="s">
        <v>807</v>
      </c>
      <c r="E140" s="167" t="s">
        <v>805</v>
      </c>
      <c r="F140" s="146">
        <v>106</v>
      </c>
      <c r="G140" s="145" t="s">
        <v>806</v>
      </c>
      <c r="H140" s="131">
        <v>12</v>
      </c>
      <c r="I140" s="146" t="s">
        <v>91</v>
      </c>
      <c r="J140" s="146" t="s">
        <v>658</v>
      </c>
      <c r="K140" s="147">
        <f t="shared" si="1"/>
        <v>173</v>
      </c>
      <c r="L140" s="148">
        <v>156.44</v>
      </c>
      <c r="M140" s="148">
        <v>0</v>
      </c>
      <c r="N140" s="148">
        <v>0</v>
      </c>
      <c r="O140" s="148">
        <v>16.559999999999999</v>
      </c>
    </row>
    <row r="141" spans="1:15" s="139" customFormat="1" ht="16.5" customHeight="1">
      <c r="A141" s="143">
        <v>22</v>
      </c>
      <c r="B141" s="143" t="s">
        <v>673</v>
      </c>
      <c r="C141" s="144" t="s">
        <v>857</v>
      </c>
      <c r="D141" s="159" t="s">
        <v>751</v>
      </c>
      <c r="E141" s="167" t="s">
        <v>752</v>
      </c>
      <c r="F141" s="146">
        <v>201</v>
      </c>
      <c r="G141" s="145" t="s">
        <v>813</v>
      </c>
      <c r="H141" s="131" t="s">
        <v>2018</v>
      </c>
      <c r="I141" s="146" t="s">
        <v>91</v>
      </c>
      <c r="J141" s="146" t="s">
        <v>658</v>
      </c>
      <c r="K141" s="147">
        <f t="shared" si="1"/>
        <v>371.8</v>
      </c>
      <c r="L141" s="148">
        <v>272.58</v>
      </c>
      <c r="M141" s="148">
        <v>16.43</v>
      </c>
      <c r="N141" s="148">
        <v>0</v>
      </c>
      <c r="O141" s="148">
        <v>82.79</v>
      </c>
    </row>
    <row r="142" spans="1:15" s="139" customFormat="1" ht="16.5" customHeight="1">
      <c r="A142" s="143">
        <v>22</v>
      </c>
      <c r="B142" s="143" t="s">
        <v>673</v>
      </c>
      <c r="C142" s="144" t="s">
        <v>857</v>
      </c>
      <c r="D142" s="159" t="s">
        <v>751</v>
      </c>
      <c r="E142" s="167" t="s">
        <v>752</v>
      </c>
      <c r="F142" s="146">
        <v>301</v>
      </c>
      <c r="G142" s="145" t="s">
        <v>817</v>
      </c>
      <c r="H142" s="131" t="s">
        <v>1974</v>
      </c>
      <c r="I142" s="146" t="s">
        <v>91</v>
      </c>
      <c r="J142" s="146" t="s">
        <v>658</v>
      </c>
      <c r="K142" s="147">
        <f t="shared" si="1"/>
        <v>371.8</v>
      </c>
      <c r="L142" s="148">
        <v>272.58</v>
      </c>
      <c r="M142" s="148">
        <v>16.43</v>
      </c>
      <c r="N142" s="148">
        <v>0</v>
      </c>
      <c r="O142" s="148">
        <v>82.79</v>
      </c>
    </row>
    <row r="143" spans="1:15" s="139" customFormat="1" ht="16.5" customHeight="1">
      <c r="A143" s="143">
        <v>22</v>
      </c>
      <c r="B143" s="143" t="s">
        <v>673</v>
      </c>
      <c r="C143" s="144" t="s">
        <v>857</v>
      </c>
      <c r="D143" s="159" t="s">
        <v>1071</v>
      </c>
      <c r="E143" s="167" t="s">
        <v>1072</v>
      </c>
      <c r="F143" s="146">
        <v>302</v>
      </c>
      <c r="G143" s="145" t="s">
        <v>818</v>
      </c>
      <c r="H143" s="131" t="s">
        <v>1974</v>
      </c>
      <c r="I143" s="146" t="s">
        <v>91</v>
      </c>
      <c r="J143" s="146" t="s">
        <v>658</v>
      </c>
      <c r="K143" s="147">
        <f t="shared" si="1"/>
        <v>371.8</v>
      </c>
      <c r="L143" s="148">
        <v>272.58</v>
      </c>
      <c r="M143" s="148">
        <v>16.43</v>
      </c>
      <c r="N143" s="148">
        <v>0</v>
      </c>
      <c r="O143" s="148">
        <v>82.79</v>
      </c>
    </row>
    <row r="144" spans="1:15" s="139" customFormat="1" ht="16.5" customHeight="1">
      <c r="A144" s="143">
        <v>22</v>
      </c>
      <c r="B144" s="143" t="s">
        <v>673</v>
      </c>
      <c r="C144" s="144" t="s">
        <v>857</v>
      </c>
      <c r="D144" s="159" t="s">
        <v>751</v>
      </c>
      <c r="E144" s="167" t="s">
        <v>752</v>
      </c>
      <c r="F144" s="146">
        <v>401</v>
      </c>
      <c r="G144" s="145" t="s">
        <v>822</v>
      </c>
      <c r="H144" s="131" t="s">
        <v>2017</v>
      </c>
      <c r="I144" s="146" t="s">
        <v>91</v>
      </c>
      <c r="J144" s="146" t="s">
        <v>658</v>
      </c>
      <c r="K144" s="147">
        <f t="shared" ref="K144:K207" si="4">SUM(L144:O144)</f>
        <v>371.8</v>
      </c>
      <c r="L144" s="148">
        <v>272.58</v>
      </c>
      <c r="M144" s="148">
        <v>16.43</v>
      </c>
      <c r="N144" s="148">
        <v>0</v>
      </c>
      <c r="O144" s="148">
        <v>82.79</v>
      </c>
    </row>
    <row r="145" spans="1:15" s="139" customFormat="1" ht="16.5" customHeight="1">
      <c r="A145" s="143">
        <v>22</v>
      </c>
      <c r="B145" s="143" t="s">
        <v>673</v>
      </c>
      <c r="C145" s="144" t="s">
        <v>857</v>
      </c>
      <c r="D145" s="159" t="s">
        <v>751</v>
      </c>
      <c r="E145" s="167" t="s">
        <v>752</v>
      </c>
      <c r="F145" s="146">
        <v>405</v>
      </c>
      <c r="G145" s="145" t="s">
        <v>1097</v>
      </c>
      <c r="H145" s="131" t="s">
        <v>1974</v>
      </c>
      <c r="I145" s="146" t="s">
        <v>91</v>
      </c>
      <c r="J145" s="146" t="s">
        <v>658</v>
      </c>
      <c r="K145" s="147">
        <f t="shared" si="4"/>
        <v>371.8</v>
      </c>
      <c r="L145" s="148">
        <v>272.58</v>
      </c>
      <c r="M145" s="148">
        <v>16.43</v>
      </c>
      <c r="N145" s="148">
        <v>0</v>
      </c>
      <c r="O145" s="148">
        <v>82.79</v>
      </c>
    </row>
    <row r="146" spans="1:15" s="139" customFormat="1" ht="16.5" customHeight="1">
      <c r="A146" s="143">
        <v>22</v>
      </c>
      <c r="B146" s="143" t="s">
        <v>856</v>
      </c>
      <c r="C146" s="144" t="s">
        <v>1133</v>
      </c>
      <c r="D146" s="159" t="s">
        <v>1073</v>
      </c>
      <c r="E146" s="167" t="s">
        <v>1074</v>
      </c>
      <c r="F146" s="146">
        <v>101</v>
      </c>
      <c r="G146" s="145" t="s">
        <v>792</v>
      </c>
      <c r="H146" s="131">
        <v>12</v>
      </c>
      <c r="I146" s="146" t="s">
        <v>91</v>
      </c>
      <c r="J146" s="146" t="s">
        <v>658</v>
      </c>
      <c r="K146" s="147">
        <f t="shared" si="4"/>
        <v>694.98</v>
      </c>
      <c r="L146" s="148">
        <v>595.76</v>
      </c>
      <c r="M146" s="148">
        <v>16.43</v>
      </c>
      <c r="N146" s="148">
        <v>0</v>
      </c>
      <c r="O146" s="148">
        <v>82.79</v>
      </c>
    </row>
    <row r="147" spans="1:15" s="139" customFormat="1" ht="16.5" customHeight="1">
      <c r="A147" s="143">
        <v>22</v>
      </c>
      <c r="B147" s="143" t="s">
        <v>856</v>
      </c>
      <c r="C147" s="144" t="s">
        <v>1133</v>
      </c>
      <c r="D147" s="159" t="s">
        <v>1073</v>
      </c>
      <c r="E147" s="167" t="s">
        <v>1074</v>
      </c>
      <c r="F147" s="146">
        <v>103</v>
      </c>
      <c r="G147" s="145" t="s">
        <v>795</v>
      </c>
      <c r="H147" s="131">
        <v>12</v>
      </c>
      <c r="I147" s="146" t="s">
        <v>91</v>
      </c>
      <c r="J147" s="146" t="s">
        <v>658</v>
      </c>
      <c r="K147" s="147">
        <f t="shared" si="4"/>
        <v>694.98</v>
      </c>
      <c r="L147" s="148">
        <v>595.76</v>
      </c>
      <c r="M147" s="148">
        <v>16.43</v>
      </c>
      <c r="N147" s="148">
        <v>0</v>
      </c>
      <c r="O147" s="148">
        <v>82.79</v>
      </c>
    </row>
    <row r="148" spans="1:15" s="139" customFormat="1" ht="16.5" customHeight="1">
      <c r="A148" s="143">
        <v>22</v>
      </c>
      <c r="B148" s="143" t="s">
        <v>856</v>
      </c>
      <c r="C148" s="144" t="s">
        <v>1133</v>
      </c>
      <c r="D148" s="159" t="s">
        <v>1073</v>
      </c>
      <c r="E148" s="167" t="s">
        <v>1074</v>
      </c>
      <c r="F148" s="146">
        <v>104</v>
      </c>
      <c r="G148" s="145" t="s">
        <v>1130</v>
      </c>
      <c r="H148" s="131">
        <v>12</v>
      </c>
      <c r="I148" s="146" t="s">
        <v>91</v>
      </c>
      <c r="J148" s="146" t="s">
        <v>658</v>
      </c>
      <c r="K148" s="147">
        <f t="shared" si="4"/>
        <v>694.98</v>
      </c>
      <c r="L148" s="148">
        <v>595.76</v>
      </c>
      <c r="M148" s="148">
        <v>16.43</v>
      </c>
      <c r="N148" s="148">
        <v>0</v>
      </c>
      <c r="O148" s="148">
        <v>82.79</v>
      </c>
    </row>
    <row r="149" spans="1:15" s="139" customFormat="1" ht="16.5" customHeight="1">
      <c r="A149" s="143">
        <v>22</v>
      </c>
      <c r="B149" s="143" t="s">
        <v>856</v>
      </c>
      <c r="C149" s="144" t="s">
        <v>1133</v>
      </c>
      <c r="D149" s="159" t="s">
        <v>1075</v>
      </c>
      <c r="E149" s="167" t="s">
        <v>1076</v>
      </c>
      <c r="F149" s="146">
        <v>105</v>
      </c>
      <c r="G149" s="145" t="s">
        <v>850</v>
      </c>
      <c r="H149" s="131">
        <v>12</v>
      </c>
      <c r="I149" s="146" t="s">
        <v>91</v>
      </c>
      <c r="J149" s="146" t="s">
        <v>658</v>
      </c>
      <c r="K149" s="147">
        <f t="shared" si="4"/>
        <v>694.98</v>
      </c>
      <c r="L149" s="148">
        <v>595.76</v>
      </c>
      <c r="M149" s="148">
        <v>16.43</v>
      </c>
      <c r="N149" s="148">
        <v>0</v>
      </c>
      <c r="O149" s="148">
        <v>82.79</v>
      </c>
    </row>
    <row r="150" spans="1:15" s="139" customFormat="1" ht="16.5" customHeight="1">
      <c r="A150" s="143">
        <v>22</v>
      </c>
      <c r="B150" s="143" t="s">
        <v>856</v>
      </c>
      <c r="C150" s="144" t="s">
        <v>1133</v>
      </c>
      <c r="D150" s="159" t="s">
        <v>1077</v>
      </c>
      <c r="E150" s="167" t="s">
        <v>1078</v>
      </c>
      <c r="F150" s="146">
        <v>201</v>
      </c>
      <c r="G150" s="145" t="s">
        <v>813</v>
      </c>
      <c r="H150" s="131" t="s">
        <v>2057</v>
      </c>
      <c r="I150" s="146" t="s">
        <v>91</v>
      </c>
      <c r="J150" s="146" t="s">
        <v>658</v>
      </c>
      <c r="K150" s="147">
        <f t="shared" si="4"/>
        <v>694.98</v>
      </c>
      <c r="L150" s="148">
        <v>595.76</v>
      </c>
      <c r="M150" s="148">
        <v>16.43</v>
      </c>
      <c r="N150" s="148">
        <v>0</v>
      </c>
      <c r="O150" s="148">
        <v>82.79</v>
      </c>
    </row>
    <row r="151" spans="1:15" s="139" customFormat="1" ht="16.5" customHeight="1">
      <c r="A151" s="143">
        <v>22</v>
      </c>
      <c r="B151" s="143" t="s">
        <v>856</v>
      </c>
      <c r="C151" s="144" t="s">
        <v>1133</v>
      </c>
      <c r="D151" s="159" t="s">
        <v>1077</v>
      </c>
      <c r="E151" s="167" t="s">
        <v>1078</v>
      </c>
      <c r="F151" s="146">
        <v>301</v>
      </c>
      <c r="G151" s="145" t="s">
        <v>817</v>
      </c>
      <c r="H151" s="131">
        <v>12</v>
      </c>
      <c r="I151" s="146" t="s">
        <v>91</v>
      </c>
      <c r="J151" s="146" t="s">
        <v>658</v>
      </c>
      <c r="K151" s="147">
        <f t="shared" si="4"/>
        <v>694.98</v>
      </c>
      <c r="L151" s="148">
        <v>595.76</v>
      </c>
      <c r="M151" s="148">
        <v>16.43</v>
      </c>
      <c r="N151" s="148">
        <v>0</v>
      </c>
      <c r="O151" s="148">
        <v>82.79</v>
      </c>
    </row>
    <row r="152" spans="1:15" s="139" customFormat="1" ht="16.5" customHeight="1">
      <c r="A152" s="143">
        <v>22</v>
      </c>
      <c r="B152" s="143" t="s">
        <v>856</v>
      </c>
      <c r="C152" s="144" t="s">
        <v>1133</v>
      </c>
      <c r="D152" s="159" t="s">
        <v>1079</v>
      </c>
      <c r="E152" s="167" t="s">
        <v>1080</v>
      </c>
      <c r="F152" s="146">
        <v>302</v>
      </c>
      <c r="G152" s="145" t="s">
        <v>818</v>
      </c>
      <c r="H152" s="131">
        <v>12</v>
      </c>
      <c r="I152" s="146" t="s">
        <v>91</v>
      </c>
      <c r="J152" s="146" t="s">
        <v>658</v>
      </c>
      <c r="K152" s="147">
        <f t="shared" si="4"/>
        <v>694.98</v>
      </c>
      <c r="L152" s="148">
        <v>595.76</v>
      </c>
      <c r="M152" s="148">
        <v>16.43</v>
      </c>
      <c r="N152" s="148">
        <v>0</v>
      </c>
      <c r="O152" s="148">
        <v>82.79</v>
      </c>
    </row>
    <row r="153" spans="1:15" s="139" customFormat="1" ht="16.5" customHeight="1">
      <c r="A153" s="143">
        <v>22</v>
      </c>
      <c r="B153" s="143" t="s">
        <v>856</v>
      </c>
      <c r="C153" s="144" t="s">
        <v>1133</v>
      </c>
      <c r="D153" s="159" t="s">
        <v>1077</v>
      </c>
      <c r="E153" s="167" t="s">
        <v>1078</v>
      </c>
      <c r="F153" s="146">
        <v>401</v>
      </c>
      <c r="G153" s="145" t="s">
        <v>822</v>
      </c>
      <c r="H153" s="131">
        <v>12</v>
      </c>
      <c r="I153" s="146" t="s">
        <v>91</v>
      </c>
      <c r="J153" s="146" t="s">
        <v>658</v>
      </c>
      <c r="K153" s="147">
        <f t="shared" si="4"/>
        <v>694.98</v>
      </c>
      <c r="L153" s="148">
        <v>595.76</v>
      </c>
      <c r="M153" s="148">
        <v>16.43</v>
      </c>
      <c r="N153" s="148">
        <v>0</v>
      </c>
      <c r="O153" s="148">
        <v>82.79</v>
      </c>
    </row>
    <row r="154" spans="1:15" s="139" customFormat="1" ht="16.5" customHeight="1">
      <c r="A154" s="143">
        <v>22</v>
      </c>
      <c r="B154" s="143" t="s">
        <v>856</v>
      </c>
      <c r="C154" s="144" t="s">
        <v>1133</v>
      </c>
      <c r="D154" s="159" t="s">
        <v>1077</v>
      </c>
      <c r="E154" s="167" t="s">
        <v>1078</v>
      </c>
      <c r="F154" s="146">
        <v>405</v>
      </c>
      <c r="G154" s="145" t="s">
        <v>1097</v>
      </c>
      <c r="H154" s="131">
        <v>12</v>
      </c>
      <c r="I154" s="146" t="s">
        <v>91</v>
      </c>
      <c r="J154" s="146" t="s">
        <v>658</v>
      </c>
      <c r="K154" s="147">
        <f t="shared" si="4"/>
        <v>694.98</v>
      </c>
      <c r="L154" s="148">
        <v>595.76</v>
      </c>
      <c r="M154" s="148">
        <v>16.43</v>
      </c>
      <c r="N154" s="148">
        <v>0</v>
      </c>
      <c r="O154" s="148">
        <v>82.79</v>
      </c>
    </row>
    <row r="155" spans="1:15" s="139" customFormat="1" ht="16.5" customHeight="1">
      <c r="A155" s="143">
        <v>90</v>
      </c>
      <c r="B155" s="143" t="s">
        <v>655</v>
      </c>
      <c r="C155" s="144" t="s">
        <v>677</v>
      </c>
      <c r="D155" s="159" t="s">
        <v>987</v>
      </c>
      <c r="E155" s="167" t="s">
        <v>988</v>
      </c>
      <c r="F155" s="146">
        <v>101</v>
      </c>
      <c r="G155" s="145" t="s">
        <v>792</v>
      </c>
      <c r="H155" s="131" t="s">
        <v>1974</v>
      </c>
      <c r="I155" s="146" t="s">
        <v>91</v>
      </c>
      <c r="J155" s="146" t="s">
        <v>658</v>
      </c>
      <c r="K155" s="147">
        <f t="shared" si="4"/>
        <v>515.07000000000005</v>
      </c>
      <c r="L155" s="148">
        <v>415.92</v>
      </c>
      <c r="M155" s="148">
        <v>16.36</v>
      </c>
      <c r="N155" s="148">
        <v>0</v>
      </c>
      <c r="O155" s="148">
        <v>82.79</v>
      </c>
    </row>
    <row r="156" spans="1:15" s="139" customFormat="1" ht="16.5" customHeight="1">
      <c r="A156" s="143">
        <v>90</v>
      </c>
      <c r="B156" s="143" t="s">
        <v>655</v>
      </c>
      <c r="C156" s="144" t="s">
        <v>677</v>
      </c>
      <c r="D156" s="159" t="s">
        <v>987</v>
      </c>
      <c r="E156" s="167" t="s">
        <v>988</v>
      </c>
      <c r="F156" s="146">
        <v>103</v>
      </c>
      <c r="G156" s="145" t="s">
        <v>795</v>
      </c>
      <c r="H156" s="131" t="s">
        <v>1974</v>
      </c>
      <c r="I156" s="146" t="s">
        <v>91</v>
      </c>
      <c r="J156" s="146" t="s">
        <v>658</v>
      </c>
      <c r="K156" s="147">
        <f t="shared" si="4"/>
        <v>515.07000000000005</v>
      </c>
      <c r="L156" s="148">
        <v>415.92</v>
      </c>
      <c r="M156" s="148">
        <v>16.36</v>
      </c>
      <c r="N156" s="148">
        <v>0</v>
      </c>
      <c r="O156" s="148">
        <v>82.79</v>
      </c>
    </row>
    <row r="157" spans="1:15" s="139" customFormat="1" ht="16.5" customHeight="1">
      <c r="A157" s="143">
        <v>90</v>
      </c>
      <c r="B157" s="143" t="s">
        <v>655</v>
      </c>
      <c r="C157" s="144" t="s">
        <v>677</v>
      </c>
      <c r="D157" s="159" t="s">
        <v>989</v>
      </c>
      <c r="E157" s="167" t="s">
        <v>990</v>
      </c>
      <c r="F157" s="146">
        <v>105</v>
      </c>
      <c r="G157" s="145" t="s">
        <v>850</v>
      </c>
      <c r="H157" s="131">
        <v>12</v>
      </c>
      <c r="I157" s="146" t="s">
        <v>91</v>
      </c>
      <c r="J157" s="146" t="s">
        <v>658</v>
      </c>
      <c r="K157" s="147">
        <f t="shared" si="4"/>
        <v>515.07000000000005</v>
      </c>
      <c r="L157" s="148">
        <v>415.92</v>
      </c>
      <c r="M157" s="148">
        <v>16.36</v>
      </c>
      <c r="N157" s="148">
        <v>0</v>
      </c>
      <c r="O157" s="148">
        <v>82.79</v>
      </c>
    </row>
    <row r="158" spans="1:15" s="139" customFormat="1" ht="16.5" customHeight="1">
      <c r="A158" s="143">
        <v>90</v>
      </c>
      <c r="B158" s="143" t="s">
        <v>655</v>
      </c>
      <c r="C158" s="144" t="s">
        <v>677</v>
      </c>
      <c r="D158" s="159" t="s">
        <v>991</v>
      </c>
      <c r="E158" s="167" t="s">
        <v>943</v>
      </c>
      <c r="F158" s="146">
        <v>106</v>
      </c>
      <c r="G158" s="145" t="s">
        <v>806</v>
      </c>
      <c r="H158" s="131">
        <v>12</v>
      </c>
      <c r="I158" s="146" t="s">
        <v>91</v>
      </c>
      <c r="J158" s="146" t="s">
        <v>658</v>
      </c>
      <c r="K158" s="147">
        <f t="shared" si="4"/>
        <v>147.9</v>
      </c>
      <c r="L158" s="148">
        <v>131.34</v>
      </c>
      <c r="M158" s="148">
        <v>0</v>
      </c>
      <c r="N158" s="148">
        <v>0</v>
      </c>
      <c r="O158" s="148">
        <v>16.559999999999999</v>
      </c>
    </row>
    <row r="159" spans="1:15" s="139" customFormat="1" ht="16.5" customHeight="1">
      <c r="A159" s="143">
        <v>90</v>
      </c>
      <c r="B159" s="143" t="s">
        <v>655</v>
      </c>
      <c r="C159" s="144" t="s">
        <v>677</v>
      </c>
      <c r="D159" s="159" t="s">
        <v>755</v>
      </c>
      <c r="E159" s="167" t="s">
        <v>756</v>
      </c>
      <c r="F159" s="146">
        <v>201</v>
      </c>
      <c r="G159" s="145" t="s">
        <v>813</v>
      </c>
      <c r="H159" s="131" t="s">
        <v>2016</v>
      </c>
      <c r="I159" s="146" t="s">
        <v>91</v>
      </c>
      <c r="J159" s="146" t="s">
        <v>658</v>
      </c>
      <c r="K159" s="147">
        <f t="shared" si="4"/>
        <v>515.07000000000005</v>
      </c>
      <c r="L159" s="148">
        <v>415.92</v>
      </c>
      <c r="M159" s="148">
        <v>16.36</v>
      </c>
      <c r="N159" s="148">
        <v>0</v>
      </c>
      <c r="O159" s="148">
        <v>82.79</v>
      </c>
    </row>
    <row r="160" spans="1:15" s="139" customFormat="1" ht="16.5" customHeight="1">
      <c r="A160" s="143">
        <v>90</v>
      </c>
      <c r="B160" s="143" t="s">
        <v>655</v>
      </c>
      <c r="C160" s="144" t="s">
        <v>677</v>
      </c>
      <c r="D160" s="159" t="s">
        <v>755</v>
      </c>
      <c r="E160" s="167" t="s">
        <v>756</v>
      </c>
      <c r="F160" s="146">
        <v>301</v>
      </c>
      <c r="G160" s="145" t="s">
        <v>817</v>
      </c>
      <c r="H160" s="131" t="s">
        <v>1974</v>
      </c>
      <c r="I160" s="146" t="s">
        <v>91</v>
      </c>
      <c r="J160" s="146" t="s">
        <v>658</v>
      </c>
      <c r="K160" s="147">
        <f t="shared" si="4"/>
        <v>515.07000000000005</v>
      </c>
      <c r="L160" s="148">
        <v>415.92</v>
      </c>
      <c r="M160" s="148">
        <v>16.36</v>
      </c>
      <c r="N160" s="148">
        <v>0</v>
      </c>
      <c r="O160" s="148">
        <v>82.79</v>
      </c>
    </row>
    <row r="161" spans="1:15" s="139" customFormat="1" ht="16.5" customHeight="1">
      <c r="A161" s="143">
        <v>90</v>
      </c>
      <c r="B161" s="143" t="s">
        <v>655</v>
      </c>
      <c r="C161" s="144" t="s">
        <v>677</v>
      </c>
      <c r="D161" s="159" t="s">
        <v>992</v>
      </c>
      <c r="E161" s="167" t="s">
        <v>993</v>
      </c>
      <c r="F161" s="146">
        <v>302</v>
      </c>
      <c r="G161" s="145" t="s">
        <v>818</v>
      </c>
      <c r="H161" s="131" t="s">
        <v>1974</v>
      </c>
      <c r="I161" s="146" t="s">
        <v>91</v>
      </c>
      <c r="J161" s="146" t="s">
        <v>658</v>
      </c>
      <c r="K161" s="147">
        <f t="shared" si="4"/>
        <v>515.07000000000005</v>
      </c>
      <c r="L161" s="148">
        <v>415.92</v>
      </c>
      <c r="M161" s="148">
        <v>16.36</v>
      </c>
      <c r="N161" s="148">
        <v>0</v>
      </c>
      <c r="O161" s="148">
        <v>82.79</v>
      </c>
    </row>
    <row r="162" spans="1:15" s="139" customFormat="1" ht="16.5" customHeight="1">
      <c r="A162" s="143">
        <v>90</v>
      </c>
      <c r="B162" s="143" t="s">
        <v>655</v>
      </c>
      <c r="C162" s="144" t="s">
        <v>677</v>
      </c>
      <c r="D162" s="159" t="s">
        <v>755</v>
      </c>
      <c r="E162" s="167" t="s">
        <v>756</v>
      </c>
      <c r="F162" s="146">
        <v>401</v>
      </c>
      <c r="G162" s="145" t="s">
        <v>822</v>
      </c>
      <c r="H162" s="131" t="s">
        <v>1974</v>
      </c>
      <c r="I162" s="146" t="s">
        <v>91</v>
      </c>
      <c r="J162" s="146" t="s">
        <v>658</v>
      </c>
      <c r="K162" s="147">
        <f t="shared" si="4"/>
        <v>515.07000000000005</v>
      </c>
      <c r="L162" s="148">
        <v>415.92</v>
      </c>
      <c r="M162" s="148">
        <v>16.36</v>
      </c>
      <c r="N162" s="148">
        <v>0</v>
      </c>
      <c r="O162" s="148">
        <v>82.79</v>
      </c>
    </row>
    <row r="163" spans="1:15" s="139" customFormat="1" ht="16.5" customHeight="1">
      <c r="A163" s="143">
        <v>90</v>
      </c>
      <c r="B163" s="143" t="s">
        <v>655</v>
      </c>
      <c r="C163" s="144" t="s">
        <v>677</v>
      </c>
      <c r="D163" s="159" t="s">
        <v>755</v>
      </c>
      <c r="E163" s="167" t="s">
        <v>756</v>
      </c>
      <c r="F163" s="146">
        <v>405</v>
      </c>
      <c r="G163" s="145" t="s">
        <v>1097</v>
      </c>
      <c r="H163" s="131" t="s">
        <v>1974</v>
      </c>
      <c r="I163" s="146" t="s">
        <v>91</v>
      </c>
      <c r="J163" s="146" t="s">
        <v>658</v>
      </c>
      <c r="K163" s="147">
        <f t="shared" si="4"/>
        <v>515.07000000000005</v>
      </c>
      <c r="L163" s="148">
        <v>415.92</v>
      </c>
      <c r="M163" s="148">
        <v>16.36</v>
      </c>
      <c r="N163" s="148">
        <v>0</v>
      </c>
      <c r="O163" s="148">
        <v>82.79</v>
      </c>
    </row>
    <row r="164" spans="1:15" s="139" customFormat="1" ht="16.5" customHeight="1">
      <c r="A164" s="143">
        <v>91</v>
      </c>
      <c r="B164" s="143" t="s">
        <v>653</v>
      </c>
      <c r="C164" s="144" t="s">
        <v>1119</v>
      </c>
      <c r="D164" s="159" t="s">
        <v>996</v>
      </c>
      <c r="E164" s="167" t="s">
        <v>997</v>
      </c>
      <c r="F164" s="146">
        <v>106</v>
      </c>
      <c r="G164" s="145" t="s">
        <v>806</v>
      </c>
      <c r="H164" s="131">
        <v>12</v>
      </c>
      <c r="I164" s="146" t="s">
        <v>91</v>
      </c>
      <c r="J164" s="146" t="s">
        <v>658</v>
      </c>
      <c r="K164" s="147">
        <f t="shared" si="4"/>
        <v>117.72</v>
      </c>
      <c r="L164" s="148">
        <v>101.16</v>
      </c>
      <c r="M164" s="148">
        <v>0</v>
      </c>
      <c r="N164" s="148">
        <v>0</v>
      </c>
      <c r="O164" s="148">
        <v>16.559999999999999</v>
      </c>
    </row>
    <row r="165" spans="1:15" s="139" customFormat="1" ht="16.5" customHeight="1">
      <c r="A165" s="143">
        <v>91</v>
      </c>
      <c r="B165" s="143" t="s">
        <v>653</v>
      </c>
      <c r="C165" s="144" t="s">
        <v>1119</v>
      </c>
      <c r="D165" s="159" t="s">
        <v>761</v>
      </c>
      <c r="E165" s="167" t="s">
        <v>762</v>
      </c>
      <c r="F165" s="146">
        <v>201</v>
      </c>
      <c r="G165" s="145" t="s">
        <v>813</v>
      </c>
      <c r="H165" s="131" t="s">
        <v>2016</v>
      </c>
      <c r="I165" s="146" t="s">
        <v>91</v>
      </c>
      <c r="J165" s="146" t="s">
        <v>658</v>
      </c>
      <c r="K165" s="147">
        <f t="shared" si="4"/>
        <v>607.15</v>
      </c>
      <c r="L165" s="148">
        <v>505.81</v>
      </c>
      <c r="M165" s="148">
        <v>18.55</v>
      </c>
      <c r="N165" s="148">
        <v>0</v>
      </c>
      <c r="O165" s="148">
        <v>82.79</v>
      </c>
    </row>
    <row r="166" spans="1:15" s="139" customFormat="1" ht="16.5" customHeight="1">
      <c r="A166" s="143">
        <v>91</v>
      </c>
      <c r="B166" s="143" t="s">
        <v>653</v>
      </c>
      <c r="C166" s="144" t="s">
        <v>1119</v>
      </c>
      <c r="D166" s="159" t="s">
        <v>761</v>
      </c>
      <c r="E166" s="167" t="s">
        <v>762</v>
      </c>
      <c r="F166" s="146">
        <v>301</v>
      </c>
      <c r="G166" s="145" t="s">
        <v>817</v>
      </c>
      <c r="H166" s="131" t="s">
        <v>1974</v>
      </c>
      <c r="I166" s="146" t="s">
        <v>91</v>
      </c>
      <c r="J166" s="146" t="s">
        <v>658</v>
      </c>
      <c r="K166" s="147">
        <f t="shared" si="4"/>
        <v>607.15</v>
      </c>
      <c r="L166" s="148">
        <v>505.81</v>
      </c>
      <c r="M166" s="148">
        <v>18.55</v>
      </c>
      <c r="N166" s="148">
        <v>0</v>
      </c>
      <c r="O166" s="148">
        <v>82.79</v>
      </c>
    </row>
    <row r="167" spans="1:15" s="139" customFormat="1" ht="16.5" customHeight="1">
      <c r="A167" s="143">
        <v>91</v>
      </c>
      <c r="B167" s="143" t="s">
        <v>653</v>
      </c>
      <c r="C167" s="144" t="s">
        <v>1119</v>
      </c>
      <c r="D167" s="159" t="s">
        <v>998</v>
      </c>
      <c r="E167" s="167" t="s">
        <v>999</v>
      </c>
      <c r="F167" s="146">
        <v>302</v>
      </c>
      <c r="G167" s="145" t="s">
        <v>818</v>
      </c>
      <c r="H167" s="131" t="s">
        <v>1974</v>
      </c>
      <c r="I167" s="146" t="s">
        <v>91</v>
      </c>
      <c r="J167" s="146" t="s">
        <v>658</v>
      </c>
      <c r="K167" s="147">
        <f t="shared" si="4"/>
        <v>607.15</v>
      </c>
      <c r="L167" s="148">
        <v>505.81</v>
      </c>
      <c r="M167" s="148">
        <v>18.55</v>
      </c>
      <c r="N167" s="148">
        <v>0</v>
      </c>
      <c r="O167" s="148">
        <v>82.79</v>
      </c>
    </row>
    <row r="168" spans="1:15" s="139" customFormat="1" ht="16.5" customHeight="1">
      <c r="A168" s="143">
        <v>91</v>
      </c>
      <c r="B168" s="143" t="s">
        <v>653</v>
      </c>
      <c r="C168" s="144" t="s">
        <v>1119</v>
      </c>
      <c r="D168" s="159" t="s">
        <v>761</v>
      </c>
      <c r="E168" s="167" t="s">
        <v>762</v>
      </c>
      <c r="F168" s="146">
        <v>401</v>
      </c>
      <c r="G168" s="145" t="s">
        <v>822</v>
      </c>
      <c r="H168" s="131" t="s">
        <v>1974</v>
      </c>
      <c r="I168" s="146" t="s">
        <v>91</v>
      </c>
      <c r="J168" s="146" t="s">
        <v>658</v>
      </c>
      <c r="K168" s="147">
        <f t="shared" si="4"/>
        <v>607.15</v>
      </c>
      <c r="L168" s="148">
        <v>505.81</v>
      </c>
      <c r="M168" s="148">
        <v>18.55</v>
      </c>
      <c r="N168" s="148">
        <v>0</v>
      </c>
      <c r="O168" s="148">
        <v>82.79</v>
      </c>
    </row>
    <row r="169" spans="1:15" s="139" customFormat="1" ht="16.5" customHeight="1">
      <c r="A169" s="143">
        <v>91</v>
      </c>
      <c r="B169" s="143" t="s">
        <v>653</v>
      </c>
      <c r="C169" s="144" t="s">
        <v>1119</v>
      </c>
      <c r="D169" s="159" t="s">
        <v>761</v>
      </c>
      <c r="E169" s="167" t="s">
        <v>762</v>
      </c>
      <c r="F169" s="146">
        <v>405</v>
      </c>
      <c r="G169" s="145" t="s">
        <v>1097</v>
      </c>
      <c r="H169" s="131" t="s">
        <v>1974</v>
      </c>
      <c r="I169" s="146" t="s">
        <v>91</v>
      </c>
      <c r="J169" s="146" t="s">
        <v>658</v>
      </c>
      <c r="K169" s="147">
        <f t="shared" si="4"/>
        <v>607.15</v>
      </c>
      <c r="L169" s="148">
        <v>505.81</v>
      </c>
      <c r="M169" s="148">
        <v>18.55</v>
      </c>
      <c r="N169" s="148">
        <v>0</v>
      </c>
      <c r="O169" s="148">
        <v>82.79</v>
      </c>
    </row>
    <row r="170" spans="1:15" s="139" customFormat="1" ht="16.5" customHeight="1">
      <c r="A170" s="143">
        <v>75</v>
      </c>
      <c r="B170" s="143" t="s">
        <v>1120</v>
      </c>
      <c r="C170" s="144" t="s">
        <v>1121</v>
      </c>
      <c r="D170" s="159" t="s">
        <v>1000</v>
      </c>
      <c r="E170" s="167" t="s">
        <v>1001</v>
      </c>
      <c r="F170" s="146">
        <v>105</v>
      </c>
      <c r="G170" s="145" t="s">
        <v>850</v>
      </c>
      <c r="H170" s="131" t="s">
        <v>1975</v>
      </c>
      <c r="I170" s="146" t="s">
        <v>91</v>
      </c>
      <c r="J170" s="146" t="s">
        <v>658</v>
      </c>
      <c r="K170" s="147">
        <f t="shared" si="4"/>
        <v>356.2</v>
      </c>
      <c r="L170" s="148">
        <v>259.52999999999997</v>
      </c>
      <c r="M170" s="148">
        <v>13.88</v>
      </c>
      <c r="N170" s="148">
        <v>0</v>
      </c>
      <c r="O170" s="148">
        <v>82.79</v>
      </c>
    </row>
    <row r="171" spans="1:15" s="139" customFormat="1" ht="16.5" customHeight="1">
      <c r="A171" s="143">
        <v>28</v>
      </c>
      <c r="B171" s="143" t="s">
        <v>638</v>
      </c>
      <c r="C171" s="144" t="s">
        <v>666</v>
      </c>
      <c r="D171" s="159" t="s">
        <v>1021</v>
      </c>
      <c r="E171" s="167" t="s">
        <v>1022</v>
      </c>
      <c r="F171" s="146">
        <v>101</v>
      </c>
      <c r="G171" s="145" t="s">
        <v>792</v>
      </c>
      <c r="H171" s="131" t="s">
        <v>1974</v>
      </c>
      <c r="I171" s="146" t="s">
        <v>91</v>
      </c>
      <c r="J171" s="146" t="s">
        <v>658</v>
      </c>
      <c r="K171" s="147">
        <f t="shared" si="4"/>
        <v>412.35</v>
      </c>
      <c r="L171" s="148">
        <v>312.06</v>
      </c>
      <c r="M171" s="148">
        <v>17.5</v>
      </c>
      <c r="N171" s="148">
        <v>0</v>
      </c>
      <c r="O171" s="148">
        <v>82.79</v>
      </c>
    </row>
    <row r="172" spans="1:15" s="139" customFormat="1" ht="16.5" customHeight="1">
      <c r="A172" s="143">
        <v>28</v>
      </c>
      <c r="B172" s="143" t="s">
        <v>638</v>
      </c>
      <c r="C172" s="144" t="s">
        <v>666</v>
      </c>
      <c r="D172" s="159" t="s">
        <v>1021</v>
      </c>
      <c r="E172" s="167" t="s">
        <v>1022</v>
      </c>
      <c r="F172" s="146">
        <v>103</v>
      </c>
      <c r="G172" s="145" t="s">
        <v>795</v>
      </c>
      <c r="H172" s="131" t="s">
        <v>1974</v>
      </c>
      <c r="I172" s="146" t="s">
        <v>91</v>
      </c>
      <c r="J172" s="146" t="s">
        <v>658</v>
      </c>
      <c r="K172" s="147">
        <f t="shared" si="4"/>
        <v>412.35</v>
      </c>
      <c r="L172" s="148">
        <v>312.06</v>
      </c>
      <c r="M172" s="148">
        <v>17.5</v>
      </c>
      <c r="N172" s="148">
        <v>0</v>
      </c>
      <c r="O172" s="148">
        <v>82.79</v>
      </c>
    </row>
    <row r="173" spans="1:15" s="139" customFormat="1" ht="16.5" customHeight="1">
      <c r="A173" s="143">
        <v>28</v>
      </c>
      <c r="B173" s="143" t="s">
        <v>638</v>
      </c>
      <c r="C173" s="144" t="s">
        <v>666</v>
      </c>
      <c r="D173" s="159" t="s">
        <v>1023</v>
      </c>
      <c r="E173" s="167" t="s">
        <v>1024</v>
      </c>
      <c r="F173" s="146">
        <v>105</v>
      </c>
      <c r="G173" s="145" t="s">
        <v>850</v>
      </c>
      <c r="H173" s="131">
        <v>12</v>
      </c>
      <c r="I173" s="146" t="s">
        <v>91</v>
      </c>
      <c r="J173" s="146" t="s">
        <v>658</v>
      </c>
      <c r="K173" s="147">
        <f t="shared" si="4"/>
        <v>412.35</v>
      </c>
      <c r="L173" s="148">
        <v>312.06</v>
      </c>
      <c r="M173" s="148">
        <v>17.5</v>
      </c>
      <c r="N173" s="148">
        <v>0</v>
      </c>
      <c r="O173" s="148">
        <v>82.79</v>
      </c>
    </row>
    <row r="174" spans="1:15" s="139" customFormat="1" ht="16.5" customHeight="1">
      <c r="A174" s="143">
        <v>28</v>
      </c>
      <c r="B174" s="143" t="s">
        <v>638</v>
      </c>
      <c r="C174" s="144" t="s">
        <v>666</v>
      </c>
      <c r="D174" s="159" t="s">
        <v>777</v>
      </c>
      <c r="E174" s="167" t="s">
        <v>778</v>
      </c>
      <c r="F174" s="146">
        <v>201</v>
      </c>
      <c r="G174" s="145" t="s">
        <v>813</v>
      </c>
      <c r="H174" s="131" t="s">
        <v>2016</v>
      </c>
      <c r="I174" s="146" t="s">
        <v>91</v>
      </c>
      <c r="J174" s="146" t="s">
        <v>658</v>
      </c>
      <c r="K174" s="147">
        <f t="shared" si="4"/>
        <v>412.35</v>
      </c>
      <c r="L174" s="148">
        <v>312.06</v>
      </c>
      <c r="M174" s="148">
        <v>17.5</v>
      </c>
      <c r="N174" s="148">
        <v>0</v>
      </c>
      <c r="O174" s="148">
        <v>82.79</v>
      </c>
    </row>
    <row r="175" spans="1:15" s="139" customFormat="1" ht="16.5" customHeight="1">
      <c r="A175" s="143">
        <v>28</v>
      </c>
      <c r="B175" s="143" t="s">
        <v>638</v>
      </c>
      <c r="C175" s="144" t="s">
        <v>666</v>
      </c>
      <c r="D175" s="159" t="s">
        <v>777</v>
      </c>
      <c r="E175" s="167" t="s">
        <v>778</v>
      </c>
      <c r="F175" s="146">
        <v>301</v>
      </c>
      <c r="G175" s="145" t="s">
        <v>817</v>
      </c>
      <c r="H175" s="131" t="s">
        <v>1974</v>
      </c>
      <c r="I175" s="146" t="s">
        <v>91</v>
      </c>
      <c r="J175" s="146" t="s">
        <v>658</v>
      </c>
      <c r="K175" s="147">
        <f t="shared" si="4"/>
        <v>412.35</v>
      </c>
      <c r="L175" s="148">
        <v>312.06</v>
      </c>
      <c r="M175" s="148">
        <v>17.5</v>
      </c>
      <c r="N175" s="148">
        <v>0</v>
      </c>
      <c r="O175" s="148">
        <v>82.79</v>
      </c>
    </row>
    <row r="176" spans="1:15" s="139" customFormat="1" ht="16.5" customHeight="1">
      <c r="A176" s="143">
        <v>28</v>
      </c>
      <c r="B176" s="143" t="s">
        <v>638</v>
      </c>
      <c r="C176" s="144" t="s">
        <v>666</v>
      </c>
      <c r="D176" s="159" t="s">
        <v>1025</v>
      </c>
      <c r="E176" s="167" t="s">
        <v>1026</v>
      </c>
      <c r="F176" s="146">
        <v>302</v>
      </c>
      <c r="G176" s="145" t="s">
        <v>818</v>
      </c>
      <c r="H176" s="131" t="s">
        <v>1974</v>
      </c>
      <c r="I176" s="146" t="s">
        <v>91</v>
      </c>
      <c r="J176" s="146" t="s">
        <v>658</v>
      </c>
      <c r="K176" s="147">
        <f t="shared" si="4"/>
        <v>412.35</v>
      </c>
      <c r="L176" s="148">
        <v>312.06</v>
      </c>
      <c r="M176" s="148">
        <v>17.5</v>
      </c>
      <c r="N176" s="148">
        <v>0</v>
      </c>
      <c r="O176" s="148">
        <v>82.79</v>
      </c>
    </row>
    <row r="177" spans="1:15" s="139" customFormat="1" ht="16.5" customHeight="1">
      <c r="A177" s="143">
        <v>28</v>
      </c>
      <c r="B177" s="143" t="s">
        <v>638</v>
      </c>
      <c r="C177" s="144" t="s">
        <v>666</v>
      </c>
      <c r="D177" s="159" t="s">
        <v>777</v>
      </c>
      <c r="E177" s="167" t="s">
        <v>778</v>
      </c>
      <c r="F177" s="146">
        <v>401</v>
      </c>
      <c r="G177" s="145" t="s">
        <v>822</v>
      </c>
      <c r="H177" s="131" t="s">
        <v>1974</v>
      </c>
      <c r="I177" s="146" t="s">
        <v>91</v>
      </c>
      <c r="J177" s="146" t="s">
        <v>658</v>
      </c>
      <c r="K177" s="147">
        <f t="shared" si="4"/>
        <v>412.35</v>
      </c>
      <c r="L177" s="148">
        <v>312.06</v>
      </c>
      <c r="M177" s="148">
        <v>17.5</v>
      </c>
      <c r="N177" s="148">
        <v>0</v>
      </c>
      <c r="O177" s="148">
        <v>82.79</v>
      </c>
    </row>
    <row r="178" spans="1:15" s="139" customFormat="1" ht="16.5" customHeight="1">
      <c r="A178" s="143">
        <v>28</v>
      </c>
      <c r="B178" s="143" t="s">
        <v>638</v>
      </c>
      <c r="C178" s="144" t="s">
        <v>666</v>
      </c>
      <c r="D178" s="159" t="s">
        <v>777</v>
      </c>
      <c r="E178" s="167" t="s">
        <v>778</v>
      </c>
      <c r="F178" s="146">
        <v>405</v>
      </c>
      <c r="G178" s="145" t="s">
        <v>1097</v>
      </c>
      <c r="H178" s="131" t="s">
        <v>1974</v>
      </c>
      <c r="I178" s="146" t="s">
        <v>91</v>
      </c>
      <c r="J178" s="146" t="s">
        <v>658</v>
      </c>
      <c r="K178" s="147">
        <f t="shared" si="4"/>
        <v>412.35</v>
      </c>
      <c r="L178" s="148">
        <v>312.06</v>
      </c>
      <c r="M178" s="148">
        <v>17.5</v>
      </c>
      <c r="N178" s="148">
        <v>0</v>
      </c>
      <c r="O178" s="148">
        <v>82.79</v>
      </c>
    </row>
    <row r="179" spans="1:15" s="139" customFormat="1" ht="16.5" customHeight="1">
      <c r="A179" s="143">
        <v>42</v>
      </c>
      <c r="B179" s="143" t="s">
        <v>667</v>
      </c>
      <c r="C179" s="144" t="s">
        <v>1134</v>
      </c>
      <c r="D179" s="159" t="s">
        <v>1089</v>
      </c>
      <c r="E179" s="167" t="s">
        <v>1090</v>
      </c>
      <c r="F179" s="146">
        <v>101</v>
      </c>
      <c r="G179" s="145" t="s">
        <v>792</v>
      </c>
      <c r="H179" s="131" t="s">
        <v>1974</v>
      </c>
      <c r="I179" s="146" t="s">
        <v>91</v>
      </c>
      <c r="J179" s="146" t="s">
        <v>658</v>
      </c>
      <c r="K179" s="147">
        <f t="shared" si="4"/>
        <v>449.65</v>
      </c>
      <c r="L179" s="148">
        <v>349.27</v>
      </c>
      <c r="M179" s="148">
        <v>17.59</v>
      </c>
      <c r="N179" s="148">
        <v>0</v>
      </c>
      <c r="O179" s="148">
        <v>82.79</v>
      </c>
    </row>
    <row r="180" spans="1:15" s="139" customFormat="1" ht="16.5" customHeight="1">
      <c r="A180" s="143">
        <v>42</v>
      </c>
      <c r="B180" s="143" t="s">
        <v>667</v>
      </c>
      <c r="C180" s="144" t="s">
        <v>1134</v>
      </c>
      <c r="D180" s="159" t="s">
        <v>1089</v>
      </c>
      <c r="E180" s="167" t="s">
        <v>1090</v>
      </c>
      <c r="F180" s="146">
        <v>103</v>
      </c>
      <c r="G180" s="145" t="s">
        <v>795</v>
      </c>
      <c r="H180" s="131" t="s">
        <v>1974</v>
      </c>
      <c r="I180" s="146" t="s">
        <v>91</v>
      </c>
      <c r="J180" s="146" t="s">
        <v>658</v>
      </c>
      <c r="K180" s="147">
        <f t="shared" si="4"/>
        <v>449.65</v>
      </c>
      <c r="L180" s="148">
        <v>349.27</v>
      </c>
      <c r="M180" s="148">
        <v>17.59</v>
      </c>
      <c r="N180" s="148">
        <v>0</v>
      </c>
      <c r="O180" s="148">
        <v>82.79</v>
      </c>
    </row>
    <row r="181" spans="1:15" s="139" customFormat="1" ht="16.5" customHeight="1">
      <c r="A181" s="143">
        <v>42</v>
      </c>
      <c r="B181" s="143" t="s">
        <v>667</v>
      </c>
      <c r="C181" s="144" t="s">
        <v>1134</v>
      </c>
      <c r="D181" s="159" t="s">
        <v>1091</v>
      </c>
      <c r="E181" s="167" t="s">
        <v>1092</v>
      </c>
      <c r="F181" s="146">
        <v>105</v>
      </c>
      <c r="G181" s="145" t="s">
        <v>850</v>
      </c>
      <c r="H181" s="131">
        <v>12</v>
      </c>
      <c r="I181" s="146" t="s">
        <v>91</v>
      </c>
      <c r="J181" s="146" t="s">
        <v>658</v>
      </c>
      <c r="K181" s="147">
        <f t="shared" si="4"/>
        <v>449.65</v>
      </c>
      <c r="L181" s="148">
        <v>349.27</v>
      </c>
      <c r="M181" s="148">
        <v>17.59</v>
      </c>
      <c r="N181" s="148">
        <v>0</v>
      </c>
      <c r="O181" s="148">
        <v>82.79</v>
      </c>
    </row>
    <row r="182" spans="1:15" s="139" customFormat="1" ht="16.5" customHeight="1">
      <c r="A182" s="143">
        <v>42</v>
      </c>
      <c r="B182" s="143" t="s">
        <v>667</v>
      </c>
      <c r="C182" s="144" t="s">
        <v>1134</v>
      </c>
      <c r="D182" s="159" t="s">
        <v>783</v>
      </c>
      <c r="E182" s="167" t="s">
        <v>784</v>
      </c>
      <c r="F182" s="146">
        <v>201</v>
      </c>
      <c r="G182" s="145" t="s">
        <v>813</v>
      </c>
      <c r="H182" s="131" t="s">
        <v>2016</v>
      </c>
      <c r="I182" s="146" t="s">
        <v>91</v>
      </c>
      <c r="J182" s="146" t="s">
        <v>658</v>
      </c>
      <c r="K182" s="147">
        <f t="shared" si="4"/>
        <v>449.65</v>
      </c>
      <c r="L182" s="148">
        <v>349.27</v>
      </c>
      <c r="M182" s="148">
        <v>17.59</v>
      </c>
      <c r="N182" s="148">
        <v>0</v>
      </c>
      <c r="O182" s="148">
        <v>82.79</v>
      </c>
    </row>
    <row r="183" spans="1:15" s="139" customFormat="1" ht="16.5" customHeight="1">
      <c r="A183" s="143">
        <v>42</v>
      </c>
      <c r="B183" s="143" t="s">
        <v>667</v>
      </c>
      <c r="C183" s="144" t="s">
        <v>1134</v>
      </c>
      <c r="D183" s="159" t="s">
        <v>783</v>
      </c>
      <c r="E183" s="167" t="s">
        <v>784</v>
      </c>
      <c r="F183" s="146">
        <v>301</v>
      </c>
      <c r="G183" s="145" t="s">
        <v>817</v>
      </c>
      <c r="H183" s="131" t="s">
        <v>1974</v>
      </c>
      <c r="I183" s="146" t="s">
        <v>91</v>
      </c>
      <c r="J183" s="146" t="s">
        <v>658</v>
      </c>
      <c r="K183" s="147">
        <f t="shared" si="4"/>
        <v>449.65</v>
      </c>
      <c r="L183" s="148">
        <v>349.27</v>
      </c>
      <c r="M183" s="148">
        <v>17.59</v>
      </c>
      <c r="N183" s="148">
        <v>0</v>
      </c>
      <c r="O183" s="148">
        <v>82.79</v>
      </c>
    </row>
    <row r="184" spans="1:15" s="139" customFormat="1" ht="16.5" customHeight="1">
      <c r="A184" s="143">
        <v>42</v>
      </c>
      <c r="B184" s="143" t="s">
        <v>667</v>
      </c>
      <c r="C184" s="144" t="s">
        <v>1134</v>
      </c>
      <c r="D184" s="159" t="s">
        <v>1093</v>
      </c>
      <c r="E184" s="167" t="s">
        <v>1094</v>
      </c>
      <c r="F184" s="146">
        <v>302</v>
      </c>
      <c r="G184" s="145" t="s">
        <v>818</v>
      </c>
      <c r="H184" s="131" t="s">
        <v>1974</v>
      </c>
      <c r="I184" s="146" t="s">
        <v>91</v>
      </c>
      <c r="J184" s="146" t="s">
        <v>658</v>
      </c>
      <c r="K184" s="147">
        <f t="shared" si="4"/>
        <v>449.65</v>
      </c>
      <c r="L184" s="148">
        <v>349.27</v>
      </c>
      <c r="M184" s="148">
        <v>17.59</v>
      </c>
      <c r="N184" s="148">
        <v>0</v>
      </c>
      <c r="O184" s="148">
        <v>82.79</v>
      </c>
    </row>
    <row r="185" spans="1:15" s="139" customFormat="1" ht="16.5" customHeight="1">
      <c r="A185" s="143">
        <v>42</v>
      </c>
      <c r="B185" s="143" t="s">
        <v>667</v>
      </c>
      <c r="C185" s="144" t="s">
        <v>1134</v>
      </c>
      <c r="D185" s="159" t="s">
        <v>783</v>
      </c>
      <c r="E185" s="167" t="s">
        <v>784</v>
      </c>
      <c r="F185" s="146">
        <v>401</v>
      </c>
      <c r="G185" s="145" t="s">
        <v>822</v>
      </c>
      <c r="H185" s="131" t="s">
        <v>1974</v>
      </c>
      <c r="I185" s="146" t="s">
        <v>91</v>
      </c>
      <c r="J185" s="146" t="s">
        <v>658</v>
      </c>
      <c r="K185" s="147">
        <f t="shared" si="4"/>
        <v>449.65</v>
      </c>
      <c r="L185" s="148">
        <v>349.27</v>
      </c>
      <c r="M185" s="148">
        <v>17.59</v>
      </c>
      <c r="N185" s="148">
        <v>0</v>
      </c>
      <c r="O185" s="148">
        <v>82.79</v>
      </c>
    </row>
    <row r="186" spans="1:15" s="139" customFormat="1" ht="16.5" customHeight="1">
      <c r="A186" s="143">
        <v>42</v>
      </c>
      <c r="B186" s="143" t="s">
        <v>667</v>
      </c>
      <c r="C186" s="144" t="s">
        <v>1134</v>
      </c>
      <c r="D186" s="159" t="s">
        <v>783</v>
      </c>
      <c r="E186" s="167" t="s">
        <v>784</v>
      </c>
      <c r="F186" s="146">
        <v>405</v>
      </c>
      <c r="G186" s="145" t="s">
        <v>1097</v>
      </c>
      <c r="H186" s="131" t="s">
        <v>1974</v>
      </c>
      <c r="I186" s="146" t="s">
        <v>91</v>
      </c>
      <c r="J186" s="146" t="s">
        <v>658</v>
      </c>
      <c r="K186" s="147">
        <f t="shared" si="4"/>
        <v>449.65</v>
      </c>
      <c r="L186" s="148">
        <v>349.27</v>
      </c>
      <c r="M186" s="148">
        <v>17.59</v>
      </c>
      <c r="N186" s="148">
        <v>0</v>
      </c>
      <c r="O186" s="148">
        <v>82.79</v>
      </c>
    </row>
    <row r="187" spans="1:15" s="139" customFormat="1" ht="16.5" customHeight="1">
      <c r="A187" s="143">
        <v>130</v>
      </c>
      <c r="B187" s="143" t="s">
        <v>610</v>
      </c>
      <c r="C187" s="144" t="s">
        <v>657</v>
      </c>
      <c r="D187" s="159" t="s">
        <v>785</v>
      </c>
      <c r="E187" s="167" t="s">
        <v>786</v>
      </c>
      <c r="F187" s="146">
        <v>401</v>
      </c>
      <c r="G187" s="145" t="s">
        <v>822</v>
      </c>
      <c r="H187" s="131" t="s">
        <v>2045</v>
      </c>
      <c r="I187" s="146" t="s">
        <v>91</v>
      </c>
      <c r="J187" s="146" t="s">
        <v>658</v>
      </c>
      <c r="K187" s="147">
        <f t="shared" si="4"/>
        <v>263.11</v>
      </c>
      <c r="L187" s="148">
        <v>180.32</v>
      </c>
      <c r="M187" s="148">
        <v>0</v>
      </c>
      <c r="N187" s="148">
        <v>0</v>
      </c>
      <c r="O187" s="148">
        <v>82.79</v>
      </c>
    </row>
    <row r="188" spans="1:15" s="139" customFormat="1" ht="16.5" customHeight="1">
      <c r="A188" s="143">
        <v>127</v>
      </c>
      <c r="B188" s="143" t="s">
        <v>1125</v>
      </c>
      <c r="C188" s="144" t="s">
        <v>1126</v>
      </c>
      <c r="D188" s="159" t="s">
        <v>1033</v>
      </c>
      <c r="E188" s="167" t="s">
        <v>1034</v>
      </c>
      <c r="F188" s="146">
        <v>301</v>
      </c>
      <c r="G188" s="145" t="s">
        <v>817</v>
      </c>
      <c r="H188" s="131" t="s">
        <v>1974</v>
      </c>
      <c r="I188" s="146" t="s">
        <v>91</v>
      </c>
      <c r="J188" s="146" t="s">
        <v>658</v>
      </c>
      <c r="K188" s="147">
        <f t="shared" si="4"/>
        <v>445.05</v>
      </c>
      <c r="L188" s="148">
        <v>345.9</v>
      </c>
      <c r="M188" s="148">
        <v>16.36</v>
      </c>
      <c r="N188" s="148">
        <v>0</v>
      </c>
      <c r="O188" s="148">
        <v>82.79</v>
      </c>
    </row>
    <row r="189" spans="1:15" s="139" customFormat="1" ht="16.5" customHeight="1">
      <c r="A189" s="143">
        <v>127</v>
      </c>
      <c r="B189" s="143" t="s">
        <v>1125</v>
      </c>
      <c r="C189" s="144" t="s">
        <v>1126</v>
      </c>
      <c r="D189" s="159" t="s">
        <v>1035</v>
      </c>
      <c r="E189" s="167" t="s">
        <v>1036</v>
      </c>
      <c r="F189" s="146">
        <v>302</v>
      </c>
      <c r="G189" s="145" t="s">
        <v>818</v>
      </c>
      <c r="H189" s="131" t="s">
        <v>1974</v>
      </c>
      <c r="I189" s="146" t="s">
        <v>91</v>
      </c>
      <c r="J189" s="146" t="s">
        <v>658</v>
      </c>
      <c r="K189" s="147">
        <f t="shared" si="4"/>
        <v>445.05</v>
      </c>
      <c r="L189" s="148">
        <v>345.9</v>
      </c>
      <c r="M189" s="148">
        <v>16.36</v>
      </c>
      <c r="N189" s="148">
        <v>0</v>
      </c>
      <c r="O189" s="148">
        <v>82.79</v>
      </c>
    </row>
    <row r="190" spans="1:15" s="139" customFormat="1" ht="16.5" customHeight="1">
      <c r="A190" s="143">
        <v>127</v>
      </c>
      <c r="B190" s="143" t="s">
        <v>1125</v>
      </c>
      <c r="C190" s="144" t="s">
        <v>1126</v>
      </c>
      <c r="D190" s="159" t="s">
        <v>1033</v>
      </c>
      <c r="E190" s="167" t="s">
        <v>1034</v>
      </c>
      <c r="F190" s="146">
        <v>401</v>
      </c>
      <c r="G190" s="145" t="s">
        <v>822</v>
      </c>
      <c r="H190" s="131" t="s">
        <v>1974</v>
      </c>
      <c r="I190" s="146" t="s">
        <v>91</v>
      </c>
      <c r="J190" s="146" t="s">
        <v>658</v>
      </c>
      <c r="K190" s="147">
        <f t="shared" si="4"/>
        <v>445.05</v>
      </c>
      <c r="L190" s="148">
        <v>345.9</v>
      </c>
      <c r="M190" s="148">
        <v>16.36</v>
      </c>
      <c r="N190" s="148">
        <v>0</v>
      </c>
      <c r="O190" s="148">
        <v>82.79</v>
      </c>
    </row>
    <row r="191" spans="1:15" s="139" customFormat="1" ht="16.5" customHeight="1">
      <c r="A191" s="143">
        <v>127</v>
      </c>
      <c r="B191" s="143" t="s">
        <v>1125</v>
      </c>
      <c r="C191" s="144" t="s">
        <v>1126</v>
      </c>
      <c r="D191" s="159" t="s">
        <v>1033</v>
      </c>
      <c r="E191" s="167" t="s">
        <v>1034</v>
      </c>
      <c r="F191" s="146">
        <v>405</v>
      </c>
      <c r="G191" s="145" t="s">
        <v>1097</v>
      </c>
      <c r="H191" s="131" t="s">
        <v>1974</v>
      </c>
      <c r="I191" s="146" t="s">
        <v>91</v>
      </c>
      <c r="J191" s="146" t="s">
        <v>658</v>
      </c>
      <c r="K191" s="147">
        <f t="shared" si="4"/>
        <v>445.05</v>
      </c>
      <c r="L191" s="148">
        <v>345.9</v>
      </c>
      <c r="M191" s="148">
        <v>16.36</v>
      </c>
      <c r="N191" s="148">
        <v>0</v>
      </c>
      <c r="O191" s="148">
        <v>82.79</v>
      </c>
    </row>
    <row r="192" spans="1:15" s="139" customFormat="1" ht="16.5" customHeight="1">
      <c r="A192" s="143">
        <v>8</v>
      </c>
      <c r="B192" s="143" t="s">
        <v>697</v>
      </c>
      <c r="C192" s="144" t="s">
        <v>670</v>
      </c>
      <c r="D192" s="159" t="s">
        <v>688</v>
      </c>
      <c r="E192" s="167" t="s">
        <v>696</v>
      </c>
      <c r="F192" s="146">
        <v>401</v>
      </c>
      <c r="G192" s="145" t="s">
        <v>822</v>
      </c>
      <c r="H192" s="131">
        <v>17</v>
      </c>
      <c r="I192" s="146" t="s">
        <v>305</v>
      </c>
      <c r="J192" s="146" t="s">
        <v>658</v>
      </c>
      <c r="K192" s="147">
        <f t="shared" si="4"/>
        <v>1393.67</v>
      </c>
      <c r="L192" s="148">
        <v>1277</v>
      </c>
      <c r="M192" s="148">
        <v>8.9</v>
      </c>
      <c r="N192" s="148">
        <v>0</v>
      </c>
      <c r="O192" s="148">
        <v>107.77</v>
      </c>
    </row>
    <row r="193" spans="1:15" s="139" customFormat="1" ht="16.5" customHeight="1">
      <c r="A193" s="143">
        <v>8</v>
      </c>
      <c r="B193" s="143" t="s">
        <v>697</v>
      </c>
      <c r="C193" s="144" t="s">
        <v>670</v>
      </c>
      <c r="D193" s="159" t="s">
        <v>688</v>
      </c>
      <c r="E193" s="167" t="s">
        <v>696</v>
      </c>
      <c r="F193" s="146">
        <v>405</v>
      </c>
      <c r="G193" s="145" t="s">
        <v>1097</v>
      </c>
      <c r="H193" s="131">
        <v>17</v>
      </c>
      <c r="I193" s="146" t="s">
        <v>305</v>
      </c>
      <c r="J193" s="146" t="s">
        <v>658</v>
      </c>
      <c r="K193" s="147">
        <f t="shared" si="4"/>
        <v>1393.67</v>
      </c>
      <c r="L193" s="148">
        <v>1277</v>
      </c>
      <c r="M193" s="148">
        <v>8.9</v>
      </c>
      <c r="N193" s="148">
        <v>0</v>
      </c>
      <c r="O193" s="148">
        <v>107.77</v>
      </c>
    </row>
    <row r="194" spans="1:15" s="139" customFormat="1" ht="16.5" customHeight="1">
      <c r="A194" s="143">
        <v>10</v>
      </c>
      <c r="B194" s="143" t="s">
        <v>855</v>
      </c>
      <c r="C194" s="144" t="s">
        <v>1101</v>
      </c>
      <c r="D194" s="159" t="s">
        <v>875</v>
      </c>
      <c r="E194" s="167" t="s">
        <v>876</v>
      </c>
      <c r="F194" s="146">
        <v>101</v>
      </c>
      <c r="G194" s="145" t="s">
        <v>792</v>
      </c>
      <c r="H194" s="131" t="s">
        <v>1974</v>
      </c>
      <c r="I194" s="146" t="s">
        <v>305</v>
      </c>
      <c r="J194" s="146" t="s">
        <v>658</v>
      </c>
      <c r="K194" s="147">
        <f t="shared" si="4"/>
        <v>843.2</v>
      </c>
      <c r="L194" s="148">
        <v>729.29</v>
      </c>
      <c r="M194" s="148">
        <v>8.9</v>
      </c>
      <c r="N194" s="148">
        <v>0</v>
      </c>
      <c r="O194" s="148">
        <v>105.01</v>
      </c>
    </row>
    <row r="195" spans="1:15" s="139" customFormat="1" ht="16.5" customHeight="1">
      <c r="A195" s="143">
        <v>10</v>
      </c>
      <c r="B195" s="143" t="s">
        <v>855</v>
      </c>
      <c r="C195" s="144" t="s">
        <v>1101</v>
      </c>
      <c r="D195" s="159" t="s">
        <v>875</v>
      </c>
      <c r="E195" s="167" t="s">
        <v>876</v>
      </c>
      <c r="F195" s="146">
        <v>103</v>
      </c>
      <c r="G195" s="145" t="s">
        <v>795</v>
      </c>
      <c r="H195" s="131" t="s">
        <v>1974</v>
      </c>
      <c r="I195" s="146" t="s">
        <v>305</v>
      </c>
      <c r="J195" s="146" t="s">
        <v>658</v>
      </c>
      <c r="K195" s="147">
        <f t="shared" si="4"/>
        <v>843.2</v>
      </c>
      <c r="L195" s="148">
        <v>729.29</v>
      </c>
      <c r="M195" s="148">
        <v>8.9</v>
      </c>
      <c r="N195" s="148">
        <v>0</v>
      </c>
      <c r="O195" s="148">
        <v>105.01</v>
      </c>
    </row>
    <row r="196" spans="1:15" s="139" customFormat="1" ht="16.5" customHeight="1">
      <c r="A196" s="143">
        <v>10</v>
      </c>
      <c r="B196" s="143" t="s">
        <v>855</v>
      </c>
      <c r="C196" s="144" t="s">
        <v>1101</v>
      </c>
      <c r="D196" s="159" t="s">
        <v>877</v>
      </c>
      <c r="E196" s="167" t="s">
        <v>878</v>
      </c>
      <c r="F196" s="146">
        <v>105</v>
      </c>
      <c r="G196" s="145" t="s">
        <v>850</v>
      </c>
      <c r="H196" s="131">
        <v>12</v>
      </c>
      <c r="I196" s="146" t="s">
        <v>305</v>
      </c>
      <c r="J196" s="146" t="s">
        <v>658</v>
      </c>
      <c r="K196" s="147">
        <f t="shared" si="4"/>
        <v>843.2</v>
      </c>
      <c r="L196" s="148">
        <v>729.29</v>
      </c>
      <c r="M196" s="148">
        <v>8.9</v>
      </c>
      <c r="N196" s="148">
        <v>0</v>
      </c>
      <c r="O196" s="148">
        <v>105.01</v>
      </c>
    </row>
    <row r="197" spans="1:15" s="139" customFormat="1" ht="16.5" customHeight="1">
      <c r="A197" s="143">
        <v>10</v>
      </c>
      <c r="B197" s="143" t="s">
        <v>855</v>
      </c>
      <c r="C197" s="144" t="s">
        <v>1101</v>
      </c>
      <c r="D197" s="159" t="s">
        <v>708</v>
      </c>
      <c r="E197" s="167" t="s">
        <v>709</v>
      </c>
      <c r="F197" s="146">
        <v>301</v>
      </c>
      <c r="G197" s="145" t="s">
        <v>817</v>
      </c>
      <c r="H197" s="131" t="s">
        <v>1974</v>
      </c>
      <c r="I197" s="146" t="s">
        <v>305</v>
      </c>
      <c r="J197" s="146" t="s">
        <v>658</v>
      </c>
      <c r="K197" s="147">
        <f t="shared" si="4"/>
        <v>843.2</v>
      </c>
      <c r="L197" s="148">
        <v>729.29</v>
      </c>
      <c r="M197" s="148">
        <v>8.9</v>
      </c>
      <c r="N197" s="148">
        <v>0</v>
      </c>
      <c r="O197" s="148">
        <v>105.01</v>
      </c>
    </row>
    <row r="198" spans="1:15" s="139" customFormat="1" ht="16.5" customHeight="1">
      <c r="A198" s="143">
        <v>10</v>
      </c>
      <c r="B198" s="143" t="s">
        <v>855</v>
      </c>
      <c r="C198" s="144" t="s">
        <v>1101</v>
      </c>
      <c r="D198" s="159" t="s">
        <v>879</v>
      </c>
      <c r="E198" s="167" t="s">
        <v>880</v>
      </c>
      <c r="F198" s="146">
        <v>302</v>
      </c>
      <c r="G198" s="145" t="s">
        <v>818</v>
      </c>
      <c r="H198" s="131" t="s">
        <v>1974</v>
      </c>
      <c r="I198" s="146" t="s">
        <v>305</v>
      </c>
      <c r="J198" s="146" t="s">
        <v>658</v>
      </c>
      <c r="K198" s="147">
        <f t="shared" si="4"/>
        <v>843.2</v>
      </c>
      <c r="L198" s="148">
        <v>729.29</v>
      </c>
      <c r="M198" s="148">
        <v>8.9</v>
      </c>
      <c r="N198" s="148">
        <v>0</v>
      </c>
      <c r="O198" s="148">
        <v>105.01</v>
      </c>
    </row>
    <row r="199" spans="1:15" s="139" customFormat="1" ht="16.5" customHeight="1">
      <c r="A199" s="143">
        <v>10</v>
      </c>
      <c r="B199" s="143" t="s">
        <v>855</v>
      </c>
      <c r="C199" s="144" t="s">
        <v>1101</v>
      </c>
      <c r="D199" s="159" t="s">
        <v>708</v>
      </c>
      <c r="E199" s="167" t="s">
        <v>709</v>
      </c>
      <c r="F199" s="146">
        <v>401</v>
      </c>
      <c r="G199" s="145" t="s">
        <v>822</v>
      </c>
      <c r="H199" s="131" t="s">
        <v>1974</v>
      </c>
      <c r="I199" s="146" t="s">
        <v>305</v>
      </c>
      <c r="J199" s="146" t="s">
        <v>658</v>
      </c>
      <c r="K199" s="147">
        <f t="shared" si="4"/>
        <v>843.2</v>
      </c>
      <c r="L199" s="148">
        <v>729.29</v>
      </c>
      <c r="M199" s="148">
        <v>8.9</v>
      </c>
      <c r="N199" s="148">
        <v>0</v>
      </c>
      <c r="O199" s="148">
        <v>105.01</v>
      </c>
    </row>
    <row r="200" spans="1:15" s="139" customFormat="1" ht="16.5" customHeight="1">
      <c r="A200" s="143">
        <v>10</v>
      </c>
      <c r="B200" s="143" t="s">
        <v>855</v>
      </c>
      <c r="C200" s="144" t="s">
        <v>1101</v>
      </c>
      <c r="D200" s="159" t="s">
        <v>708</v>
      </c>
      <c r="E200" s="167" t="s">
        <v>709</v>
      </c>
      <c r="F200" s="146">
        <v>405</v>
      </c>
      <c r="G200" s="145" t="s">
        <v>1097</v>
      </c>
      <c r="H200" s="131" t="s">
        <v>1974</v>
      </c>
      <c r="I200" s="146" t="s">
        <v>305</v>
      </c>
      <c r="J200" s="146" t="s">
        <v>658</v>
      </c>
      <c r="K200" s="147">
        <f t="shared" si="4"/>
        <v>843.2</v>
      </c>
      <c r="L200" s="148">
        <v>729.29</v>
      </c>
      <c r="M200" s="148">
        <v>8.9</v>
      </c>
      <c r="N200" s="148">
        <v>0</v>
      </c>
      <c r="O200" s="148">
        <v>105.01</v>
      </c>
    </row>
    <row r="201" spans="1:15" s="139" customFormat="1" ht="16.5" customHeight="1">
      <c r="A201" s="143">
        <v>32</v>
      </c>
      <c r="B201" s="143" t="s">
        <v>624</v>
      </c>
      <c r="C201" s="144" t="s">
        <v>1105</v>
      </c>
      <c r="D201" s="159" t="s">
        <v>899</v>
      </c>
      <c r="E201" s="167" t="s">
        <v>900</v>
      </c>
      <c r="F201" s="146">
        <v>101</v>
      </c>
      <c r="G201" s="145" t="s">
        <v>792</v>
      </c>
      <c r="H201" s="131" t="s">
        <v>1974</v>
      </c>
      <c r="I201" s="146" t="s">
        <v>305</v>
      </c>
      <c r="J201" s="146" t="s">
        <v>658</v>
      </c>
      <c r="K201" s="147">
        <f t="shared" si="4"/>
        <v>792.95</v>
      </c>
      <c r="L201" s="148">
        <v>676.61</v>
      </c>
      <c r="M201" s="148">
        <v>12.71</v>
      </c>
      <c r="N201" s="148">
        <v>0</v>
      </c>
      <c r="O201" s="148">
        <v>103.63</v>
      </c>
    </row>
    <row r="202" spans="1:15" s="139" customFormat="1" ht="16.5" customHeight="1">
      <c r="A202" s="143">
        <v>32</v>
      </c>
      <c r="B202" s="143" t="s">
        <v>624</v>
      </c>
      <c r="C202" s="144" t="s">
        <v>1105</v>
      </c>
      <c r="D202" s="159" t="s">
        <v>901</v>
      </c>
      <c r="E202" s="167" t="s">
        <v>902</v>
      </c>
      <c r="F202" s="146">
        <v>101</v>
      </c>
      <c r="G202" s="145" t="s">
        <v>792</v>
      </c>
      <c r="H202" s="131" t="s">
        <v>1974</v>
      </c>
      <c r="I202" s="146" t="s">
        <v>305</v>
      </c>
      <c r="J202" s="146" t="s">
        <v>658</v>
      </c>
      <c r="K202" s="147">
        <f t="shared" si="4"/>
        <v>792.95</v>
      </c>
      <c r="L202" s="148">
        <v>676.61</v>
      </c>
      <c r="M202" s="148">
        <v>12.71</v>
      </c>
      <c r="N202" s="148">
        <v>0</v>
      </c>
      <c r="O202" s="148">
        <v>103.63</v>
      </c>
    </row>
    <row r="203" spans="1:15" s="139" customFormat="1" ht="16.5" customHeight="1">
      <c r="A203" s="143">
        <v>32</v>
      </c>
      <c r="B203" s="143" t="s">
        <v>624</v>
      </c>
      <c r="C203" s="144" t="s">
        <v>1105</v>
      </c>
      <c r="D203" s="159" t="s">
        <v>899</v>
      </c>
      <c r="E203" s="167" t="s">
        <v>900</v>
      </c>
      <c r="F203" s="146">
        <v>103</v>
      </c>
      <c r="G203" s="145" t="s">
        <v>795</v>
      </c>
      <c r="H203" s="131" t="s">
        <v>1974</v>
      </c>
      <c r="I203" s="146" t="s">
        <v>305</v>
      </c>
      <c r="J203" s="146" t="s">
        <v>658</v>
      </c>
      <c r="K203" s="147">
        <f t="shared" si="4"/>
        <v>792.95</v>
      </c>
      <c r="L203" s="148">
        <v>676.61</v>
      </c>
      <c r="M203" s="148">
        <v>12.71</v>
      </c>
      <c r="N203" s="148">
        <v>0</v>
      </c>
      <c r="O203" s="148">
        <v>103.63</v>
      </c>
    </row>
    <row r="204" spans="1:15" s="139" customFormat="1" ht="16.5" customHeight="1">
      <c r="A204" s="143">
        <v>32</v>
      </c>
      <c r="B204" s="143" t="s">
        <v>624</v>
      </c>
      <c r="C204" s="144" t="s">
        <v>1105</v>
      </c>
      <c r="D204" s="159" t="s">
        <v>899</v>
      </c>
      <c r="E204" s="167" t="s">
        <v>900</v>
      </c>
      <c r="F204" s="146">
        <v>105</v>
      </c>
      <c r="G204" s="145" t="s">
        <v>850</v>
      </c>
      <c r="H204" s="131">
        <v>12</v>
      </c>
      <c r="I204" s="146" t="s">
        <v>305</v>
      </c>
      <c r="J204" s="146" t="s">
        <v>658</v>
      </c>
      <c r="K204" s="147">
        <f t="shared" si="4"/>
        <v>792.95</v>
      </c>
      <c r="L204" s="148">
        <v>676.61</v>
      </c>
      <c r="M204" s="148">
        <v>12.71</v>
      </c>
      <c r="N204" s="148">
        <v>0</v>
      </c>
      <c r="O204" s="148">
        <v>103.63</v>
      </c>
    </row>
    <row r="205" spans="1:15" s="139" customFormat="1" ht="16.5" customHeight="1">
      <c r="A205" s="143">
        <v>32</v>
      </c>
      <c r="B205" s="143" t="s">
        <v>624</v>
      </c>
      <c r="C205" s="144" t="s">
        <v>1105</v>
      </c>
      <c r="D205" s="159" t="s">
        <v>724</v>
      </c>
      <c r="E205" s="167" t="s">
        <v>725</v>
      </c>
      <c r="F205" s="146">
        <v>301</v>
      </c>
      <c r="G205" s="145" t="s">
        <v>817</v>
      </c>
      <c r="H205" s="131" t="s">
        <v>1974</v>
      </c>
      <c r="I205" s="146" t="s">
        <v>305</v>
      </c>
      <c r="J205" s="146" t="s">
        <v>658</v>
      </c>
      <c r="K205" s="147">
        <f t="shared" si="4"/>
        <v>792.95</v>
      </c>
      <c r="L205" s="148">
        <v>676.61</v>
      </c>
      <c r="M205" s="148">
        <v>12.71</v>
      </c>
      <c r="N205" s="148">
        <v>0</v>
      </c>
      <c r="O205" s="148">
        <v>103.63</v>
      </c>
    </row>
    <row r="206" spans="1:15" s="139" customFormat="1" ht="16.5" customHeight="1">
      <c r="A206" s="143">
        <v>32</v>
      </c>
      <c r="B206" s="143" t="s">
        <v>624</v>
      </c>
      <c r="C206" s="144" t="s">
        <v>1105</v>
      </c>
      <c r="D206" s="159" t="s">
        <v>905</v>
      </c>
      <c r="E206" s="167" t="s">
        <v>906</v>
      </c>
      <c r="F206" s="146">
        <v>302</v>
      </c>
      <c r="G206" s="145" t="s">
        <v>818</v>
      </c>
      <c r="H206" s="131" t="s">
        <v>1974</v>
      </c>
      <c r="I206" s="146" t="s">
        <v>305</v>
      </c>
      <c r="J206" s="146" t="s">
        <v>658</v>
      </c>
      <c r="K206" s="147">
        <f t="shared" si="4"/>
        <v>792.95</v>
      </c>
      <c r="L206" s="148">
        <v>676.61</v>
      </c>
      <c r="M206" s="148">
        <v>12.71</v>
      </c>
      <c r="N206" s="148">
        <v>0</v>
      </c>
      <c r="O206" s="148">
        <v>103.63</v>
      </c>
    </row>
    <row r="207" spans="1:15" s="139" customFormat="1" ht="16.5" customHeight="1">
      <c r="A207" s="143">
        <v>32</v>
      </c>
      <c r="B207" s="143" t="s">
        <v>624</v>
      </c>
      <c r="C207" s="144" t="s">
        <v>1105</v>
      </c>
      <c r="D207" s="159" t="s">
        <v>724</v>
      </c>
      <c r="E207" s="167" t="s">
        <v>725</v>
      </c>
      <c r="F207" s="146">
        <v>401</v>
      </c>
      <c r="G207" s="145" t="s">
        <v>822</v>
      </c>
      <c r="H207" s="131" t="s">
        <v>1974</v>
      </c>
      <c r="I207" s="146" t="s">
        <v>305</v>
      </c>
      <c r="J207" s="146" t="s">
        <v>658</v>
      </c>
      <c r="K207" s="147">
        <f t="shared" si="4"/>
        <v>792.95</v>
      </c>
      <c r="L207" s="148">
        <v>676.61</v>
      </c>
      <c r="M207" s="148">
        <v>12.71</v>
      </c>
      <c r="N207" s="148">
        <v>0</v>
      </c>
      <c r="O207" s="148">
        <v>103.63</v>
      </c>
    </row>
    <row r="208" spans="1:15" s="139" customFormat="1" ht="16.5" customHeight="1">
      <c r="A208" s="143">
        <v>32</v>
      </c>
      <c r="B208" s="143" t="s">
        <v>624</v>
      </c>
      <c r="C208" s="144" t="s">
        <v>1105</v>
      </c>
      <c r="D208" s="159" t="s">
        <v>724</v>
      </c>
      <c r="E208" s="167" t="s">
        <v>725</v>
      </c>
      <c r="F208" s="146">
        <v>405</v>
      </c>
      <c r="G208" s="145" t="s">
        <v>1097</v>
      </c>
      <c r="H208" s="131" t="s">
        <v>1974</v>
      </c>
      <c r="I208" s="146" t="s">
        <v>305</v>
      </c>
      <c r="J208" s="146" t="s">
        <v>658</v>
      </c>
      <c r="K208" s="147">
        <f t="shared" ref="K208:K236" si="5">SUM(L208:O208)</f>
        <v>792.95</v>
      </c>
      <c r="L208" s="148">
        <v>676.61</v>
      </c>
      <c r="M208" s="148">
        <v>12.71</v>
      </c>
      <c r="N208" s="148">
        <v>0</v>
      </c>
      <c r="O208" s="148">
        <v>103.63</v>
      </c>
    </row>
    <row r="209" spans="1:15" s="139" customFormat="1" ht="16.5" customHeight="1">
      <c r="A209" s="143">
        <v>14</v>
      </c>
      <c r="B209" s="143" t="s">
        <v>645</v>
      </c>
      <c r="C209" s="144" t="s">
        <v>1108</v>
      </c>
      <c r="D209" s="159" t="s">
        <v>924</v>
      </c>
      <c r="E209" s="167" t="s">
        <v>925</v>
      </c>
      <c r="F209" s="146">
        <v>101</v>
      </c>
      <c r="G209" s="145" t="s">
        <v>792</v>
      </c>
      <c r="H209" s="131">
        <v>17</v>
      </c>
      <c r="I209" s="146" t="s">
        <v>305</v>
      </c>
      <c r="J209" s="146" t="s">
        <v>658</v>
      </c>
      <c r="K209" s="147">
        <f t="shared" si="5"/>
        <v>1388.38</v>
      </c>
      <c r="L209" s="148">
        <v>1277</v>
      </c>
      <c r="M209" s="148">
        <v>8.9</v>
      </c>
      <c r="N209" s="148">
        <v>0</v>
      </c>
      <c r="O209" s="148">
        <v>102.48</v>
      </c>
    </row>
    <row r="210" spans="1:15" s="139" customFormat="1" ht="16.5" customHeight="1">
      <c r="A210" s="143">
        <v>14</v>
      </c>
      <c r="B210" s="143" t="s">
        <v>645</v>
      </c>
      <c r="C210" s="144" t="s">
        <v>1108</v>
      </c>
      <c r="D210" s="159" t="s">
        <v>924</v>
      </c>
      <c r="E210" s="167" t="s">
        <v>925</v>
      </c>
      <c r="F210" s="146">
        <v>103</v>
      </c>
      <c r="G210" s="145" t="s">
        <v>795</v>
      </c>
      <c r="H210" s="131">
        <v>17</v>
      </c>
      <c r="I210" s="146" t="s">
        <v>305</v>
      </c>
      <c r="J210" s="146" t="s">
        <v>658</v>
      </c>
      <c r="K210" s="147">
        <f t="shared" si="5"/>
        <v>1388.38</v>
      </c>
      <c r="L210" s="148">
        <v>1277</v>
      </c>
      <c r="M210" s="148">
        <v>8.9</v>
      </c>
      <c r="N210" s="148">
        <v>0</v>
      </c>
      <c r="O210" s="148">
        <v>102.48</v>
      </c>
    </row>
    <row r="211" spans="1:15" s="139" customFormat="1" ht="16.5" customHeight="1">
      <c r="A211" s="143">
        <v>14</v>
      </c>
      <c r="B211" s="143" t="s">
        <v>645</v>
      </c>
      <c r="C211" s="144" t="s">
        <v>1108</v>
      </c>
      <c r="D211" s="159" t="s">
        <v>737</v>
      </c>
      <c r="E211" s="167" t="s">
        <v>738</v>
      </c>
      <c r="F211" s="146">
        <v>301</v>
      </c>
      <c r="G211" s="145" t="s">
        <v>817</v>
      </c>
      <c r="H211" s="131">
        <v>17</v>
      </c>
      <c r="I211" s="146" t="s">
        <v>305</v>
      </c>
      <c r="J211" s="146" t="s">
        <v>658</v>
      </c>
      <c r="K211" s="147">
        <f t="shared" si="5"/>
        <v>1388.38</v>
      </c>
      <c r="L211" s="148">
        <v>1277</v>
      </c>
      <c r="M211" s="148">
        <v>8.9</v>
      </c>
      <c r="N211" s="148">
        <v>0</v>
      </c>
      <c r="O211" s="148">
        <v>102.48</v>
      </c>
    </row>
    <row r="212" spans="1:15" s="139" customFormat="1" ht="16.5" customHeight="1">
      <c r="A212" s="143">
        <v>14</v>
      </c>
      <c r="B212" s="143" t="s">
        <v>645</v>
      </c>
      <c r="C212" s="144" t="s">
        <v>1108</v>
      </c>
      <c r="D212" s="159" t="s">
        <v>928</v>
      </c>
      <c r="E212" s="167" t="s">
        <v>929</v>
      </c>
      <c r="F212" s="146">
        <v>302</v>
      </c>
      <c r="G212" s="145" t="s">
        <v>818</v>
      </c>
      <c r="H212" s="131">
        <v>17</v>
      </c>
      <c r="I212" s="146" t="s">
        <v>305</v>
      </c>
      <c r="J212" s="146" t="s">
        <v>658</v>
      </c>
      <c r="K212" s="147">
        <f t="shared" si="5"/>
        <v>1388.38</v>
      </c>
      <c r="L212" s="148">
        <v>1277</v>
      </c>
      <c r="M212" s="148">
        <v>8.9</v>
      </c>
      <c r="N212" s="148">
        <v>0</v>
      </c>
      <c r="O212" s="148">
        <v>102.48</v>
      </c>
    </row>
    <row r="213" spans="1:15" s="139" customFormat="1" ht="16.5" customHeight="1">
      <c r="A213" s="143">
        <v>14</v>
      </c>
      <c r="B213" s="143" t="s">
        <v>645</v>
      </c>
      <c r="C213" s="144" t="s">
        <v>1108</v>
      </c>
      <c r="D213" s="159" t="s">
        <v>737</v>
      </c>
      <c r="E213" s="167" t="s">
        <v>738</v>
      </c>
      <c r="F213" s="146">
        <v>401</v>
      </c>
      <c r="G213" s="145" t="s">
        <v>822</v>
      </c>
      <c r="H213" s="131">
        <v>17</v>
      </c>
      <c r="I213" s="146" t="s">
        <v>305</v>
      </c>
      <c r="J213" s="146" t="s">
        <v>658</v>
      </c>
      <c r="K213" s="147">
        <f t="shared" si="5"/>
        <v>1388.38</v>
      </c>
      <c r="L213" s="148">
        <v>1277</v>
      </c>
      <c r="M213" s="148">
        <v>8.9</v>
      </c>
      <c r="N213" s="148">
        <v>0</v>
      </c>
      <c r="O213" s="148">
        <v>102.48</v>
      </c>
    </row>
    <row r="214" spans="1:15" s="139" customFormat="1" ht="16.5" customHeight="1">
      <c r="A214" s="143">
        <v>14</v>
      </c>
      <c r="B214" s="143" t="s">
        <v>645</v>
      </c>
      <c r="C214" s="144" t="s">
        <v>1108</v>
      </c>
      <c r="D214" s="159" t="s">
        <v>737</v>
      </c>
      <c r="E214" s="167" t="s">
        <v>738</v>
      </c>
      <c r="F214" s="146">
        <v>405</v>
      </c>
      <c r="G214" s="145" t="s">
        <v>1097</v>
      </c>
      <c r="H214" s="131">
        <v>17</v>
      </c>
      <c r="I214" s="146" t="s">
        <v>305</v>
      </c>
      <c r="J214" s="146" t="s">
        <v>658</v>
      </c>
      <c r="K214" s="147">
        <f t="shared" si="5"/>
        <v>1388.38</v>
      </c>
      <c r="L214" s="148">
        <v>1277</v>
      </c>
      <c r="M214" s="148">
        <v>8.9</v>
      </c>
      <c r="N214" s="148">
        <v>0</v>
      </c>
      <c r="O214" s="148">
        <v>102.48</v>
      </c>
    </row>
    <row r="215" spans="1:15" s="139" customFormat="1" ht="16.5" customHeight="1">
      <c r="A215" s="143">
        <v>23</v>
      </c>
      <c r="B215" s="143" t="s">
        <v>1115</v>
      </c>
      <c r="C215" s="144" t="s">
        <v>1116</v>
      </c>
      <c r="D215" s="159" t="s">
        <v>1081</v>
      </c>
      <c r="E215" s="167" t="s">
        <v>1082</v>
      </c>
      <c r="F215" s="146">
        <v>101</v>
      </c>
      <c r="G215" s="145" t="s">
        <v>792</v>
      </c>
      <c r="H215" s="131">
        <v>12</v>
      </c>
      <c r="I215" s="146" t="s">
        <v>305</v>
      </c>
      <c r="J215" s="146" t="s">
        <v>658</v>
      </c>
      <c r="K215" s="147">
        <f t="shared" si="5"/>
        <v>772.98</v>
      </c>
      <c r="L215" s="148">
        <v>667.43</v>
      </c>
      <c r="M215" s="148">
        <v>12.35</v>
      </c>
      <c r="N215" s="148">
        <v>0</v>
      </c>
      <c r="O215" s="148">
        <v>93.2</v>
      </c>
    </row>
    <row r="216" spans="1:15" s="139" customFormat="1" ht="16.5" customHeight="1">
      <c r="A216" s="143">
        <v>23</v>
      </c>
      <c r="B216" s="143" t="s">
        <v>1115</v>
      </c>
      <c r="C216" s="144" t="s">
        <v>1116</v>
      </c>
      <c r="D216" s="159" t="s">
        <v>1081</v>
      </c>
      <c r="E216" s="167" t="s">
        <v>1082</v>
      </c>
      <c r="F216" s="146" t="s">
        <v>1161</v>
      </c>
      <c r="G216" s="145" t="s">
        <v>1160</v>
      </c>
      <c r="H216" s="131">
        <v>12</v>
      </c>
      <c r="I216" s="146" t="s">
        <v>305</v>
      </c>
      <c r="J216" s="146" t="s">
        <v>658</v>
      </c>
      <c r="K216" s="147">
        <f t="shared" ref="K216" si="6">SUM(L216:O216)</f>
        <v>772.98</v>
      </c>
      <c r="L216" s="148">
        <v>667.43</v>
      </c>
      <c r="M216" s="148">
        <v>12.35</v>
      </c>
      <c r="N216" s="148">
        <v>0</v>
      </c>
      <c r="O216" s="148">
        <v>93.2</v>
      </c>
    </row>
    <row r="217" spans="1:15" s="139" customFormat="1" ht="16.5" customHeight="1">
      <c r="A217" s="143">
        <v>23</v>
      </c>
      <c r="B217" s="143" t="s">
        <v>1115</v>
      </c>
      <c r="C217" s="144" t="s">
        <v>1116</v>
      </c>
      <c r="D217" s="159" t="s">
        <v>1081</v>
      </c>
      <c r="E217" s="167" t="s">
        <v>1082</v>
      </c>
      <c r="F217" s="146">
        <v>103</v>
      </c>
      <c r="G217" s="145" t="s">
        <v>795</v>
      </c>
      <c r="H217" s="131">
        <v>12</v>
      </c>
      <c r="I217" s="146" t="s">
        <v>305</v>
      </c>
      <c r="J217" s="146" t="s">
        <v>658</v>
      </c>
      <c r="K217" s="147">
        <f t="shared" si="5"/>
        <v>772.98</v>
      </c>
      <c r="L217" s="148">
        <v>667.43</v>
      </c>
      <c r="M217" s="148">
        <v>12.35</v>
      </c>
      <c r="N217" s="148">
        <v>0</v>
      </c>
      <c r="O217" s="148">
        <v>93.2</v>
      </c>
    </row>
    <row r="218" spans="1:15" s="139" customFormat="1" ht="16.5" customHeight="1">
      <c r="A218" s="143">
        <v>23</v>
      </c>
      <c r="B218" s="143" t="s">
        <v>1115</v>
      </c>
      <c r="C218" s="144" t="s">
        <v>1116</v>
      </c>
      <c r="D218" s="159" t="s">
        <v>1083</v>
      </c>
      <c r="E218" s="167" t="s">
        <v>1084</v>
      </c>
      <c r="F218" s="146">
        <v>105</v>
      </c>
      <c r="G218" s="145" t="s">
        <v>850</v>
      </c>
      <c r="H218" s="131">
        <v>12</v>
      </c>
      <c r="I218" s="146" t="s">
        <v>305</v>
      </c>
      <c r="J218" s="146" t="s">
        <v>658</v>
      </c>
      <c r="K218" s="147">
        <f t="shared" si="5"/>
        <v>772.98</v>
      </c>
      <c r="L218" s="148">
        <v>667.43</v>
      </c>
      <c r="M218" s="148">
        <v>12.35</v>
      </c>
      <c r="N218" s="148">
        <v>0</v>
      </c>
      <c r="O218" s="148">
        <v>93.2</v>
      </c>
    </row>
    <row r="219" spans="1:15" s="139" customFormat="1" ht="16.5" customHeight="1">
      <c r="A219" s="143">
        <v>23</v>
      </c>
      <c r="B219" s="143" t="s">
        <v>1115</v>
      </c>
      <c r="C219" s="144" t="s">
        <v>1116</v>
      </c>
      <c r="D219" s="159" t="s">
        <v>1085</v>
      </c>
      <c r="E219" s="167" t="s">
        <v>1086</v>
      </c>
      <c r="F219" s="146">
        <v>301</v>
      </c>
      <c r="G219" s="145" t="s">
        <v>817</v>
      </c>
      <c r="H219" s="131">
        <v>12</v>
      </c>
      <c r="I219" s="146" t="s">
        <v>305</v>
      </c>
      <c r="J219" s="146" t="s">
        <v>658</v>
      </c>
      <c r="K219" s="147">
        <f t="shared" si="5"/>
        <v>772.98</v>
      </c>
      <c r="L219" s="148">
        <v>667.43</v>
      </c>
      <c r="M219" s="148">
        <v>12.35</v>
      </c>
      <c r="N219" s="148">
        <v>0</v>
      </c>
      <c r="O219" s="148">
        <v>93.2</v>
      </c>
    </row>
    <row r="220" spans="1:15" s="139" customFormat="1" ht="16.5" customHeight="1">
      <c r="A220" s="143">
        <v>23</v>
      </c>
      <c r="B220" s="143" t="s">
        <v>1115</v>
      </c>
      <c r="C220" s="144" t="s">
        <v>1116</v>
      </c>
      <c r="D220" s="159" t="s">
        <v>1087</v>
      </c>
      <c r="E220" s="167" t="s">
        <v>1088</v>
      </c>
      <c r="F220" s="146">
        <v>302</v>
      </c>
      <c r="G220" s="145" t="s">
        <v>818</v>
      </c>
      <c r="H220" s="131">
        <v>12</v>
      </c>
      <c r="I220" s="146" t="s">
        <v>305</v>
      </c>
      <c r="J220" s="146" t="s">
        <v>658</v>
      </c>
      <c r="K220" s="147">
        <f t="shared" si="5"/>
        <v>772.98</v>
      </c>
      <c r="L220" s="148">
        <v>667.43</v>
      </c>
      <c r="M220" s="148">
        <v>12.35</v>
      </c>
      <c r="N220" s="148">
        <v>0</v>
      </c>
      <c r="O220" s="148">
        <v>93.2</v>
      </c>
    </row>
    <row r="221" spans="1:15" s="139" customFormat="1" ht="16.5" customHeight="1">
      <c r="A221" s="143">
        <v>23</v>
      </c>
      <c r="B221" s="143" t="s">
        <v>1115</v>
      </c>
      <c r="C221" s="144" t="s">
        <v>1116</v>
      </c>
      <c r="D221" s="159" t="s">
        <v>1085</v>
      </c>
      <c r="E221" s="167" t="s">
        <v>1086</v>
      </c>
      <c r="F221" s="146">
        <v>401</v>
      </c>
      <c r="G221" s="145" t="s">
        <v>822</v>
      </c>
      <c r="H221" s="131">
        <v>12</v>
      </c>
      <c r="I221" s="146" t="s">
        <v>305</v>
      </c>
      <c r="J221" s="146" t="s">
        <v>658</v>
      </c>
      <c r="K221" s="147">
        <f t="shared" si="5"/>
        <v>772.98</v>
      </c>
      <c r="L221" s="148">
        <v>667.43</v>
      </c>
      <c r="M221" s="148">
        <v>12.35</v>
      </c>
      <c r="N221" s="148">
        <v>0</v>
      </c>
      <c r="O221" s="148">
        <v>93.2</v>
      </c>
    </row>
    <row r="222" spans="1:15" s="139" customFormat="1" ht="16.5" customHeight="1">
      <c r="A222" s="143">
        <v>23</v>
      </c>
      <c r="B222" s="143" t="s">
        <v>1115</v>
      </c>
      <c r="C222" s="144" t="s">
        <v>1116</v>
      </c>
      <c r="D222" s="159" t="s">
        <v>1085</v>
      </c>
      <c r="E222" s="167" t="s">
        <v>1086</v>
      </c>
      <c r="F222" s="146">
        <v>405</v>
      </c>
      <c r="G222" s="145" t="s">
        <v>1097</v>
      </c>
      <c r="H222" s="131">
        <v>12</v>
      </c>
      <c r="I222" s="146" t="s">
        <v>305</v>
      </c>
      <c r="J222" s="146" t="s">
        <v>658</v>
      </c>
      <c r="K222" s="147">
        <f t="shared" si="5"/>
        <v>772.98</v>
      </c>
      <c r="L222" s="148">
        <v>667.43</v>
      </c>
      <c r="M222" s="148">
        <v>12.35</v>
      </c>
      <c r="N222" s="148">
        <v>0</v>
      </c>
      <c r="O222" s="148">
        <v>93.2</v>
      </c>
    </row>
    <row r="223" spans="1:15" s="139" customFormat="1" ht="16.5" customHeight="1">
      <c r="A223" s="143">
        <v>97</v>
      </c>
      <c r="B223" s="143" t="s">
        <v>136</v>
      </c>
      <c r="C223" s="144" t="s">
        <v>1117</v>
      </c>
      <c r="D223" s="159" t="s">
        <v>979</v>
      </c>
      <c r="E223" s="167" t="s">
        <v>980</v>
      </c>
      <c r="F223" s="146">
        <v>101</v>
      </c>
      <c r="G223" s="145" t="s">
        <v>792</v>
      </c>
      <c r="H223" s="131">
        <v>12</v>
      </c>
      <c r="I223" s="146" t="s">
        <v>305</v>
      </c>
      <c r="J223" s="146" t="s">
        <v>658</v>
      </c>
      <c r="K223" s="147">
        <f t="shared" si="5"/>
        <v>772.98</v>
      </c>
      <c r="L223" s="148">
        <v>667.43</v>
      </c>
      <c r="M223" s="148">
        <v>10.71</v>
      </c>
      <c r="N223" s="148">
        <v>0</v>
      </c>
      <c r="O223" s="148">
        <v>94.84</v>
      </c>
    </row>
    <row r="224" spans="1:15" s="139" customFormat="1" ht="16.5" customHeight="1">
      <c r="A224" s="143">
        <v>97</v>
      </c>
      <c r="B224" s="143" t="s">
        <v>136</v>
      </c>
      <c r="C224" s="144" t="s">
        <v>1117</v>
      </c>
      <c r="D224" s="159" t="s">
        <v>979</v>
      </c>
      <c r="E224" s="167" t="s">
        <v>980</v>
      </c>
      <c r="F224" s="146">
        <v>103</v>
      </c>
      <c r="G224" s="145" t="s">
        <v>795</v>
      </c>
      <c r="H224" s="131">
        <v>12</v>
      </c>
      <c r="I224" s="146" t="s">
        <v>305</v>
      </c>
      <c r="J224" s="146" t="s">
        <v>658</v>
      </c>
      <c r="K224" s="147">
        <f t="shared" si="5"/>
        <v>772.98</v>
      </c>
      <c r="L224" s="148">
        <v>667.43</v>
      </c>
      <c r="M224" s="148">
        <v>10.71</v>
      </c>
      <c r="N224" s="148">
        <v>0</v>
      </c>
      <c r="O224" s="148">
        <v>94.84</v>
      </c>
    </row>
    <row r="225" spans="1:15" s="139" customFormat="1" ht="16.5" customHeight="1">
      <c r="A225" s="143">
        <v>97</v>
      </c>
      <c r="B225" s="143" t="s">
        <v>136</v>
      </c>
      <c r="C225" s="144" t="s">
        <v>1117</v>
      </c>
      <c r="D225" s="159" t="s">
        <v>981</v>
      </c>
      <c r="E225" s="167" t="s">
        <v>982</v>
      </c>
      <c r="F225" s="146">
        <v>105</v>
      </c>
      <c r="G225" s="145" t="s">
        <v>850</v>
      </c>
      <c r="H225" s="131">
        <v>12</v>
      </c>
      <c r="I225" s="146" t="s">
        <v>305</v>
      </c>
      <c r="J225" s="146" t="s">
        <v>658</v>
      </c>
      <c r="K225" s="147">
        <f t="shared" si="5"/>
        <v>772.98</v>
      </c>
      <c r="L225" s="148">
        <v>667.43</v>
      </c>
      <c r="M225" s="148">
        <v>10.71</v>
      </c>
      <c r="N225" s="148">
        <v>0</v>
      </c>
      <c r="O225" s="148">
        <v>94.84</v>
      </c>
    </row>
    <row r="226" spans="1:15" s="139" customFormat="1" ht="16.5" customHeight="1">
      <c r="A226" s="143">
        <v>97</v>
      </c>
      <c r="B226" s="143" t="s">
        <v>136</v>
      </c>
      <c r="C226" s="144" t="s">
        <v>1117</v>
      </c>
      <c r="D226" s="159" t="s">
        <v>983</v>
      </c>
      <c r="E226" s="167" t="s">
        <v>984</v>
      </c>
      <c r="F226" s="146">
        <v>301</v>
      </c>
      <c r="G226" s="145" t="s">
        <v>817</v>
      </c>
      <c r="H226" s="131">
        <v>12</v>
      </c>
      <c r="I226" s="146" t="s">
        <v>305</v>
      </c>
      <c r="J226" s="146" t="s">
        <v>658</v>
      </c>
      <c r="K226" s="147">
        <f t="shared" si="5"/>
        <v>772.98</v>
      </c>
      <c r="L226" s="148">
        <v>667.43</v>
      </c>
      <c r="M226" s="148">
        <v>10.71</v>
      </c>
      <c r="N226" s="148">
        <v>0</v>
      </c>
      <c r="O226" s="148">
        <v>94.84</v>
      </c>
    </row>
    <row r="227" spans="1:15" s="139" customFormat="1" ht="16.5" customHeight="1">
      <c r="A227" s="143">
        <v>97</v>
      </c>
      <c r="B227" s="143" t="s">
        <v>136</v>
      </c>
      <c r="C227" s="144" t="s">
        <v>1117</v>
      </c>
      <c r="D227" s="159" t="s">
        <v>985</v>
      </c>
      <c r="E227" s="167" t="s">
        <v>986</v>
      </c>
      <c r="F227" s="146">
        <v>302</v>
      </c>
      <c r="G227" s="145" t="s">
        <v>818</v>
      </c>
      <c r="H227" s="131">
        <v>12</v>
      </c>
      <c r="I227" s="146" t="s">
        <v>305</v>
      </c>
      <c r="J227" s="146" t="s">
        <v>658</v>
      </c>
      <c r="K227" s="147">
        <f t="shared" si="5"/>
        <v>772.98</v>
      </c>
      <c r="L227" s="148">
        <v>667.43</v>
      </c>
      <c r="M227" s="148">
        <v>10.71</v>
      </c>
      <c r="N227" s="148">
        <v>0</v>
      </c>
      <c r="O227" s="148">
        <v>94.84</v>
      </c>
    </row>
    <row r="228" spans="1:15" s="139" customFormat="1" ht="16.5" customHeight="1">
      <c r="A228" s="143">
        <v>97</v>
      </c>
      <c r="B228" s="143" t="s">
        <v>136</v>
      </c>
      <c r="C228" s="144" t="s">
        <v>1117</v>
      </c>
      <c r="D228" s="159" t="s">
        <v>983</v>
      </c>
      <c r="E228" s="167" t="s">
        <v>984</v>
      </c>
      <c r="F228" s="146">
        <v>401</v>
      </c>
      <c r="G228" s="145" t="s">
        <v>822</v>
      </c>
      <c r="H228" s="131">
        <v>12</v>
      </c>
      <c r="I228" s="146" t="s">
        <v>305</v>
      </c>
      <c r="J228" s="146" t="s">
        <v>658</v>
      </c>
      <c r="K228" s="147">
        <f t="shared" si="5"/>
        <v>772.98</v>
      </c>
      <c r="L228" s="148">
        <v>667.43</v>
      </c>
      <c r="M228" s="148">
        <v>10.71</v>
      </c>
      <c r="N228" s="148">
        <v>0</v>
      </c>
      <c r="O228" s="148">
        <v>94.84</v>
      </c>
    </row>
    <row r="229" spans="1:15" s="139" customFormat="1" ht="16.5" customHeight="1">
      <c r="A229" s="143">
        <v>97</v>
      </c>
      <c r="B229" s="143" t="s">
        <v>136</v>
      </c>
      <c r="C229" s="144" t="s">
        <v>1117</v>
      </c>
      <c r="D229" s="159" t="s">
        <v>983</v>
      </c>
      <c r="E229" s="167" t="s">
        <v>984</v>
      </c>
      <c r="F229" s="146">
        <v>405</v>
      </c>
      <c r="G229" s="145" t="s">
        <v>1097</v>
      </c>
      <c r="H229" s="131">
        <v>12</v>
      </c>
      <c r="I229" s="146" t="s">
        <v>305</v>
      </c>
      <c r="J229" s="146" t="s">
        <v>658</v>
      </c>
      <c r="K229" s="147">
        <f t="shared" si="5"/>
        <v>772.98</v>
      </c>
      <c r="L229" s="148">
        <v>667.43</v>
      </c>
      <c r="M229" s="148">
        <v>10.71</v>
      </c>
      <c r="N229" s="148">
        <v>0</v>
      </c>
      <c r="O229" s="148">
        <v>94.84</v>
      </c>
    </row>
    <row r="230" spans="1:15" s="139" customFormat="1" ht="16.5" customHeight="1">
      <c r="A230" s="143">
        <v>29</v>
      </c>
      <c r="B230" s="143" t="s">
        <v>1127</v>
      </c>
      <c r="C230" s="144" t="s">
        <v>1128</v>
      </c>
      <c r="D230" s="159" t="s">
        <v>1037</v>
      </c>
      <c r="E230" s="167" t="s">
        <v>1038</v>
      </c>
      <c r="F230" s="146">
        <v>101</v>
      </c>
      <c r="G230" s="145" t="s">
        <v>792</v>
      </c>
      <c r="H230" s="131">
        <v>12</v>
      </c>
      <c r="I230" s="146" t="s">
        <v>305</v>
      </c>
      <c r="J230" s="146" t="s">
        <v>658</v>
      </c>
      <c r="K230" s="147">
        <f t="shared" si="5"/>
        <v>792.95</v>
      </c>
      <c r="L230" s="148">
        <v>676.61</v>
      </c>
      <c r="M230" s="148">
        <v>10.4</v>
      </c>
      <c r="N230" s="148">
        <v>0</v>
      </c>
      <c r="O230" s="148">
        <v>105.94</v>
      </c>
    </row>
    <row r="231" spans="1:15" s="139" customFormat="1" ht="16.5" customHeight="1">
      <c r="A231" s="143">
        <v>30</v>
      </c>
      <c r="B231" s="143" t="s">
        <v>1127</v>
      </c>
      <c r="C231" s="144" t="s">
        <v>1128</v>
      </c>
      <c r="D231" s="159" t="s">
        <v>1037</v>
      </c>
      <c r="E231" s="167" t="s">
        <v>1038</v>
      </c>
      <c r="F231" s="146">
        <v>103</v>
      </c>
      <c r="G231" s="145" t="s">
        <v>795</v>
      </c>
      <c r="H231" s="131">
        <v>12</v>
      </c>
      <c r="I231" s="146" t="s">
        <v>305</v>
      </c>
      <c r="J231" s="146" t="s">
        <v>658</v>
      </c>
      <c r="K231" s="147">
        <f t="shared" si="5"/>
        <v>792.95</v>
      </c>
      <c r="L231" s="148">
        <v>676.61</v>
      </c>
      <c r="M231" s="148">
        <v>10.4</v>
      </c>
      <c r="N231" s="148">
        <v>0</v>
      </c>
      <c r="O231" s="148">
        <v>105.94</v>
      </c>
    </row>
    <row r="232" spans="1:15" s="139" customFormat="1" ht="16.5" customHeight="1">
      <c r="A232" s="143">
        <v>29</v>
      </c>
      <c r="B232" s="143" t="s">
        <v>1127</v>
      </c>
      <c r="C232" s="144" t="s">
        <v>1128</v>
      </c>
      <c r="D232" s="159" t="s">
        <v>1039</v>
      </c>
      <c r="E232" s="167" t="s">
        <v>1040</v>
      </c>
      <c r="F232" s="146">
        <v>105</v>
      </c>
      <c r="G232" s="145" t="s">
        <v>850</v>
      </c>
      <c r="H232" s="131">
        <v>12</v>
      </c>
      <c r="I232" s="146" t="s">
        <v>305</v>
      </c>
      <c r="J232" s="146" t="s">
        <v>658</v>
      </c>
      <c r="K232" s="147">
        <f t="shared" si="5"/>
        <v>792.95</v>
      </c>
      <c r="L232" s="148">
        <v>676.61</v>
      </c>
      <c r="M232" s="148">
        <v>10.4</v>
      </c>
      <c r="N232" s="148">
        <v>0</v>
      </c>
      <c r="O232" s="148">
        <v>105.94</v>
      </c>
    </row>
    <row r="233" spans="1:15" s="139" customFormat="1" ht="16.5" customHeight="1">
      <c r="A233" s="143">
        <v>29</v>
      </c>
      <c r="B233" s="143" t="s">
        <v>1127</v>
      </c>
      <c r="C233" s="144" t="s">
        <v>1128</v>
      </c>
      <c r="D233" s="159" t="s">
        <v>1041</v>
      </c>
      <c r="E233" s="167" t="s">
        <v>1042</v>
      </c>
      <c r="F233" s="146">
        <v>301</v>
      </c>
      <c r="G233" s="145" t="s">
        <v>817</v>
      </c>
      <c r="H233" s="131">
        <v>12</v>
      </c>
      <c r="I233" s="146" t="s">
        <v>305</v>
      </c>
      <c r="J233" s="146" t="s">
        <v>658</v>
      </c>
      <c r="K233" s="147">
        <f t="shared" si="5"/>
        <v>792.95</v>
      </c>
      <c r="L233" s="148">
        <v>676.61</v>
      </c>
      <c r="M233" s="148">
        <v>10.4</v>
      </c>
      <c r="N233" s="148">
        <v>0</v>
      </c>
      <c r="O233" s="148">
        <v>105.94</v>
      </c>
    </row>
    <row r="234" spans="1:15" s="139" customFormat="1" ht="16.5" customHeight="1">
      <c r="A234" s="143">
        <v>29</v>
      </c>
      <c r="B234" s="143" t="s">
        <v>1127</v>
      </c>
      <c r="C234" s="144" t="s">
        <v>1128</v>
      </c>
      <c r="D234" s="159" t="s">
        <v>1043</v>
      </c>
      <c r="E234" s="167" t="s">
        <v>1044</v>
      </c>
      <c r="F234" s="146">
        <v>302</v>
      </c>
      <c r="G234" s="145" t="s">
        <v>818</v>
      </c>
      <c r="H234" s="131">
        <v>12</v>
      </c>
      <c r="I234" s="146" t="s">
        <v>305</v>
      </c>
      <c r="J234" s="146" t="s">
        <v>658</v>
      </c>
      <c r="K234" s="147">
        <f t="shared" si="5"/>
        <v>792.95</v>
      </c>
      <c r="L234" s="148">
        <v>676.61</v>
      </c>
      <c r="M234" s="148">
        <v>10.4</v>
      </c>
      <c r="N234" s="148">
        <v>0</v>
      </c>
      <c r="O234" s="148">
        <v>105.94</v>
      </c>
    </row>
    <row r="235" spans="1:15" s="139" customFormat="1" ht="16.5" customHeight="1">
      <c r="A235" s="143">
        <v>29</v>
      </c>
      <c r="B235" s="143" t="s">
        <v>1127</v>
      </c>
      <c r="C235" s="144" t="s">
        <v>1128</v>
      </c>
      <c r="D235" s="159" t="s">
        <v>1041</v>
      </c>
      <c r="E235" s="167" t="s">
        <v>1042</v>
      </c>
      <c r="F235" s="146">
        <v>401</v>
      </c>
      <c r="G235" s="145" t="s">
        <v>822</v>
      </c>
      <c r="H235" s="131">
        <v>12</v>
      </c>
      <c r="I235" s="146" t="s">
        <v>305</v>
      </c>
      <c r="J235" s="146" t="s">
        <v>658</v>
      </c>
      <c r="K235" s="147">
        <f t="shared" si="5"/>
        <v>792.95</v>
      </c>
      <c r="L235" s="148">
        <v>676.61</v>
      </c>
      <c r="M235" s="148">
        <v>10.4</v>
      </c>
      <c r="N235" s="148">
        <v>0</v>
      </c>
      <c r="O235" s="148">
        <v>105.94</v>
      </c>
    </row>
    <row r="236" spans="1:15" s="139" customFormat="1" ht="16.5" customHeight="1">
      <c r="A236" s="143">
        <v>29</v>
      </c>
      <c r="B236" s="143" t="s">
        <v>1127</v>
      </c>
      <c r="C236" s="144" t="s">
        <v>1128</v>
      </c>
      <c r="D236" s="159" t="s">
        <v>1041</v>
      </c>
      <c r="E236" s="167" t="s">
        <v>1042</v>
      </c>
      <c r="F236" s="146">
        <v>405</v>
      </c>
      <c r="G236" s="145" t="s">
        <v>1097</v>
      </c>
      <c r="H236" s="131">
        <v>12</v>
      </c>
      <c r="I236" s="146" t="s">
        <v>305</v>
      </c>
      <c r="J236" s="146" t="s">
        <v>658</v>
      </c>
      <c r="K236" s="147">
        <f t="shared" si="5"/>
        <v>792.95</v>
      </c>
      <c r="L236" s="148">
        <v>676.61</v>
      </c>
      <c r="M236" s="148">
        <v>10.4</v>
      </c>
      <c r="N236" s="148">
        <v>0</v>
      </c>
      <c r="O236" s="148">
        <v>105.94</v>
      </c>
    </row>
    <row r="237" spans="1:15" s="139" customFormat="1" ht="16.5">
      <c r="A237" s="424">
        <v>1</v>
      </c>
      <c r="B237" s="424"/>
      <c r="C237" s="425" t="s">
        <v>678</v>
      </c>
      <c r="F237" s="142"/>
      <c r="I237" s="142"/>
      <c r="O237" s="142"/>
    </row>
    <row r="238" spans="1:15" s="139" customFormat="1" ht="16.5">
      <c r="A238" s="424">
        <v>2</v>
      </c>
      <c r="B238" s="424"/>
      <c r="C238" s="425" t="s">
        <v>679</v>
      </c>
      <c r="F238" s="142"/>
      <c r="I238" s="142"/>
      <c r="O238" s="142"/>
    </row>
    <row r="239" spans="1:15" s="139" customFormat="1" ht="14.25">
      <c r="F239" s="154"/>
      <c r="I239" s="154"/>
      <c r="J239" s="155"/>
      <c r="O239" s="142"/>
    </row>
    <row r="240" spans="1:15" s="139" customFormat="1" ht="14.25">
      <c r="F240" s="142"/>
      <c r="I240" s="142"/>
      <c r="O240" s="142"/>
    </row>
    <row r="241" spans="6:15" s="139" customFormat="1" ht="14.25">
      <c r="F241" s="142"/>
      <c r="I241" s="142"/>
      <c r="O241" s="142"/>
    </row>
    <row r="242" spans="6:15" s="139" customFormat="1" ht="14.25">
      <c r="F242" s="142"/>
      <c r="I242" s="142"/>
      <c r="O242" s="142"/>
    </row>
    <row r="243" spans="6:15" s="139" customFormat="1" ht="14.25">
      <c r="F243" s="142"/>
      <c r="I243" s="142"/>
      <c r="O243" s="142"/>
    </row>
    <row r="244" spans="6:15" s="139" customFormat="1" ht="14.25">
      <c r="F244" s="142"/>
      <c r="I244" s="142"/>
      <c r="O244" s="142"/>
    </row>
    <row r="245" spans="6:15" s="139" customFormat="1" ht="14.25">
      <c r="F245" s="142"/>
      <c r="I245" s="142"/>
      <c r="O245" s="142"/>
    </row>
    <row r="246" spans="6:15" s="139" customFormat="1" ht="14.25">
      <c r="F246" s="142"/>
      <c r="I246" s="142"/>
      <c r="O246" s="142"/>
    </row>
    <row r="247" spans="6:15" s="139" customFormat="1" ht="14.25">
      <c r="F247" s="142"/>
      <c r="I247" s="142"/>
      <c r="O247" s="142"/>
    </row>
    <row r="248" spans="6:15" s="139" customFormat="1" ht="14.25">
      <c r="F248" s="142"/>
      <c r="I248" s="142"/>
      <c r="O248" s="142"/>
    </row>
    <row r="249" spans="6:15" s="139" customFormat="1" ht="14.25">
      <c r="F249" s="142"/>
      <c r="I249" s="142"/>
      <c r="O249" s="142"/>
    </row>
    <row r="250" spans="6:15" s="139" customFormat="1" ht="14.25">
      <c r="F250" s="142"/>
      <c r="I250" s="142"/>
      <c r="O250" s="142"/>
    </row>
    <row r="251" spans="6:15" s="139" customFormat="1" ht="14.25">
      <c r="F251" s="142"/>
      <c r="I251" s="142"/>
      <c r="O251" s="142"/>
    </row>
    <row r="252" spans="6:15" s="139" customFormat="1" ht="14.25">
      <c r="F252" s="142"/>
      <c r="I252" s="142"/>
      <c r="O252" s="142"/>
    </row>
    <row r="253" spans="6:15" s="139" customFormat="1" ht="14.25">
      <c r="F253" s="142"/>
      <c r="I253" s="142"/>
      <c r="O253" s="142"/>
    </row>
    <row r="254" spans="6:15" s="139" customFormat="1" ht="14.25">
      <c r="F254" s="142"/>
      <c r="I254" s="142"/>
      <c r="O254" s="142"/>
    </row>
    <row r="255" spans="6:15" s="139" customFormat="1" ht="14.25">
      <c r="F255" s="142"/>
      <c r="I255" s="142"/>
      <c r="O255" s="142"/>
    </row>
    <row r="256" spans="6:15" s="139" customFormat="1" ht="14.25">
      <c r="F256" s="142"/>
      <c r="I256" s="142"/>
      <c r="O256" s="142"/>
    </row>
    <row r="257" spans="6:15" s="139" customFormat="1" ht="14.25">
      <c r="F257" s="142"/>
      <c r="I257" s="142"/>
      <c r="O257" s="142"/>
    </row>
    <row r="258" spans="6:15" s="139" customFormat="1" ht="14.25">
      <c r="F258" s="142"/>
      <c r="I258" s="142"/>
      <c r="O258" s="142"/>
    </row>
    <row r="259" spans="6:15" s="139" customFormat="1" ht="14.25">
      <c r="F259" s="142"/>
      <c r="I259" s="142"/>
      <c r="O259" s="142"/>
    </row>
    <row r="260" spans="6:15" s="139" customFormat="1" ht="14.25">
      <c r="F260" s="142"/>
      <c r="I260" s="142"/>
      <c r="O260" s="142"/>
    </row>
    <row r="261" spans="6:15" s="139" customFormat="1" ht="14.25">
      <c r="F261" s="142"/>
      <c r="I261" s="142"/>
      <c r="O261" s="142"/>
    </row>
    <row r="262" spans="6:15" s="139" customFormat="1" ht="14.25">
      <c r="F262" s="142"/>
      <c r="I262" s="142"/>
      <c r="O262" s="142"/>
    </row>
    <row r="263" spans="6:15" s="139" customFormat="1" ht="14.25">
      <c r="F263" s="142"/>
      <c r="I263" s="142"/>
      <c r="O263" s="142"/>
    </row>
    <row r="264" spans="6:15" s="139" customFormat="1" ht="14.25">
      <c r="F264" s="142"/>
      <c r="I264" s="142"/>
      <c r="O264" s="142"/>
    </row>
    <row r="265" spans="6:15" s="139" customFormat="1" ht="14.25">
      <c r="F265" s="142"/>
      <c r="I265" s="142"/>
      <c r="O265" s="142"/>
    </row>
    <row r="266" spans="6:15" s="139" customFormat="1" ht="14.25">
      <c r="F266" s="142"/>
      <c r="I266" s="142"/>
      <c r="O266" s="142"/>
    </row>
    <row r="267" spans="6:15" s="139" customFormat="1" ht="14.25">
      <c r="F267" s="142"/>
      <c r="I267" s="142"/>
      <c r="O267" s="142"/>
    </row>
    <row r="268" spans="6:15" s="139" customFormat="1" ht="14.25">
      <c r="F268" s="142"/>
      <c r="I268" s="142"/>
      <c r="O268" s="142"/>
    </row>
    <row r="269" spans="6:15" s="139" customFormat="1" ht="14.25">
      <c r="F269" s="142"/>
      <c r="I269" s="142"/>
      <c r="O269" s="142"/>
    </row>
    <row r="270" spans="6:15" s="139" customFormat="1" ht="14.25">
      <c r="F270" s="142"/>
      <c r="I270" s="142"/>
      <c r="O270" s="142"/>
    </row>
    <row r="271" spans="6:15" s="139" customFormat="1" ht="14.25">
      <c r="F271" s="142"/>
      <c r="I271" s="142"/>
      <c r="O271" s="142"/>
    </row>
    <row r="272" spans="6:15" s="139" customFormat="1" ht="14.25">
      <c r="F272" s="142"/>
      <c r="I272" s="142"/>
      <c r="O272" s="142"/>
    </row>
    <row r="273" spans="6:15" s="139" customFormat="1" ht="14.25">
      <c r="F273" s="142"/>
      <c r="I273" s="142"/>
      <c r="O273" s="142"/>
    </row>
    <row r="274" spans="6:15" s="139" customFormat="1" ht="14.25">
      <c r="F274" s="142"/>
      <c r="I274" s="142"/>
      <c r="O274" s="142"/>
    </row>
    <row r="275" spans="6:15" s="139" customFormat="1" ht="14.25">
      <c r="F275" s="142"/>
      <c r="I275" s="142"/>
      <c r="O275" s="142"/>
    </row>
    <row r="276" spans="6:15" s="139" customFormat="1" ht="14.25">
      <c r="F276" s="142"/>
      <c r="I276" s="142"/>
      <c r="O276" s="142"/>
    </row>
    <row r="277" spans="6:15" s="139" customFormat="1" ht="14.25">
      <c r="F277" s="142"/>
      <c r="I277" s="142"/>
      <c r="O277" s="142"/>
    </row>
    <row r="278" spans="6:15" s="139" customFormat="1" ht="14.25">
      <c r="F278" s="142"/>
      <c r="I278" s="142"/>
      <c r="O278" s="142"/>
    </row>
    <row r="279" spans="6:15" s="139" customFormat="1" ht="14.25">
      <c r="F279" s="142"/>
      <c r="I279" s="142"/>
      <c r="O279" s="142"/>
    </row>
    <row r="280" spans="6:15" s="139" customFormat="1" ht="14.25">
      <c r="F280" s="142"/>
      <c r="I280" s="142"/>
      <c r="O280" s="142"/>
    </row>
    <row r="281" spans="6:15" s="139" customFormat="1" ht="14.25">
      <c r="F281" s="142"/>
      <c r="I281" s="142"/>
      <c r="O281" s="142"/>
    </row>
    <row r="282" spans="6:15" s="139" customFormat="1" ht="14.25">
      <c r="F282" s="142"/>
      <c r="I282" s="142"/>
      <c r="O282" s="142"/>
    </row>
    <row r="283" spans="6:15" s="139" customFormat="1" ht="14.25">
      <c r="F283" s="142"/>
      <c r="I283" s="142"/>
      <c r="O283" s="142"/>
    </row>
    <row r="284" spans="6:15" s="139" customFormat="1" ht="14.25">
      <c r="F284" s="142"/>
      <c r="I284" s="142"/>
      <c r="O284" s="142"/>
    </row>
    <row r="285" spans="6:15" s="139" customFormat="1" ht="14.25">
      <c r="F285" s="142"/>
      <c r="I285" s="142"/>
      <c r="O285" s="142"/>
    </row>
    <row r="286" spans="6:15" s="139" customFormat="1" ht="14.25">
      <c r="F286" s="142"/>
      <c r="I286" s="142"/>
      <c r="O286" s="142"/>
    </row>
    <row r="287" spans="6:15" s="139" customFormat="1" ht="14.25">
      <c r="F287" s="142"/>
      <c r="I287" s="142"/>
      <c r="O287" s="142"/>
    </row>
    <row r="288" spans="6:15" s="139" customFormat="1" ht="14.25">
      <c r="F288" s="142"/>
      <c r="I288" s="142"/>
      <c r="O288" s="142"/>
    </row>
    <row r="289" spans="6:15" s="139" customFormat="1" ht="14.25">
      <c r="F289" s="142"/>
      <c r="I289" s="142"/>
      <c r="O289" s="142"/>
    </row>
    <row r="290" spans="6:15" s="139" customFormat="1" ht="14.25">
      <c r="F290" s="142"/>
      <c r="I290" s="142"/>
      <c r="O290" s="142"/>
    </row>
    <row r="291" spans="6:15" s="139" customFormat="1" ht="14.25">
      <c r="F291" s="142"/>
      <c r="I291" s="142"/>
      <c r="O291" s="142"/>
    </row>
    <row r="292" spans="6:15" s="139" customFormat="1" ht="14.25">
      <c r="F292" s="142"/>
      <c r="I292" s="142"/>
      <c r="O292" s="142"/>
    </row>
    <row r="293" spans="6:15" s="139" customFormat="1" ht="14.25">
      <c r="F293" s="142"/>
      <c r="I293" s="142"/>
      <c r="O293" s="142"/>
    </row>
    <row r="294" spans="6:15" s="139" customFormat="1" ht="14.25">
      <c r="F294" s="142"/>
      <c r="I294" s="142"/>
      <c r="O294" s="142"/>
    </row>
    <row r="295" spans="6:15" s="139" customFormat="1" ht="14.25">
      <c r="F295" s="142"/>
      <c r="I295" s="142"/>
      <c r="O295" s="142"/>
    </row>
    <row r="296" spans="6:15" s="139" customFormat="1" ht="14.25">
      <c r="F296" s="142"/>
      <c r="I296" s="142"/>
      <c r="O296" s="142"/>
    </row>
    <row r="297" spans="6:15" s="139" customFormat="1" ht="14.25">
      <c r="F297" s="142"/>
      <c r="I297" s="142"/>
      <c r="O297" s="142"/>
    </row>
    <row r="298" spans="6:15" s="139" customFormat="1" ht="14.25">
      <c r="F298" s="142"/>
      <c r="I298" s="142"/>
      <c r="O298" s="142"/>
    </row>
    <row r="299" spans="6:15" s="139" customFormat="1" ht="14.25">
      <c r="F299" s="142"/>
      <c r="I299" s="142"/>
      <c r="O299" s="142"/>
    </row>
    <row r="300" spans="6:15" s="139" customFormat="1" ht="14.25">
      <c r="F300" s="142"/>
      <c r="I300" s="142"/>
      <c r="O300" s="142"/>
    </row>
    <row r="301" spans="6:15" s="139" customFormat="1" ht="14.25">
      <c r="F301" s="142"/>
      <c r="I301" s="142"/>
      <c r="O301" s="142"/>
    </row>
    <row r="302" spans="6:15" s="139" customFormat="1" ht="14.25">
      <c r="F302" s="142"/>
      <c r="I302" s="142"/>
      <c r="O302" s="142"/>
    </row>
    <row r="303" spans="6:15" s="139" customFormat="1" ht="14.25">
      <c r="F303" s="142"/>
      <c r="I303" s="142"/>
      <c r="O303" s="142"/>
    </row>
    <row r="304" spans="6:15" s="139" customFormat="1" ht="14.25">
      <c r="F304" s="142"/>
      <c r="I304" s="142"/>
      <c r="O304" s="142"/>
    </row>
    <row r="305" spans="6:15" s="139" customFormat="1" ht="14.25">
      <c r="F305" s="142"/>
      <c r="I305" s="142"/>
      <c r="O305" s="142"/>
    </row>
    <row r="306" spans="6:15" s="139" customFormat="1" ht="14.25">
      <c r="F306" s="142"/>
      <c r="I306" s="142"/>
      <c r="O306" s="142"/>
    </row>
    <row r="307" spans="6:15" s="139" customFormat="1" ht="14.25">
      <c r="F307" s="142"/>
      <c r="I307" s="142"/>
      <c r="O307" s="142"/>
    </row>
    <row r="308" spans="6:15" s="139" customFormat="1" ht="14.25">
      <c r="F308" s="142"/>
      <c r="I308" s="142"/>
      <c r="O308" s="142"/>
    </row>
    <row r="309" spans="6:15" s="139" customFormat="1" ht="14.25">
      <c r="F309" s="142"/>
      <c r="I309" s="142"/>
      <c r="O309" s="142"/>
    </row>
    <row r="310" spans="6:15" s="139" customFormat="1" ht="14.25">
      <c r="F310" s="142"/>
      <c r="I310" s="142"/>
      <c r="O310" s="142"/>
    </row>
    <row r="311" spans="6:15" s="139" customFormat="1" ht="14.25">
      <c r="F311" s="142"/>
      <c r="I311" s="142"/>
      <c r="O311" s="142"/>
    </row>
    <row r="312" spans="6:15" s="139" customFormat="1" ht="14.25">
      <c r="F312" s="142"/>
      <c r="I312" s="142"/>
      <c r="O312" s="142"/>
    </row>
    <row r="313" spans="6:15" s="139" customFormat="1" ht="14.25">
      <c r="F313" s="142"/>
      <c r="I313" s="142"/>
      <c r="O313" s="142"/>
    </row>
    <row r="314" spans="6:15" s="139" customFormat="1" ht="14.25">
      <c r="F314" s="142"/>
      <c r="I314" s="142"/>
      <c r="O314" s="142"/>
    </row>
    <row r="315" spans="6:15" s="139" customFormat="1" ht="14.25">
      <c r="F315" s="142"/>
      <c r="I315" s="142"/>
      <c r="O315" s="142"/>
    </row>
    <row r="316" spans="6:15" s="139" customFormat="1" ht="14.25">
      <c r="F316" s="142"/>
      <c r="I316" s="142"/>
      <c r="O316" s="142"/>
    </row>
    <row r="317" spans="6:15" s="139" customFormat="1" ht="14.25">
      <c r="F317" s="142"/>
      <c r="I317" s="142"/>
      <c r="O317" s="142"/>
    </row>
    <row r="318" spans="6:15" s="139" customFormat="1" ht="14.25">
      <c r="F318" s="142"/>
      <c r="I318" s="142"/>
      <c r="O318" s="142"/>
    </row>
    <row r="319" spans="6:15" s="139" customFormat="1" ht="14.25">
      <c r="F319" s="142"/>
      <c r="I319" s="142"/>
      <c r="O319" s="142"/>
    </row>
    <row r="320" spans="6:15" s="139" customFormat="1" ht="14.25">
      <c r="F320" s="142"/>
      <c r="I320" s="142"/>
      <c r="O320" s="142"/>
    </row>
    <row r="321" spans="6:15" s="139" customFormat="1" ht="14.25">
      <c r="F321" s="142"/>
      <c r="I321" s="142"/>
      <c r="O321" s="142"/>
    </row>
    <row r="322" spans="6:15" s="139" customFormat="1" ht="14.25">
      <c r="F322" s="142"/>
      <c r="I322" s="142"/>
      <c r="O322" s="142"/>
    </row>
    <row r="323" spans="6:15" s="139" customFormat="1" ht="14.25">
      <c r="F323" s="142"/>
      <c r="I323" s="142"/>
      <c r="O323" s="142"/>
    </row>
    <row r="324" spans="6:15" s="139" customFormat="1" ht="14.25">
      <c r="F324" s="142"/>
      <c r="I324" s="142"/>
      <c r="O324" s="142"/>
    </row>
    <row r="325" spans="6:15" s="139" customFormat="1" ht="14.25">
      <c r="F325" s="142"/>
      <c r="I325" s="142"/>
      <c r="O325" s="142"/>
    </row>
    <row r="326" spans="6:15" s="139" customFormat="1" ht="14.25">
      <c r="F326" s="142"/>
      <c r="I326" s="142"/>
      <c r="O326" s="142"/>
    </row>
    <row r="327" spans="6:15" s="139" customFormat="1" ht="14.25">
      <c r="F327" s="142"/>
      <c r="I327" s="142"/>
      <c r="O327" s="142"/>
    </row>
    <row r="328" spans="6:15" s="139" customFormat="1" ht="14.25">
      <c r="F328" s="142"/>
      <c r="I328" s="142"/>
      <c r="O328" s="142"/>
    </row>
    <row r="329" spans="6:15" s="139" customFormat="1" ht="14.25">
      <c r="F329" s="142"/>
      <c r="I329" s="142"/>
      <c r="O329" s="142"/>
    </row>
    <row r="330" spans="6:15" s="139" customFormat="1" ht="14.25">
      <c r="F330" s="142"/>
      <c r="I330" s="142"/>
      <c r="O330" s="142"/>
    </row>
    <row r="331" spans="6:15" s="139" customFormat="1" ht="14.25">
      <c r="F331" s="142"/>
      <c r="I331" s="142"/>
      <c r="O331" s="142"/>
    </row>
    <row r="332" spans="6:15" s="139" customFormat="1" ht="14.25">
      <c r="F332" s="142"/>
      <c r="I332" s="142"/>
      <c r="O332" s="142"/>
    </row>
    <row r="333" spans="6:15" s="139" customFormat="1" ht="14.25">
      <c r="F333" s="142"/>
      <c r="I333" s="142"/>
      <c r="O333" s="142"/>
    </row>
    <row r="334" spans="6:15" s="139" customFormat="1" ht="14.25">
      <c r="F334" s="142"/>
      <c r="I334" s="142"/>
      <c r="O334" s="142"/>
    </row>
    <row r="335" spans="6:15" s="139" customFormat="1" ht="14.25">
      <c r="F335" s="142"/>
      <c r="I335" s="142"/>
      <c r="O335" s="142"/>
    </row>
    <row r="336" spans="6:15" s="139" customFormat="1" ht="14.25">
      <c r="F336" s="142"/>
      <c r="I336" s="142"/>
      <c r="O336" s="142"/>
    </row>
    <row r="337" spans="6:15" s="139" customFormat="1" ht="14.25">
      <c r="F337" s="142"/>
      <c r="I337" s="142"/>
      <c r="O337" s="142"/>
    </row>
    <row r="338" spans="6:15" s="139" customFormat="1" ht="14.25">
      <c r="F338" s="142"/>
      <c r="I338" s="142"/>
      <c r="O338" s="142"/>
    </row>
    <row r="339" spans="6:15" s="139" customFormat="1" ht="14.25">
      <c r="F339" s="142"/>
      <c r="I339" s="142"/>
      <c r="O339" s="142"/>
    </row>
    <row r="340" spans="6:15" s="139" customFormat="1" ht="14.25">
      <c r="F340" s="142"/>
      <c r="I340" s="142"/>
      <c r="O340" s="142"/>
    </row>
    <row r="341" spans="6:15" s="139" customFormat="1" ht="14.25">
      <c r="F341" s="142"/>
      <c r="I341" s="142"/>
      <c r="O341" s="142"/>
    </row>
    <row r="342" spans="6:15" s="139" customFormat="1" ht="14.25">
      <c r="F342" s="142"/>
      <c r="I342" s="142"/>
      <c r="O342" s="142"/>
    </row>
    <row r="343" spans="6:15" s="139" customFormat="1" ht="14.25">
      <c r="F343" s="142"/>
      <c r="I343" s="142"/>
      <c r="O343" s="142"/>
    </row>
    <row r="344" spans="6:15" s="139" customFormat="1" ht="14.25">
      <c r="F344" s="142"/>
      <c r="I344" s="142"/>
      <c r="O344" s="142"/>
    </row>
    <row r="345" spans="6:15" s="139" customFormat="1" ht="14.25">
      <c r="F345" s="142"/>
      <c r="I345" s="142"/>
      <c r="O345" s="142"/>
    </row>
    <row r="346" spans="6:15" s="139" customFormat="1" ht="14.25">
      <c r="F346" s="142"/>
      <c r="I346" s="142"/>
      <c r="O346" s="142"/>
    </row>
    <row r="347" spans="6:15" s="139" customFormat="1" ht="14.25">
      <c r="F347" s="142"/>
      <c r="I347" s="142"/>
      <c r="O347" s="142"/>
    </row>
    <row r="348" spans="6:15" s="139" customFormat="1" ht="14.25">
      <c r="F348" s="142"/>
      <c r="I348" s="142"/>
      <c r="O348" s="142"/>
    </row>
    <row r="349" spans="6:15" s="139" customFormat="1" ht="14.25">
      <c r="F349" s="142"/>
      <c r="I349" s="142"/>
      <c r="O349" s="142"/>
    </row>
    <row r="350" spans="6:15" s="139" customFormat="1" ht="14.25">
      <c r="F350" s="142"/>
      <c r="I350" s="142"/>
      <c r="O350" s="142"/>
    </row>
    <row r="351" spans="6:15" s="139" customFormat="1" ht="14.25">
      <c r="F351" s="142"/>
      <c r="I351" s="142"/>
      <c r="O351" s="142"/>
    </row>
    <row r="352" spans="6:15" s="139" customFormat="1" ht="14.25">
      <c r="F352" s="142"/>
      <c r="I352" s="142"/>
      <c r="O352" s="142"/>
    </row>
    <row r="353" spans="6:15" s="139" customFormat="1" ht="14.25">
      <c r="F353" s="142"/>
      <c r="I353" s="142"/>
      <c r="O353" s="142"/>
    </row>
    <row r="354" spans="6:15" s="139" customFormat="1" ht="14.25">
      <c r="F354" s="142"/>
      <c r="I354" s="142"/>
      <c r="O354" s="142"/>
    </row>
    <row r="355" spans="6:15" s="139" customFormat="1" ht="14.25">
      <c r="F355" s="142"/>
      <c r="I355" s="142"/>
      <c r="O355" s="142"/>
    </row>
    <row r="356" spans="6:15" s="139" customFormat="1" ht="14.25">
      <c r="F356" s="142"/>
      <c r="I356" s="142"/>
      <c r="O356" s="142"/>
    </row>
    <row r="357" spans="6:15" s="139" customFormat="1" ht="14.25">
      <c r="F357" s="142"/>
      <c r="I357" s="142"/>
      <c r="O357" s="142"/>
    </row>
    <row r="358" spans="6:15" s="139" customFormat="1" ht="14.25">
      <c r="F358" s="142"/>
      <c r="I358" s="142"/>
      <c r="O358" s="142"/>
    </row>
    <row r="359" spans="6:15" s="139" customFormat="1" ht="14.25">
      <c r="F359" s="142"/>
      <c r="I359" s="142"/>
      <c r="O359" s="142"/>
    </row>
    <row r="360" spans="6:15" s="139" customFormat="1" ht="14.25">
      <c r="F360" s="142"/>
      <c r="I360" s="142"/>
      <c r="O360" s="142"/>
    </row>
    <row r="361" spans="6:15" s="139" customFormat="1" ht="14.25">
      <c r="F361" s="142"/>
      <c r="I361" s="142"/>
      <c r="O361" s="142"/>
    </row>
    <row r="362" spans="6:15" s="139" customFormat="1" ht="14.25">
      <c r="F362" s="142"/>
      <c r="I362" s="142"/>
      <c r="O362" s="142"/>
    </row>
    <row r="363" spans="6:15" s="139" customFormat="1" ht="14.25">
      <c r="F363" s="142"/>
      <c r="I363" s="142"/>
      <c r="O363" s="142"/>
    </row>
    <row r="364" spans="6:15" s="139" customFormat="1" ht="14.25">
      <c r="F364" s="142"/>
      <c r="I364" s="142"/>
      <c r="O364" s="142"/>
    </row>
    <row r="365" spans="6:15" s="139" customFormat="1" ht="14.25">
      <c r="F365" s="142"/>
      <c r="I365" s="142"/>
      <c r="O365" s="142"/>
    </row>
    <row r="366" spans="6:15" s="139" customFormat="1" ht="14.25">
      <c r="F366" s="142"/>
      <c r="I366" s="142"/>
      <c r="O366" s="142"/>
    </row>
    <row r="367" spans="6:15" s="139" customFormat="1" ht="14.25">
      <c r="F367" s="142"/>
      <c r="I367" s="142"/>
      <c r="O367" s="142"/>
    </row>
    <row r="368" spans="6:15" s="139" customFormat="1" ht="14.25">
      <c r="F368" s="142"/>
      <c r="I368" s="142"/>
      <c r="O368" s="142"/>
    </row>
    <row r="369" spans="6:15" s="139" customFormat="1" ht="14.25">
      <c r="F369" s="142"/>
      <c r="I369" s="142"/>
      <c r="O369" s="142"/>
    </row>
    <row r="370" spans="6:15" s="139" customFormat="1" ht="14.25">
      <c r="F370" s="142"/>
      <c r="I370" s="142"/>
      <c r="O370" s="142"/>
    </row>
    <row r="371" spans="6:15" s="139" customFormat="1" ht="14.25">
      <c r="F371" s="142"/>
      <c r="I371" s="142"/>
      <c r="O371" s="142"/>
    </row>
    <row r="372" spans="6:15" s="139" customFormat="1" ht="14.25">
      <c r="F372" s="142"/>
      <c r="I372" s="142"/>
      <c r="O372" s="142"/>
    </row>
    <row r="373" spans="6:15" s="139" customFormat="1" ht="14.25">
      <c r="F373" s="142"/>
      <c r="I373" s="142"/>
      <c r="O373" s="142"/>
    </row>
    <row r="374" spans="6:15" s="139" customFormat="1" ht="14.25">
      <c r="F374" s="142"/>
      <c r="I374" s="142"/>
      <c r="O374" s="142"/>
    </row>
    <row r="375" spans="6:15" s="139" customFormat="1" ht="14.25">
      <c r="F375" s="142"/>
      <c r="I375" s="142"/>
      <c r="O375" s="142"/>
    </row>
    <row r="376" spans="6:15" s="139" customFormat="1" ht="14.25">
      <c r="F376" s="142"/>
      <c r="I376" s="142"/>
      <c r="O376" s="142"/>
    </row>
    <row r="377" spans="6:15" s="139" customFormat="1" ht="14.25">
      <c r="F377" s="142"/>
      <c r="I377" s="142"/>
      <c r="O377" s="142"/>
    </row>
    <row r="378" spans="6:15" s="139" customFormat="1" ht="14.25">
      <c r="F378" s="142"/>
      <c r="I378" s="142"/>
      <c r="O378" s="142"/>
    </row>
    <row r="379" spans="6:15" s="139" customFormat="1" ht="14.25">
      <c r="F379" s="142"/>
      <c r="I379" s="142"/>
      <c r="O379" s="142"/>
    </row>
    <row r="380" spans="6:15" s="139" customFormat="1" ht="14.25">
      <c r="F380" s="142"/>
      <c r="I380" s="142"/>
      <c r="O380" s="142"/>
    </row>
    <row r="381" spans="6:15" s="139" customFormat="1" ht="14.25">
      <c r="F381" s="142"/>
      <c r="I381" s="142"/>
      <c r="O381" s="142"/>
    </row>
    <row r="382" spans="6:15" s="139" customFormat="1" ht="14.25">
      <c r="F382" s="142"/>
      <c r="I382" s="142"/>
      <c r="O382" s="142"/>
    </row>
    <row r="383" spans="6:15" s="139" customFormat="1" ht="14.25">
      <c r="F383" s="142"/>
      <c r="I383" s="142"/>
      <c r="O383" s="142"/>
    </row>
    <row r="384" spans="6:15" s="139" customFormat="1" ht="14.25">
      <c r="F384" s="142"/>
      <c r="I384" s="142"/>
      <c r="O384" s="142"/>
    </row>
    <row r="385" spans="6:15" s="139" customFormat="1" ht="14.25">
      <c r="F385" s="142"/>
      <c r="I385" s="142"/>
      <c r="O385" s="142"/>
    </row>
    <row r="386" spans="6:15" s="139" customFormat="1" ht="14.25">
      <c r="F386" s="142"/>
      <c r="I386" s="142"/>
      <c r="O386" s="142"/>
    </row>
    <row r="387" spans="6:15" s="139" customFormat="1" ht="14.25">
      <c r="F387" s="142"/>
      <c r="I387" s="142"/>
      <c r="O387" s="142"/>
    </row>
    <row r="388" spans="6:15" s="139" customFormat="1" ht="14.25">
      <c r="F388" s="142"/>
      <c r="I388" s="142"/>
      <c r="O388" s="142"/>
    </row>
    <row r="389" spans="6:15" s="139" customFormat="1" ht="14.25">
      <c r="F389" s="142"/>
      <c r="I389" s="142"/>
      <c r="O389" s="142"/>
    </row>
    <row r="390" spans="6:15" s="139" customFormat="1" ht="14.25">
      <c r="F390" s="142"/>
      <c r="I390" s="142"/>
      <c r="O390" s="142"/>
    </row>
    <row r="391" spans="6:15" s="139" customFormat="1" ht="14.25">
      <c r="F391" s="142"/>
      <c r="I391" s="142"/>
      <c r="O391" s="142"/>
    </row>
    <row r="392" spans="6:15" s="139" customFormat="1" ht="14.25">
      <c r="F392" s="142"/>
      <c r="I392" s="142"/>
      <c r="O392" s="142"/>
    </row>
    <row r="393" spans="6:15" s="139" customFormat="1" ht="14.25">
      <c r="F393" s="142"/>
      <c r="I393" s="142"/>
      <c r="O393" s="142"/>
    </row>
    <row r="394" spans="6:15" s="139" customFormat="1" ht="14.25">
      <c r="F394" s="142"/>
      <c r="I394" s="142"/>
      <c r="O394" s="142"/>
    </row>
    <row r="395" spans="6:15" s="139" customFormat="1" ht="14.25">
      <c r="F395" s="142"/>
      <c r="I395" s="142"/>
      <c r="O395" s="142"/>
    </row>
    <row r="396" spans="6:15" s="139" customFormat="1" ht="14.25">
      <c r="F396" s="142"/>
      <c r="I396" s="142"/>
      <c r="O396" s="142"/>
    </row>
    <row r="397" spans="6:15" s="139" customFormat="1" ht="14.25">
      <c r="F397" s="142"/>
      <c r="I397" s="142"/>
      <c r="O397" s="142"/>
    </row>
    <row r="398" spans="6:15" s="139" customFormat="1" ht="14.25">
      <c r="F398" s="142"/>
      <c r="I398" s="142"/>
      <c r="O398" s="142"/>
    </row>
    <row r="399" spans="6:15" s="139" customFormat="1" ht="14.25">
      <c r="F399" s="142"/>
      <c r="I399" s="142"/>
      <c r="O399" s="142"/>
    </row>
    <row r="400" spans="6:15" s="139" customFormat="1" ht="14.25">
      <c r="F400" s="142"/>
      <c r="I400" s="142"/>
      <c r="O400" s="142"/>
    </row>
    <row r="401" spans="6:15" s="139" customFormat="1" ht="14.25">
      <c r="F401" s="142"/>
      <c r="I401" s="142"/>
      <c r="O401" s="142"/>
    </row>
    <row r="402" spans="6:15" s="139" customFormat="1" ht="14.25">
      <c r="F402" s="142"/>
      <c r="I402" s="142"/>
      <c r="O402" s="142"/>
    </row>
    <row r="403" spans="6:15" s="139" customFormat="1" ht="14.25">
      <c r="F403" s="142"/>
      <c r="I403" s="142"/>
      <c r="O403" s="142"/>
    </row>
    <row r="404" spans="6:15" s="139" customFormat="1" ht="14.25">
      <c r="F404" s="142"/>
      <c r="I404" s="142"/>
      <c r="O404" s="142"/>
    </row>
    <row r="405" spans="6:15" s="139" customFormat="1" ht="14.25">
      <c r="F405" s="142"/>
      <c r="I405" s="142"/>
      <c r="O405" s="142"/>
    </row>
    <row r="406" spans="6:15" s="139" customFormat="1" ht="14.25">
      <c r="F406" s="142"/>
      <c r="I406" s="142"/>
      <c r="O406" s="142"/>
    </row>
    <row r="407" spans="6:15" s="139" customFormat="1" ht="14.25">
      <c r="F407" s="142"/>
      <c r="I407" s="142"/>
      <c r="O407" s="142"/>
    </row>
    <row r="408" spans="6:15" s="139" customFormat="1" ht="14.25">
      <c r="F408" s="142"/>
      <c r="I408" s="142"/>
      <c r="O408" s="142"/>
    </row>
    <row r="409" spans="6:15" s="139" customFormat="1" ht="14.25">
      <c r="F409" s="142"/>
      <c r="I409" s="142"/>
      <c r="O409" s="142"/>
    </row>
    <row r="410" spans="6:15" s="139" customFormat="1" ht="14.25">
      <c r="F410" s="142"/>
      <c r="I410" s="142"/>
      <c r="O410" s="142"/>
    </row>
    <row r="411" spans="6:15" s="139" customFormat="1" ht="14.25">
      <c r="F411" s="142"/>
      <c r="I411" s="142"/>
      <c r="O411" s="142"/>
    </row>
    <row r="412" spans="6:15" s="139" customFormat="1" ht="14.25">
      <c r="F412" s="142"/>
      <c r="I412" s="142"/>
      <c r="O412" s="142"/>
    </row>
    <row r="413" spans="6:15" s="139" customFormat="1" ht="14.25">
      <c r="F413" s="142"/>
      <c r="I413" s="142"/>
      <c r="O413" s="142"/>
    </row>
    <row r="414" spans="6:15" s="139" customFormat="1" ht="14.25">
      <c r="F414" s="142"/>
      <c r="I414" s="142"/>
      <c r="O414" s="142"/>
    </row>
    <row r="415" spans="6:15" s="139" customFormat="1" ht="14.25">
      <c r="F415" s="142"/>
      <c r="I415" s="142"/>
      <c r="O415" s="142"/>
    </row>
    <row r="416" spans="6:15" s="139" customFormat="1" ht="14.25">
      <c r="F416" s="142"/>
      <c r="I416" s="142"/>
      <c r="O416" s="142"/>
    </row>
    <row r="417" spans="6:15" s="139" customFormat="1" ht="14.25">
      <c r="F417" s="142"/>
      <c r="I417" s="142"/>
      <c r="O417" s="142"/>
    </row>
    <row r="418" spans="6:15" s="139" customFormat="1" ht="14.25">
      <c r="F418" s="142"/>
      <c r="I418" s="142"/>
      <c r="O418" s="142"/>
    </row>
    <row r="419" spans="6:15" s="139" customFormat="1" ht="14.25">
      <c r="F419" s="142"/>
      <c r="I419" s="142"/>
      <c r="O419" s="142"/>
    </row>
    <row r="420" spans="6:15" s="139" customFormat="1" ht="14.25">
      <c r="F420" s="142"/>
      <c r="I420" s="142"/>
      <c r="O420" s="142"/>
    </row>
    <row r="421" spans="6:15" s="139" customFormat="1" ht="14.25">
      <c r="F421" s="142"/>
      <c r="I421" s="142"/>
      <c r="O421" s="142"/>
    </row>
    <row r="422" spans="6:15" s="139" customFormat="1" ht="14.25">
      <c r="F422" s="142"/>
      <c r="I422" s="142"/>
      <c r="O422" s="142"/>
    </row>
    <row r="423" spans="6:15" s="139" customFormat="1" ht="14.25">
      <c r="F423" s="142"/>
      <c r="I423" s="142"/>
      <c r="O423" s="142"/>
    </row>
    <row r="424" spans="6:15" s="139" customFormat="1" ht="14.25">
      <c r="F424" s="142"/>
      <c r="I424" s="142"/>
      <c r="O424" s="142"/>
    </row>
    <row r="425" spans="6:15" s="139" customFormat="1" ht="14.25">
      <c r="F425" s="142"/>
      <c r="I425" s="142"/>
      <c r="O425" s="142"/>
    </row>
    <row r="426" spans="6:15" s="139" customFormat="1" ht="14.25">
      <c r="F426" s="142"/>
      <c r="I426" s="142"/>
      <c r="O426" s="142"/>
    </row>
    <row r="427" spans="6:15" s="139" customFormat="1" ht="14.25">
      <c r="F427" s="142"/>
      <c r="I427" s="142"/>
      <c r="O427" s="142"/>
    </row>
    <row r="428" spans="6:15" s="139" customFormat="1" ht="14.25">
      <c r="F428" s="142"/>
      <c r="I428" s="142"/>
      <c r="O428" s="142"/>
    </row>
    <row r="429" spans="6:15" s="139" customFormat="1" ht="14.25">
      <c r="F429" s="142"/>
      <c r="I429" s="142"/>
      <c r="O429" s="142"/>
    </row>
    <row r="430" spans="6:15" s="139" customFormat="1" ht="14.25">
      <c r="F430" s="142"/>
      <c r="I430" s="142"/>
      <c r="O430" s="142"/>
    </row>
    <row r="431" spans="6:15" s="139" customFormat="1" ht="14.25">
      <c r="F431" s="142"/>
      <c r="I431" s="142"/>
      <c r="O431" s="142"/>
    </row>
    <row r="432" spans="6:15" s="139" customFormat="1" ht="14.25">
      <c r="F432" s="142"/>
      <c r="I432" s="142"/>
      <c r="O432" s="142"/>
    </row>
    <row r="433" spans="6:15" s="139" customFormat="1" ht="14.25">
      <c r="F433" s="142"/>
      <c r="I433" s="142"/>
      <c r="O433" s="142"/>
    </row>
    <row r="434" spans="6:15" s="139" customFormat="1" ht="14.25">
      <c r="F434" s="142"/>
      <c r="I434" s="142"/>
      <c r="O434" s="142"/>
    </row>
    <row r="435" spans="6:15" s="139" customFormat="1" ht="14.25">
      <c r="F435" s="142"/>
      <c r="I435" s="142"/>
      <c r="O435" s="142"/>
    </row>
    <row r="436" spans="6:15" s="139" customFormat="1" ht="14.25">
      <c r="F436" s="142"/>
      <c r="I436" s="142"/>
      <c r="O436" s="142"/>
    </row>
    <row r="437" spans="6:15" s="139" customFormat="1" ht="14.25">
      <c r="F437" s="142"/>
      <c r="I437" s="142"/>
      <c r="O437" s="142"/>
    </row>
    <row r="438" spans="6:15" s="139" customFormat="1" ht="14.25">
      <c r="F438" s="142"/>
      <c r="I438" s="142"/>
      <c r="O438" s="142"/>
    </row>
    <row r="439" spans="6:15" s="139" customFormat="1" ht="14.25">
      <c r="F439" s="142"/>
      <c r="I439" s="142"/>
      <c r="O439" s="142"/>
    </row>
    <row r="440" spans="6:15" s="139" customFormat="1" ht="14.25">
      <c r="F440" s="142"/>
      <c r="I440" s="142"/>
      <c r="O440" s="142"/>
    </row>
    <row r="441" spans="6:15" s="139" customFormat="1" ht="14.25">
      <c r="F441" s="142"/>
      <c r="I441" s="142"/>
      <c r="O441" s="142"/>
    </row>
    <row r="442" spans="6:15" s="139" customFormat="1" ht="14.25">
      <c r="F442" s="142"/>
      <c r="I442" s="142"/>
      <c r="O442" s="142"/>
    </row>
    <row r="443" spans="6:15" s="139" customFormat="1" ht="14.25">
      <c r="F443" s="142"/>
      <c r="I443" s="142"/>
      <c r="O443" s="142"/>
    </row>
    <row r="444" spans="6:15" s="139" customFormat="1" ht="14.25">
      <c r="F444" s="142"/>
      <c r="I444" s="142"/>
      <c r="O444" s="142"/>
    </row>
    <row r="445" spans="6:15" s="139" customFormat="1" ht="14.25">
      <c r="F445" s="142"/>
      <c r="I445" s="142"/>
      <c r="O445" s="142"/>
    </row>
    <row r="446" spans="6:15" s="139" customFormat="1" ht="14.25">
      <c r="F446" s="142"/>
      <c r="I446" s="142"/>
      <c r="O446" s="142"/>
    </row>
    <row r="447" spans="6:15" s="139" customFormat="1" ht="14.25">
      <c r="F447" s="142"/>
      <c r="I447" s="142"/>
      <c r="O447" s="142"/>
    </row>
    <row r="448" spans="6:15" s="139" customFormat="1" ht="14.25">
      <c r="F448" s="142"/>
      <c r="I448" s="142"/>
      <c r="O448" s="142"/>
    </row>
    <row r="449" spans="6:15" s="139" customFormat="1" ht="14.25">
      <c r="F449" s="142"/>
      <c r="I449" s="142"/>
      <c r="O449" s="142"/>
    </row>
    <row r="450" spans="6:15" s="139" customFormat="1" ht="14.25">
      <c r="F450" s="142"/>
      <c r="I450" s="142"/>
      <c r="O450" s="142"/>
    </row>
    <row r="451" spans="6:15" s="139" customFormat="1" ht="14.25">
      <c r="F451" s="142"/>
      <c r="I451" s="142"/>
      <c r="O451" s="142"/>
    </row>
    <row r="452" spans="6:15" s="139" customFormat="1" ht="14.25">
      <c r="F452" s="142"/>
      <c r="I452" s="142"/>
      <c r="O452" s="142"/>
    </row>
    <row r="453" spans="6:15" s="139" customFormat="1" ht="14.25">
      <c r="F453" s="142"/>
      <c r="I453" s="142"/>
      <c r="O453" s="142"/>
    </row>
    <row r="454" spans="6:15" s="139" customFormat="1" ht="14.25">
      <c r="F454" s="142"/>
      <c r="I454" s="142"/>
      <c r="O454" s="142"/>
    </row>
    <row r="455" spans="6:15" s="139" customFormat="1" ht="14.25">
      <c r="F455" s="142"/>
      <c r="I455" s="142"/>
      <c r="O455" s="142"/>
    </row>
    <row r="456" spans="6:15" s="139" customFormat="1" ht="14.25">
      <c r="F456" s="142"/>
      <c r="I456" s="142"/>
      <c r="O456" s="142"/>
    </row>
    <row r="457" spans="6:15" s="139" customFormat="1" ht="14.25">
      <c r="F457" s="142"/>
      <c r="I457" s="142"/>
      <c r="O457" s="142"/>
    </row>
    <row r="458" spans="6:15" s="139" customFormat="1" ht="14.25">
      <c r="F458" s="142"/>
      <c r="I458" s="142"/>
      <c r="O458" s="142"/>
    </row>
    <row r="459" spans="6:15" s="139" customFormat="1" ht="14.25">
      <c r="F459" s="142"/>
      <c r="I459" s="142"/>
      <c r="O459" s="142"/>
    </row>
    <row r="460" spans="6:15" s="139" customFormat="1" ht="14.25">
      <c r="F460" s="142"/>
      <c r="I460" s="142"/>
      <c r="O460" s="142"/>
    </row>
    <row r="461" spans="6:15" s="139" customFormat="1" ht="14.25">
      <c r="F461" s="142"/>
      <c r="I461" s="142"/>
      <c r="O461" s="142"/>
    </row>
    <row r="462" spans="6:15" s="139" customFormat="1" ht="14.25">
      <c r="F462" s="142"/>
      <c r="I462" s="142"/>
      <c r="O462" s="142"/>
    </row>
    <row r="463" spans="6:15" s="139" customFormat="1" ht="14.25">
      <c r="F463" s="142"/>
      <c r="I463" s="142"/>
      <c r="O463" s="142"/>
    </row>
    <row r="464" spans="6:15" s="139" customFormat="1" ht="14.25">
      <c r="F464" s="142"/>
      <c r="I464" s="142"/>
      <c r="O464" s="142"/>
    </row>
    <row r="465" spans="6:15" s="139" customFormat="1" ht="14.25">
      <c r="F465" s="142"/>
      <c r="I465" s="142"/>
      <c r="O465" s="142"/>
    </row>
    <row r="466" spans="6:15" s="139" customFormat="1" ht="14.25">
      <c r="F466" s="142"/>
      <c r="I466" s="142"/>
      <c r="O466" s="142"/>
    </row>
    <row r="467" spans="6:15" s="139" customFormat="1" ht="14.25">
      <c r="F467" s="142"/>
      <c r="I467" s="142"/>
      <c r="O467" s="142"/>
    </row>
    <row r="468" spans="6:15" s="139" customFormat="1" ht="14.25">
      <c r="F468" s="142"/>
      <c r="I468" s="142"/>
      <c r="O468" s="142"/>
    </row>
    <row r="469" spans="6:15" s="139" customFormat="1" ht="14.25">
      <c r="F469" s="142"/>
      <c r="I469" s="142"/>
      <c r="O469" s="142"/>
    </row>
    <row r="470" spans="6:15" s="139" customFormat="1" ht="14.25">
      <c r="F470" s="142"/>
      <c r="I470" s="142"/>
      <c r="O470" s="142"/>
    </row>
    <row r="471" spans="6:15" s="139" customFormat="1" ht="14.25">
      <c r="F471" s="142"/>
      <c r="I471" s="142"/>
      <c r="O471" s="142"/>
    </row>
    <row r="472" spans="6:15" s="139" customFormat="1" ht="14.25">
      <c r="F472" s="142"/>
      <c r="I472" s="142"/>
      <c r="O472" s="142"/>
    </row>
    <row r="473" spans="6:15" s="139" customFormat="1" ht="14.25">
      <c r="F473" s="142"/>
      <c r="I473" s="142"/>
      <c r="O473" s="142"/>
    </row>
    <row r="474" spans="6:15" s="139" customFormat="1" ht="14.25">
      <c r="F474" s="142"/>
      <c r="I474" s="142"/>
      <c r="O474" s="142"/>
    </row>
    <row r="475" spans="6:15" s="139" customFormat="1" ht="14.25">
      <c r="F475" s="142"/>
      <c r="I475" s="142"/>
      <c r="O475" s="142"/>
    </row>
    <row r="476" spans="6:15" s="139" customFormat="1" ht="14.25">
      <c r="F476" s="142"/>
      <c r="I476" s="142"/>
      <c r="O476" s="142"/>
    </row>
    <row r="477" spans="6:15" s="139" customFormat="1" ht="14.25">
      <c r="F477" s="142"/>
      <c r="I477" s="142"/>
      <c r="O477" s="142"/>
    </row>
    <row r="478" spans="6:15" s="139" customFormat="1" ht="14.25">
      <c r="F478" s="142"/>
      <c r="I478" s="142"/>
      <c r="O478" s="142"/>
    </row>
    <row r="479" spans="6:15" s="139" customFormat="1" ht="14.25">
      <c r="F479" s="142"/>
      <c r="I479" s="142"/>
      <c r="O479" s="142"/>
    </row>
    <row r="480" spans="6:15" s="139" customFormat="1" ht="14.25">
      <c r="F480" s="142"/>
      <c r="I480" s="142"/>
      <c r="O480" s="142"/>
    </row>
    <row r="481" spans="6:15" s="139" customFormat="1" ht="14.25">
      <c r="F481" s="142"/>
      <c r="I481" s="142"/>
      <c r="O481" s="142"/>
    </row>
    <row r="482" spans="6:15" s="139" customFormat="1" ht="14.25">
      <c r="F482" s="142"/>
      <c r="I482" s="142"/>
      <c r="O482" s="142"/>
    </row>
    <row r="483" spans="6:15" s="139" customFormat="1" ht="14.25">
      <c r="F483" s="142"/>
      <c r="I483" s="142"/>
      <c r="O483" s="142"/>
    </row>
    <row r="484" spans="6:15" s="139" customFormat="1" ht="14.25">
      <c r="F484" s="142"/>
      <c r="I484" s="142"/>
      <c r="O484" s="142"/>
    </row>
    <row r="485" spans="6:15" s="139" customFormat="1" ht="14.25">
      <c r="F485" s="142"/>
      <c r="I485" s="142"/>
      <c r="O485" s="142"/>
    </row>
    <row r="486" spans="6:15" s="139" customFormat="1" ht="14.25">
      <c r="F486" s="142"/>
      <c r="I486" s="142"/>
      <c r="O486" s="142"/>
    </row>
    <row r="487" spans="6:15" s="139" customFormat="1" ht="14.25">
      <c r="F487" s="142"/>
      <c r="I487" s="142"/>
      <c r="O487" s="142"/>
    </row>
    <row r="488" spans="6:15" s="139" customFormat="1" ht="14.25">
      <c r="F488" s="142"/>
      <c r="I488" s="142"/>
      <c r="O488" s="142"/>
    </row>
    <row r="489" spans="6:15" s="139" customFormat="1" ht="14.25">
      <c r="F489" s="142"/>
      <c r="I489" s="142"/>
      <c r="O489" s="142"/>
    </row>
    <row r="490" spans="6:15" s="139" customFormat="1" ht="14.25">
      <c r="F490" s="142"/>
      <c r="I490" s="142"/>
      <c r="O490" s="142"/>
    </row>
    <row r="491" spans="6:15" s="139" customFormat="1" ht="14.25">
      <c r="F491" s="142"/>
      <c r="I491" s="142"/>
      <c r="O491" s="142"/>
    </row>
    <row r="492" spans="6:15" s="139" customFormat="1" ht="14.25">
      <c r="F492" s="142"/>
      <c r="I492" s="142"/>
      <c r="O492" s="142"/>
    </row>
    <row r="493" spans="6:15" s="139" customFormat="1" ht="14.25">
      <c r="F493" s="142"/>
      <c r="I493" s="142"/>
      <c r="O493" s="142"/>
    </row>
    <row r="494" spans="6:15" s="139" customFormat="1" ht="14.25">
      <c r="F494" s="142"/>
      <c r="I494" s="142"/>
      <c r="O494" s="142"/>
    </row>
    <row r="495" spans="6:15" s="139" customFormat="1" ht="14.25">
      <c r="F495" s="142"/>
      <c r="I495" s="142"/>
      <c r="O495" s="142"/>
    </row>
    <row r="496" spans="6:15" s="139" customFormat="1" ht="14.25">
      <c r="F496" s="142"/>
      <c r="I496" s="142"/>
      <c r="O496" s="142"/>
    </row>
    <row r="497" spans="6:15" s="139" customFormat="1" ht="14.25">
      <c r="F497" s="142"/>
      <c r="I497" s="142"/>
      <c r="O497" s="142"/>
    </row>
    <row r="498" spans="6:15" s="139" customFormat="1" ht="14.25">
      <c r="F498" s="142"/>
      <c r="I498" s="142"/>
      <c r="O498" s="142"/>
    </row>
    <row r="499" spans="6:15" s="139" customFormat="1" ht="14.25">
      <c r="F499" s="142"/>
      <c r="I499" s="142"/>
      <c r="O499" s="142"/>
    </row>
    <row r="500" spans="6:15" s="139" customFormat="1" ht="14.25">
      <c r="F500" s="142"/>
      <c r="I500" s="142"/>
      <c r="O500" s="142"/>
    </row>
    <row r="501" spans="6:15" s="139" customFormat="1" ht="14.25">
      <c r="F501" s="142"/>
      <c r="I501" s="142"/>
      <c r="O501" s="142"/>
    </row>
    <row r="502" spans="6:15" s="139" customFormat="1" ht="14.25">
      <c r="F502" s="142"/>
      <c r="I502" s="142"/>
      <c r="O502" s="142"/>
    </row>
    <row r="503" spans="6:15" s="139" customFormat="1" ht="14.25">
      <c r="F503" s="142"/>
      <c r="I503" s="142"/>
      <c r="O503" s="142"/>
    </row>
    <row r="504" spans="6:15" s="139" customFormat="1" ht="14.25">
      <c r="F504" s="142"/>
      <c r="I504" s="142"/>
      <c r="O504" s="142"/>
    </row>
    <row r="505" spans="6:15" s="139" customFormat="1" ht="14.25">
      <c r="F505" s="142"/>
      <c r="I505" s="142"/>
      <c r="O505" s="142"/>
    </row>
    <row r="506" spans="6:15" s="139" customFormat="1" ht="14.25">
      <c r="F506" s="142"/>
      <c r="I506" s="142"/>
      <c r="O506" s="142"/>
    </row>
    <row r="507" spans="6:15" s="139" customFormat="1" ht="14.25">
      <c r="F507" s="142"/>
      <c r="I507" s="142"/>
      <c r="O507" s="142"/>
    </row>
    <row r="508" spans="6:15" s="139" customFormat="1" ht="14.25">
      <c r="F508" s="142"/>
      <c r="I508" s="142"/>
      <c r="O508" s="142"/>
    </row>
    <row r="509" spans="6:15" s="139" customFormat="1" ht="14.25">
      <c r="F509" s="142"/>
      <c r="I509" s="142"/>
      <c r="O509" s="142"/>
    </row>
    <row r="510" spans="6:15" s="139" customFormat="1" ht="14.25">
      <c r="F510" s="142"/>
      <c r="I510" s="142"/>
      <c r="O510" s="142"/>
    </row>
    <row r="511" spans="6:15" s="139" customFormat="1" ht="14.25">
      <c r="F511" s="142"/>
      <c r="I511" s="142"/>
      <c r="O511" s="142"/>
    </row>
    <row r="512" spans="6:15" s="139" customFormat="1" ht="14.25">
      <c r="F512" s="142"/>
      <c r="I512" s="142"/>
      <c r="O512" s="142"/>
    </row>
    <row r="513" spans="6:15" s="139" customFormat="1" ht="14.25">
      <c r="F513" s="142"/>
      <c r="I513" s="142"/>
      <c r="O513" s="142"/>
    </row>
    <row r="514" spans="6:15" s="139" customFormat="1" ht="14.25">
      <c r="F514" s="142"/>
      <c r="I514" s="142"/>
      <c r="O514" s="142"/>
    </row>
    <row r="515" spans="6:15" s="139" customFormat="1" ht="14.25">
      <c r="F515" s="142"/>
      <c r="I515" s="142"/>
      <c r="O515" s="142"/>
    </row>
    <row r="516" spans="6:15" s="139" customFormat="1" ht="14.25">
      <c r="F516" s="142"/>
      <c r="I516" s="142"/>
      <c r="O516" s="142"/>
    </row>
    <row r="517" spans="6:15" s="139" customFormat="1" ht="14.25">
      <c r="F517" s="142"/>
      <c r="I517" s="142"/>
      <c r="O517" s="142"/>
    </row>
    <row r="518" spans="6:15" s="139" customFormat="1" ht="14.25">
      <c r="F518" s="142"/>
      <c r="I518" s="142"/>
      <c r="O518" s="142"/>
    </row>
    <row r="519" spans="6:15" s="139" customFormat="1" ht="14.25">
      <c r="F519" s="142"/>
      <c r="I519" s="142"/>
      <c r="O519" s="142"/>
    </row>
    <row r="520" spans="6:15" s="139" customFormat="1" ht="14.25">
      <c r="F520" s="142"/>
      <c r="I520" s="142"/>
      <c r="O520" s="142"/>
    </row>
    <row r="521" spans="6:15" s="139" customFormat="1" ht="14.25">
      <c r="F521" s="142"/>
      <c r="I521" s="142"/>
      <c r="O521" s="142"/>
    </row>
    <row r="522" spans="6:15" s="139" customFormat="1" ht="14.25">
      <c r="F522" s="142"/>
      <c r="I522" s="142"/>
      <c r="O522" s="142"/>
    </row>
    <row r="523" spans="6:15" s="139" customFormat="1" ht="14.25">
      <c r="F523" s="142"/>
      <c r="I523" s="142"/>
      <c r="O523" s="142"/>
    </row>
    <row r="524" spans="6:15" s="139" customFormat="1" ht="14.25">
      <c r="F524" s="142"/>
      <c r="I524" s="142"/>
      <c r="O524" s="142"/>
    </row>
    <row r="525" spans="6:15" s="139" customFormat="1" ht="14.25">
      <c r="F525" s="142"/>
      <c r="I525" s="142"/>
      <c r="O525" s="142"/>
    </row>
    <row r="526" spans="6:15" s="139" customFormat="1" ht="14.25">
      <c r="F526" s="142"/>
      <c r="I526" s="142"/>
      <c r="O526" s="142"/>
    </row>
    <row r="527" spans="6:15" s="139" customFormat="1" ht="14.25">
      <c r="F527" s="142"/>
      <c r="I527" s="142"/>
      <c r="O527" s="142"/>
    </row>
    <row r="528" spans="6:15" s="139" customFormat="1" ht="14.25">
      <c r="F528" s="142"/>
      <c r="I528" s="142"/>
      <c r="O528" s="142"/>
    </row>
    <row r="529" spans="6:15" s="139" customFormat="1" ht="14.25">
      <c r="F529" s="142"/>
      <c r="I529" s="142"/>
      <c r="O529" s="142"/>
    </row>
    <row r="530" spans="6:15" s="139" customFormat="1" ht="14.25">
      <c r="F530" s="142"/>
      <c r="I530" s="142"/>
      <c r="O530" s="142"/>
    </row>
    <row r="531" spans="6:15" s="139" customFormat="1" ht="14.25">
      <c r="F531" s="142"/>
      <c r="I531" s="142"/>
      <c r="O531" s="142"/>
    </row>
    <row r="532" spans="6:15" s="139" customFormat="1" ht="14.25">
      <c r="F532" s="142"/>
      <c r="I532" s="142"/>
      <c r="O532" s="142"/>
    </row>
    <row r="533" spans="6:15" s="139" customFormat="1" ht="14.25">
      <c r="F533" s="142"/>
      <c r="I533" s="142"/>
      <c r="O533" s="142"/>
    </row>
    <row r="534" spans="6:15" s="139" customFormat="1" ht="14.25">
      <c r="F534" s="142"/>
      <c r="I534" s="142"/>
      <c r="O534" s="142"/>
    </row>
    <row r="535" spans="6:15" s="139" customFormat="1" ht="14.25">
      <c r="F535" s="142"/>
      <c r="I535" s="142"/>
      <c r="O535" s="142"/>
    </row>
    <row r="536" spans="6:15" s="139" customFormat="1" ht="14.25">
      <c r="F536" s="142"/>
      <c r="I536" s="142"/>
      <c r="O536" s="142"/>
    </row>
    <row r="537" spans="6:15" s="139" customFormat="1" ht="14.25">
      <c r="F537" s="142"/>
      <c r="I537" s="142"/>
      <c r="O537" s="142"/>
    </row>
    <row r="538" spans="6:15" s="139" customFormat="1" ht="14.25">
      <c r="F538" s="142"/>
      <c r="I538" s="142"/>
      <c r="O538" s="142"/>
    </row>
    <row r="539" spans="6:15" s="139" customFormat="1" ht="14.25">
      <c r="F539" s="142"/>
      <c r="I539" s="142"/>
      <c r="O539" s="142"/>
    </row>
    <row r="540" spans="6:15" s="139" customFormat="1" ht="14.25">
      <c r="F540" s="142"/>
      <c r="I540" s="142"/>
      <c r="O540" s="142"/>
    </row>
    <row r="541" spans="6:15" s="139" customFormat="1" ht="14.25">
      <c r="F541" s="142"/>
      <c r="I541" s="142"/>
      <c r="O541" s="142"/>
    </row>
    <row r="542" spans="6:15" s="139" customFormat="1" ht="14.25">
      <c r="F542" s="142"/>
      <c r="I542" s="142"/>
      <c r="O542" s="142"/>
    </row>
    <row r="543" spans="6:15" s="139" customFormat="1" ht="14.25">
      <c r="F543" s="142"/>
      <c r="I543" s="142"/>
      <c r="O543" s="142"/>
    </row>
    <row r="544" spans="6:15" s="139" customFormat="1" ht="14.25">
      <c r="F544" s="142"/>
      <c r="I544" s="142"/>
      <c r="O544" s="142"/>
    </row>
    <row r="545" spans="6:15" s="139" customFormat="1" ht="14.25">
      <c r="F545" s="142"/>
      <c r="I545" s="142"/>
      <c r="O545" s="142"/>
    </row>
    <row r="546" spans="6:15" s="139" customFormat="1" ht="14.25">
      <c r="F546" s="142"/>
      <c r="I546" s="142"/>
      <c r="O546" s="142"/>
    </row>
    <row r="547" spans="6:15" s="139" customFormat="1" ht="14.25">
      <c r="F547" s="142"/>
      <c r="I547" s="142"/>
      <c r="O547" s="142"/>
    </row>
    <row r="548" spans="6:15" s="139" customFormat="1" ht="14.25">
      <c r="F548" s="142"/>
      <c r="I548" s="142"/>
      <c r="O548" s="142"/>
    </row>
    <row r="549" spans="6:15" s="139" customFormat="1" ht="14.25">
      <c r="F549" s="142"/>
      <c r="I549" s="142"/>
      <c r="O549" s="142"/>
    </row>
    <row r="550" spans="6:15" s="139" customFormat="1" ht="14.25">
      <c r="F550" s="142"/>
      <c r="I550" s="142"/>
      <c r="O550" s="142"/>
    </row>
    <row r="551" spans="6:15" s="139" customFormat="1" ht="14.25">
      <c r="F551" s="142"/>
      <c r="I551" s="142"/>
      <c r="O551" s="142"/>
    </row>
    <row r="552" spans="6:15" s="139" customFormat="1" ht="14.25">
      <c r="F552" s="142"/>
      <c r="I552" s="142"/>
      <c r="O552" s="142"/>
    </row>
    <row r="553" spans="6:15" s="139" customFormat="1" ht="14.25">
      <c r="F553" s="142"/>
      <c r="I553" s="142"/>
      <c r="O553" s="142"/>
    </row>
    <row r="554" spans="6:15" s="139" customFormat="1" ht="14.25">
      <c r="F554" s="142"/>
      <c r="I554" s="142"/>
      <c r="O554" s="142"/>
    </row>
    <row r="555" spans="6:15" s="139" customFormat="1" ht="14.25">
      <c r="F555" s="142"/>
      <c r="I555" s="142"/>
      <c r="O555" s="142"/>
    </row>
    <row r="556" spans="6:15" s="139" customFormat="1" ht="14.25">
      <c r="F556" s="142"/>
      <c r="I556" s="142"/>
      <c r="O556" s="142"/>
    </row>
    <row r="557" spans="6:15" s="139" customFormat="1" ht="14.25">
      <c r="F557" s="142"/>
      <c r="I557" s="142"/>
      <c r="O557" s="142"/>
    </row>
    <row r="558" spans="6:15" s="139" customFormat="1" ht="14.25">
      <c r="F558" s="142"/>
      <c r="I558" s="142"/>
      <c r="O558" s="142"/>
    </row>
    <row r="559" spans="6:15" s="139" customFormat="1" ht="14.25">
      <c r="F559" s="142"/>
      <c r="I559" s="142"/>
      <c r="O559" s="142"/>
    </row>
    <row r="560" spans="6:15" s="139" customFormat="1" ht="14.25">
      <c r="F560" s="142"/>
      <c r="I560" s="142"/>
      <c r="O560" s="142"/>
    </row>
    <row r="561" spans="6:15" s="139" customFormat="1" ht="14.25">
      <c r="F561" s="142"/>
      <c r="I561" s="142"/>
      <c r="O561" s="142"/>
    </row>
    <row r="562" spans="6:15" s="139" customFormat="1" ht="14.25">
      <c r="F562" s="142"/>
      <c r="I562" s="142"/>
      <c r="O562" s="142"/>
    </row>
    <row r="563" spans="6:15" s="139" customFormat="1" ht="14.25">
      <c r="F563" s="142"/>
      <c r="I563" s="142"/>
      <c r="O563" s="142"/>
    </row>
    <row r="564" spans="6:15" s="139" customFormat="1" ht="14.25">
      <c r="F564" s="142"/>
      <c r="I564" s="142"/>
      <c r="O564" s="142"/>
    </row>
    <row r="565" spans="6:15" s="139" customFormat="1" ht="14.25">
      <c r="F565" s="142"/>
      <c r="I565" s="142"/>
      <c r="O565" s="142"/>
    </row>
    <row r="566" spans="6:15" s="139" customFormat="1" ht="14.25">
      <c r="F566" s="142"/>
      <c r="I566" s="142"/>
      <c r="O566" s="142"/>
    </row>
    <row r="567" spans="6:15" s="139" customFormat="1" ht="14.25">
      <c r="F567" s="142"/>
      <c r="I567" s="142"/>
      <c r="O567" s="142"/>
    </row>
    <row r="568" spans="6:15" s="139" customFormat="1" ht="14.25">
      <c r="F568" s="142"/>
      <c r="I568" s="142"/>
      <c r="O568" s="142"/>
    </row>
    <row r="569" spans="6:15" s="139" customFormat="1" ht="14.25">
      <c r="F569" s="142"/>
      <c r="I569" s="142"/>
      <c r="O569" s="142"/>
    </row>
    <row r="570" spans="6:15" s="139" customFormat="1" ht="14.25">
      <c r="F570" s="142"/>
      <c r="I570" s="142"/>
      <c r="O570" s="142"/>
    </row>
    <row r="571" spans="6:15" s="139" customFormat="1" ht="14.25">
      <c r="F571" s="142"/>
      <c r="I571" s="142"/>
      <c r="O571" s="142"/>
    </row>
    <row r="572" spans="6:15" s="139" customFormat="1" ht="14.25">
      <c r="F572" s="142"/>
      <c r="I572" s="142"/>
      <c r="O572" s="142"/>
    </row>
    <row r="573" spans="6:15" s="139" customFormat="1" ht="14.25">
      <c r="F573" s="142"/>
      <c r="I573" s="142"/>
      <c r="O573" s="142"/>
    </row>
    <row r="574" spans="6:15" s="139" customFormat="1" ht="14.25">
      <c r="F574" s="142"/>
      <c r="I574" s="142"/>
      <c r="O574" s="142"/>
    </row>
    <row r="575" spans="6:15" s="139" customFormat="1" ht="14.25">
      <c r="F575" s="142"/>
      <c r="I575" s="142"/>
      <c r="O575" s="142"/>
    </row>
    <row r="576" spans="6:15" s="139" customFormat="1" ht="14.25">
      <c r="F576" s="142"/>
      <c r="I576" s="142"/>
      <c r="O576" s="142"/>
    </row>
    <row r="577" spans="6:15" s="139" customFormat="1" ht="14.25">
      <c r="F577" s="142"/>
      <c r="I577" s="142"/>
      <c r="O577" s="142"/>
    </row>
    <row r="578" spans="6:15" s="139" customFormat="1" ht="14.25">
      <c r="F578" s="142"/>
      <c r="I578" s="142"/>
      <c r="O578" s="142"/>
    </row>
    <row r="579" spans="6:15" s="139" customFormat="1" ht="14.25">
      <c r="F579" s="142"/>
      <c r="I579" s="142"/>
      <c r="O579" s="142"/>
    </row>
    <row r="580" spans="6:15" s="139" customFormat="1" ht="14.25">
      <c r="F580" s="142"/>
      <c r="I580" s="142"/>
      <c r="O580" s="142"/>
    </row>
    <row r="581" spans="6:15" s="139" customFormat="1" ht="14.25">
      <c r="F581" s="142"/>
      <c r="I581" s="142"/>
      <c r="O581" s="142"/>
    </row>
    <row r="582" spans="6:15" s="139" customFormat="1" ht="14.25">
      <c r="F582" s="142"/>
      <c r="I582" s="142"/>
      <c r="O582" s="142"/>
    </row>
    <row r="583" spans="6:15" s="139" customFormat="1" ht="14.25">
      <c r="F583" s="142"/>
      <c r="I583" s="142"/>
      <c r="O583" s="142"/>
    </row>
    <row r="584" spans="6:15" s="139" customFormat="1" ht="14.25">
      <c r="F584" s="142"/>
      <c r="I584" s="142"/>
      <c r="O584" s="142"/>
    </row>
    <row r="585" spans="6:15" s="139" customFormat="1" ht="14.25">
      <c r="F585" s="142"/>
      <c r="I585" s="142"/>
      <c r="O585" s="142"/>
    </row>
    <row r="586" spans="6:15" s="139" customFormat="1" ht="14.25">
      <c r="F586" s="142"/>
      <c r="I586" s="142"/>
      <c r="O586" s="142"/>
    </row>
    <row r="587" spans="6:15" s="139" customFormat="1" ht="14.25">
      <c r="F587" s="142"/>
      <c r="I587" s="142"/>
      <c r="O587" s="142"/>
    </row>
    <row r="588" spans="6:15" s="139" customFormat="1" ht="14.25">
      <c r="F588" s="142"/>
      <c r="I588" s="142"/>
      <c r="O588" s="142"/>
    </row>
    <row r="589" spans="6:15" s="139" customFormat="1" ht="14.25">
      <c r="F589" s="142"/>
      <c r="I589" s="142"/>
      <c r="O589" s="142"/>
    </row>
    <row r="590" spans="6:15" s="139" customFormat="1" ht="14.25">
      <c r="F590" s="142"/>
      <c r="I590" s="142"/>
      <c r="O590" s="142"/>
    </row>
    <row r="591" spans="6:15" s="139" customFormat="1" ht="14.25">
      <c r="F591" s="142"/>
      <c r="I591" s="142"/>
      <c r="O591" s="142"/>
    </row>
    <row r="592" spans="6:15" s="139" customFormat="1" ht="14.25">
      <c r="F592" s="142"/>
      <c r="I592" s="142"/>
      <c r="O592" s="142"/>
    </row>
    <row r="593" spans="6:15" s="139" customFormat="1" ht="14.25">
      <c r="F593" s="142"/>
      <c r="I593" s="142"/>
      <c r="O593" s="142"/>
    </row>
    <row r="594" spans="6:15" s="139" customFormat="1" ht="14.25">
      <c r="F594" s="142"/>
      <c r="I594" s="142"/>
      <c r="O594" s="142"/>
    </row>
    <row r="595" spans="6:15" s="139" customFormat="1" ht="14.25">
      <c r="F595" s="142"/>
      <c r="I595" s="142"/>
      <c r="O595" s="142"/>
    </row>
    <row r="596" spans="6:15" s="139" customFormat="1" ht="14.25">
      <c r="F596" s="142"/>
      <c r="I596" s="142"/>
      <c r="O596" s="142"/>
    </row>
    <row r="597" spans="6:15" s="139" customFormat="1" ht="14.25">
      <c r="F597" s="142"/>
      <c r="I597" s="142"/>
      <c r="O597" s="142"/>
    </row>
    <row r="598" spans="6:15" s="139" customFormat="1" ht="14.25">
      <c r="F598" s="142"/>
      <c r="I598" s="142"/>
      <c r="O598" s="142"/>
    </row>
    <row r="599" spans="6:15" s="139" customFormat="1" ht="14.25">
      <c r="F599" s="142"/>
      <c r="I599" s="142"/>
      <c r="O599" s="142"/>
    </row>
    <row r="600" spans="6:15" s="139" customFormat="1" ht="14.25">
      <c r="F600" s="142"/>
      <c r="I600" s="142"/>
      <c r="O600" s="142"/>
    </row>
    <row r="601" spans="6:15" s="139" customFormat="1" ht="14.25">
      <c r="F601" s="142"/>
      <c r="I601" s="142"/>
      <c r="O601" s="142"/>
    </row>
    <row r="602" spans="6:15" s="139" customFormat="1" ht="14.25">
      <c r="F602" s="142"/>
      <c r="I602" s="142"/>
      <c r="O602" s="142"/>
    </row>
    <row r="603" spans="6:15" s="139" customFormat="1" ht="14.25">
      <c r="F603" s="142"/>
      <c r="I603" s="142"/>
      <c r="O603" s="142"/>
    </row>
    <row r="604" spans="6:15" s="139" customFormat="1" ht="14.25">
      <c r="F604" s="142"/>
      <c r="I604" s="142"/>
      <c r="O604" s="142"/>
    </row>
    <row r="605" spans="6:15" s="139" customFormat="1" ht="14.25">
      <c r="F605" s="142"/>
      <c r="I605" s="142"/>
      <c r="O605" s="142"/>
    </row>
    <row r="606" spans="6:15" s="139" customFormat="1" ht="14.25">
      <c r="F606" s="142"/>
      <c r="I606" s="142"/>
      <c r="O606" s="142"/>
    </row>
    <row r="607" spans="6:15" s="139" customFormat="1" ht="14.25">
      <c r="F607" s="142"/>
      <c r="I607" s="142"/>
      <c r="O607" s="142"/>
    </row>
    <row r="608" spans="6:15" s="139" customFormat="1" ht="14.25">
      <c r="F608" s="142"/>
      <c r="I608" s="142"/>
      <c r="O608" s="142"/>
    </row>
    <row r="609" spans="6:15" s="139" customFormat="1" ht="14.25">
      <c r="F609" s="142"/>
      <c r="I609" s="142"/>
      <c r="O609" s="142"/>
    </row>
    <row r="610" spans="6:15" s="139" customFormat="1" ht="14.25">
      <c r="F610" s="142"/>
      <c r="I610" s="142"/>
      <c r="O610" s="142"/>
    </row>
    <row r="611" spans="6:15" s="139" customFormat="1" ht="14.25">
      <c r="F611" s="142"/>
      <c r="I611" s="142"/>
      <c r="O611" s="142"/>
    </row>
    <row r="612" spans="6:15" s="139" customFormat="1" ht="14.25">
      <c r="F612" s="142"/>
      <c r="I612" s="142"/>
      <c r="O612" s="142"/>
    </row>
    <row r="613" spans="6:15" s="139" customFormat="1" ht="14.25">
      <c r="F613" s="142"/>
      <c r="I613" s="142"/>
      <c r="O613" s="142"/>
    </row>
    <row r="614" spans="6:15" s="139" customFormat="1" ht="14.25">
      <c r="F614" s="142"/>
      <c r="I614" s="142"/>
      <c r="O614" s="142"/>
    </row>
    <row r="615" spans="6:15" s="139" customFormat="1" ht="14.25">
      <c r="F615" s="142"/>
      <c r="I615" s="142"/>
      <c r="O615" s="142"/>
    </row>
    <row r="616" spans="6:15" s="139" customFormat="1" ht="14.25">
      <c r="F616" s="142"/>
      <c r="I616" s="142"/>
      <c r="O616" s="142"/>
    </row>
    <row r="617" spans="6:15" s="139" customFormat="1" ht="14.25">
      <c r="F617" s="142"/>
      <c r="I617" s="142"/>
      <c r="O617" s="142"/>
    </row>
    <row r="618" spans="6:15" s="139" customFormat="1" ht="14.25">
      <c r="F618" s="142"/>
      <c r="I618" s="142"/>
      <c r="O618" s="142"/>
    </row>
    <row r="619" spans="6:15" s="139" customFormat="1" ht="14.25">
      <c r="F619" s="142"/>
      <c r="I619" s="142"/>
      <c r="O619" s="142"/>
    </row>
    <row r="620" spans="6:15" s="139" customFormat="1" ht="14.25">
      <c r="F620" s="142"/>
      <c r="I620" s="142"/>
      <c r="O620" s="142"/>
    </row>
    <row r="621" spans="6:15" s="139" customFormat="1" ht="14.25">
      <c r="F621" s="142"/>
      <c r="I621" s="142"/>
      <c r="O621" s="142"/>
    </row>
    <row r="622" spans="6:15" s="139" customFormat="1" ht="14.25">
      <c r="F622" s="142"/>
      <c r="I622" s="142"/>
      <c r="O622" s="142"/>
    </row>
    <row r="623" spans="6:15" s="139" customFormat="1" ht="14.25">
      <c r="F623" s="142"/>
      <c r="I623" s="142"/>
      <c r="O623" s="142"/>
    </row>
    <row r="624" spans="6:15" s="139" customFormat="1" ht="14.25">
      <c r="F624" s="142"/>
      <c r="I624" s="142"/>
      <c r="O624" s="142"/>
    </row>
    <row r="625" spans="6:15" s="139" customFormat="1" ht="14.25">
      <c r="F625" s="142"/>
      <c r="I625" s="142"/>
      <c r="O625" s="142"/>
    </row>
    <row r="626" spans="6:15" s="139" customFormat="1" ht="14.25">
      <c r="F626" s="142"/>
      <c r="I626" s="142"/>
      <c r="O626" s="142"/>
    </row>
    <row r="627" spans="6:15" s="139" customFormat="1" ht="14.25">
      <c r="F627" s="142"/>
      <c r="I627" s="142"/>
      <c r="O627" s="142"/>
    </row>
    <row r="628" spans="6:15" s="139" customFormat="1" ht="14.25">
      <c r="F628" s="142"/>
      <c r="I628" s="142"/>
      <c r="O628" s="142"/>
    </row>
    <row r="629" spans="6:15" s="139" customFormat="1" ht="14.25">
      <c r="F629" s="142"/>
      <c r="I629" s="142"/>
      <c r="O629" s="142"/>
    </row>
    <row r="630" spans="6:15" s="139" customFormat="1" ht="14.25">
      <c r="F630" s="142"/>
      <c r="I630" s="142"/>
      <c r="O630" s="142"/>
    </row>
    <row r="631" spans="6:15" s="139" customFormat="1" ht="14.25">
      <c r="F631" s="142"/>
      <c r="I631" s="142"/>
      <c r="O631" s="142"/>
    </row>
    <row r="632" spans="6:15" s="139" customFormat="1" ht="14.25">
      <c r="F632" s="142"/>
      <c r="I632" s="142"/>
      <c r="O632" s="142"/>
    </row>
    <row r="633" spans="6:15" s="139" customFormat="1" ht="14.25">
      <c r="F633" s="142"/>
      <c r="I633" s="142"/>
      <c r="O633" s="142"/>
    </row>
    <row r="634" spans="6:15" s="139" customFormat="1" ht="14.25">
      <c r="F634" s="142"/>
      <c r="I634" s="142"/>
      <c r="O634" s="142"/>
    </row>
    <row r="635" spans="6:15" s="139" customFormat="1" ht="14.25">
      <c r="F635" s="142"/>
      <c r="I635" s="142"/>
      <c r="O635" s="142"/>
    </row>
    <row r="636" spans="6:15" s="139" customFormat="1" ht="14.25">
      <c r="F636" s="142"/>
      <c r="I636" s="142"/>
      <c r="O636" s="142"/>
    </row>
    <row r="637" spans="6:15" s="139" customFormat="1" ht="14.25">
      <c r="F637" s="142"/>
      <c r="I637" s="142"/>
      <c r="O637" s="142"/>
    </row>
    <row r="638" spans="6:15" s="139" customFormat="1" ht="14.25">
      <c r="F638" s="142"/>
      <c r="I638" s="142"/>
      <c r="O638" s="142"/>
    </row>
    <row r="639" spans="6:15" s="139" customFormat="1" ht="14.25">
      <c r="F639" s="142"/>
      <c r="I639" s="142"/>
      <c r="O639" s="142"/>
    </row>
    <row r="640" spans="6:15" s="139" customFormat="1" ht="14.25">
      <c r="F640" s="142"/>
      <c r="I640" s="142"/>
      <c r="O640" s="142"/>
    </row>
    <row r="641" spans="6:15" s="139" customFormat="1" ht="14.25">
      <c r="F641" s="142"/>
      <c r="I641" s="142"/>
      <c r="O641" s="142"/>
    </row>
    <row r="642" spans="6:15" s="139" customFormat="1" ht="14.25">
      <c r="F642" s="142"/>
      <c r="I642" s="142"/>
      <c r="O642" s="142"/>
    </row>
    <row r="643" spans="6:15" s="139" customFormat="1" ht="14.25">
      <c r="F643" s="142"/>
      <c r="I643" s="142"/>
      <c r="O643" s="142"/>
    </row>
    <row r="644" spans="6:15" s="139" customFormat="1" ht="14.25">
      <c r="F644" s="142"/>
      <c r="I644" s="142"/>
      <c r="O644" s="142"/>
    </row>
    <row r="645" spans="6:15" s="139" customFormat="1" ht="14.25">
      <c r="F645" s="142"/>
      <c r="I645" s="142"/>
      <c r="O645" s="142"/>
    </row>
    <row r="646" spans="6:15" s="139" customFormat="1" ht="14.25">
      <c r="F646" s="142"/>
      <c r="I646" s="142"/>
      <c r="O646" s="142"/>
    </row>
    <row r="647" spans="6:15" s="139" customFormat="1" ht="14.25">
      <c r="F647" s="142"/>
      <c r="I647" s="142"/>
      <c r="O647" s="142"/>
    </row>
    <row r="648" spans="6:15" s="139" customFormat="1" ht="14.25">
      <c r="F648" s="142"/>
      <c r="I648" s="142"/>
      <c r="O648" s="142"/>
    </row>
    <row r="649" spans="6:15" s="139" customFormat="1" ht="14.25">
      <c r="F649" s="142"/>
      <c r="I649" s="142"/>
      <c r="O649" s="142"/>
    </row>
    <row r="650" spans="6:15" s="139" customFormat="1" ht="14.25">
      <c r="F650" s="142"/>
      <c r="I650" s="142"/>
      <c r="O650" s="142"/>
    </row>
    <row r="651" spans="6:15" s="139" customFormat="1" ht="14.25">
      <c r="F651" s="142"/>
      <c r="I651" s="142"/>
      <c r="O651" s="142"/>
    </row>
    <row r="652" spans="6:15" s="139" customFormat="1" ht="14.25">
      <c r="F652" s="142"/>
      <c r="I652" s="142"/>
      <c r="O652" s="142"/>
    </row>
    <row r="653" spans="6:15" s="139" customFormat="1" ht="14.25">
      <c r="F653" s="142"/>
      <c r="I653" s="142"/>
      <c r="O653" s="142"/>
    </row>
    <row r="654" spans="6:15" s="139" customFormat="1" ht="14.25">
      <c r="F654" s="142"/>
      <c r="I654" s="142"/>
      <c r="O654" s="142"/>
    </row>
    <row r="655" spans="6:15" s="139" customFormat="1" ht="14.25">
      <c r="F655" s="142"/>
      <c r="I655" s="142"/>
      <c r="O655" s="142"/>
    </row>
    <row r="656" spans="6:15" s="139" customFormat="1" ht="14.25">
      <c r="F656" s="142"/>
      <c r="I656" s="142"/>
      <c r="O656" s="142"/>
    </row>
    <row r="657" spans="6:15" s="139" customFormat="1" ht="14.25">
      <c r="F657" s="142"/>
      <c r="I657" s="142"/>
      <c r="O657" s="142"/>
    </row>
    <row r="658" spans="6:15" s="139" customFormat="1" ht="14.25">
      <c r="F658" s="142"/>
      <c r="I658" s="142"/>
      <c r="O658" s="142"/>
    </row>
    <row r="659" spans="6:15" s="139" customFormat="1" ht="14.25">
      <c r="F659" s="142"/>
      <c r="I659" s="142"/>
      <c r="O659" s="142"/>
    </row>
    <row r="660" spans="6:15" s="139" customFormat="1" ht="14.25">
      <c r="F660" s="142"/>
      <c r="I660" s="142"/>
      <c r="O660" s="142"/>
    </row>
    <row r="661" spans="6:15" s="139" customFormat="1" ht="14.25">
      <c r="F661" s="142"/>
      <c r="I661" s="142"/>
      <c r="O661" s="142"/>
    </row>
    <row r="662" spans="6:15" s="139" customFormat="1" ht="14.25">
      <c r="F662" s="142"/>
      <c r="I662" s="142"/>
      <c r="O662" s="142"/>
    </row>
    <row r="663" spans="6:15" s="139" customFormat="1" ht="14.25">
      <c r="F663" s="142"/>
      <c r="I663" s="142"/>
      <c r="O663" s="142"/>
    </row>
    <row r="664" spans="6:15" s="139" customFormat="1" ht="14.25">
      <c r="F664" s="142"/>
      <c r="I664" s="142"/>
      <c r="O664" s="142"/>
    </row>
    <row r="665" spans="6:15" s="139" customFormat="1" ht="14.25">
      <c r="F665" s="142"/>
      <c r="I665" s="142"/>
      <c r="O665" s="142"/>
    </row>
    <row r="666" spans="6:15" s="139" customFormat="1" ht="14.25">
      <c r="F666" s="142"/>
      <c r="I666" s="142"/>
      <c r="O666" s="142"/>
    </row>
    <row r="667" spans="6:15" s="139" customFormat="1" ht="14.25">
      <c r="F667" s="142"/>
      <c r="I667" s="142"/>
      <c r="O667" s="142"/>
    </row>
    <row r="668" spans="6:15" s="139" customFormat="1" ht="14.25">
      <c r="F668" s="142"/>
      <c r="I668" s="142"/>
      <c r="O668" s="142"/>
    </row>
    <row r="669" spans="6:15" s="139" customFormat="1" ht="14.25">
      <c r="F669" s="142"/>
      <c r="I669" s="142"/>
      <c r="O669" s="142"/>
    </row>
    <row r="670" spans="6:15" s="139" customFormat="1" ht="14.25">
      <c r="F670" s="142"/>
      <c r="I670" s="142"/>
      <c r="O670" s="142"/>
    </row>
    <row r="671" spans="6:15" s="139" customFormat="1" ht="14.25">
      <c r="F671" s="142"/>
      <c r="I671" s="142"/>
      <c r="O671" s="142"/>
    </row>
    <row r="672" spans="6:15" s="139" customFormat="1" ht="14.25">
      <c r="F672" s="142"/>
      <c r="I672" s="142"/>
      <c r="O672" s="142"/>
    </row>
    <row r="673" spans="6:15" s="139" customFormat="1" ht="14.25">
      <c r="F673" s="142"/>
      <c r="I673" s="142"/>
      <c r="O673" s="142"/>
    </row>
    <row r="674" spans="6:15" s="139" customFormat="1" ht="14.25">
      <c r="F674" s="142"/>
      <c r="I674" s="142"/>
      <c r="O674" s="142"/>
    </row>
    <row r="675" spans="6:15" s="139" customFormat="1" ht="14.25">
      <c r="F675" s="142"/>
      <c r="I675" s="142"/>
      <c r="O675" s="142"/>
    </row>
    <row r="676" spans="6:15" s="139" customFormat="1" ht="14.25">
      <c r="F676" s="142"/>
      <c r="I676" s="142"/>
      <c r="O676" s="142"/>
    </row>
    <row r="677" spans="6:15" s="139" customFormat="1" ht="14.25">
      <c r="F677" s="142"/>
      <c r="I677" s="142"/>
      <c r="O677" s="142"/>
    </row>
    <row r="678" spans="6:15" s="139" customFormat="1" ht="14.25">
      <c r="F678" s="142"/>
      <c r="I678" s="142"/>
      <c r="O678" s="142"/>
    </row>
    <row r="679" spans="6:15" s="139" customFormat="1" ht="14.25">
      <c r="F679" s="142"/>
      <c r="I679" s="142"/>
      <c r="O679" s="142"/>
    </row>
    <row r="680" spans="6:15" s="139" customFormat="1" ht="14.25">
      <c r="F680" s="142"/>
      <c r="I680" s="142"/>
      <c r="O680" s="142"/>
    </row>
    <row r="681" spans="6:15" s="139" customFormat="1" ht="14.25">
      <c r="F681" s="142"/>
      <c r="I681" s="142"/>
      <c r="O681" s="142"/>
    </row>
    <row r="682" spans="6:15" s="139" customFormat="1" ht="14.25">
      <c r="F682" s="142"/>
      <c r="I682" s="142"/>
      <c r="O682" s="142"/>
    </row>
    <row r="683" spans="6:15" s="139" customFormat="1" ht="14.25">
      <c r="F683" s="142"/>
      <c r="I683" s="142"/>
      <c r="O683" s="142"/>
    </row>
    <row r="684" spans="6:15" s="139" customFormat="1" ht="14.25">
      <c r="F684" s="142"/>
      <c r="I684" s="142"/>
      <c r="O684" s="142"/>
    </row>
    <row r="685" spans="6:15" s="139" customFormat="1" ht="14.25">
      <c r="F685" s="142"/>
      <c r="I685" s="142"/>
      <c r="O685" s="142"/>
    </row>
    <row r="686" spans="6:15" s="139" customFormat="1" ht="14.25">
      <c r="F686" s="142"/>
      <c r="I686" s="142"/>
      <c r="O686" s="142"/>
    </row>
    <row r="687" spans="6:15" s="139" customFormat="1" ht="14.25">
      <c r="F687" s="142"/>
      <c r="I687" s="142"/>
      <c r="O687" s="142"/>
    </row>
    <row r="688" spans="6:15" s="139" customFormat="1" ht="14.25">
      <c r="F688" s="142"/>
      <c r="I688" s="142"/>
      <c r="O688" s="142"/>
    </row>
    <row r="689" spans="6:15" s="139" customFormat="1" ht="14.25">
      <c r="F689" s="142"/>
      <c r="I689" s="142"/>
      <c r="O689" s="142"/>
    </row>
    <row r="690" spans="6:15" s="139" customFormat="1" ht="14.25">
      <c r="F690" s="142"/>
      <c r="I690" s="142"/>
      <c r="O690" s="142"/>
    </row>
    <row r="691" spans="6:15" s="139" customFormat="1" ht="14.25">
      <c r="F691" s="142"/>
      <c r="I691" s="142"/>
      <c r="O691" s="142"/>
    </row>
    <row r="692" spans="6:15" s="139" customFormat="1" ht="14.25">
      <c r="F692" s="142"/>
      <c r="I692" s="142"/>
      <c r="O692" s="142"/>
    </row>
    <row r="693" spans="6:15" s="139" customFormat="1" ht="14.25">
      <c r="F693" s="142"/>
      <c r="I693" s="142"/>
      <c r="O693" s="142"/>
    </row>
    <row r="694" spans="6:15" s="139" customFormat="1" ht="14.25">
      <c r="F694" s="142"/>
      <c r="I694" s="142"/>
      <c r="O694" s="142"/>
    </row>
    <row r="695" spans="6:15" s="139" customFormat="1" ht="14.25">
      <c r="F695" s="142"/>
      <c r="I695" s="142"/>
      <c r="O695" s="142"/>
    </row>
    <row r="696" spans="6:15" s="139" customFormat="1" ht="14.25">
      <c r="F696" s="142"/>
      <c r="I696" s="142"/>
      <c r="O696" s="142"/>
    </row>
    <row r="697" spans="6:15" s="139" customFormat="1" ht="14.25">
      <c r="F697" s="142"/>
      <c r="I697" s="142"/>
      <c r="O697" s="142"/>
    </row>
    <row r="698" spans="6:15" s="139" customFormat="1" ht="14.25">
      <c r="F698" s="142"/>
      <c r="I698" s="142"/>
      <c r="O698" s="142"/>
    </row>
    <row r="699" spans="6:15" s="139" customFormat="1" ht="14.25">
      <c r="F699" s="142"/>
      <c r="I699" s="142"/>
      <c r="O699" s="142"/>
    </row>
    <row r="700" spans="6:15" s="139" customFormat="1" ht="14.25">
      <c r="F700" s="142"/>
      <c r="I700" s="142"/>
      <c r="O700" s="142"/>
    </row>
    <row r="701" spans="6:15" s="139" customFormat="1" ht="14.25">
      <c r="F701" s="142"/>
      <c r="I701" s="142"/>
      <c r="O701" s="142"/>
    </row>
    <row r="702" spans="6:15" s="139" customFormat="1" ht="14.25">
      <c r="F702" s="142"/>
      <c r="I702" s="142"/>
      <c r="O702" s="142"/>
    </row>
    <row r="703" spans="6:15" s="139" customFormat="1" ht="14.25">
      <c r="F703" s="142"/>
      <c r="I703" s="142"/>
      <c r="O703" s="142"/>
    </row>
    <row r="704" spans="6:15" s="139" customFormat="1" ht="14.25">
      <c r="F704" s="142"/>
      <c r="I704" s="142"/>
      <c r="O704" s="142"/>
    </row>
    <row r="705" spans="6:15" s="139" customFormat="1" ht="14.25">
      <c r="F705" s="142"/>
      <c r="I705" s="142"/>
      <c r="O705" s="142"/>
    </row>
    <row r="706" spans="6:15" s="139" customFormat="1" ht="14.25">
      <c r="F706" s="142"/>
      <c r="I706" s="142"/>
      <c r="O706" s="142"/>
    </row>
    <row r="707" spans="6:15" s="139" customFormat="1" ht="14.25">
      <c r="F707" s="142"/>
      <c r="I707" s="142"/>
      <c r="O707" s="142"/>
    </row>
    <row r="708" spans="6:15" s="139" customFormat="1" ht="14.25">
      <c r="F708" s="142"/>
      <c r="I708" s="142"/>
      <c r="O708" s="142"/>
    </row>
    <row r="709" spans="6:15" s="139" customFormat="1" ht="14.25">
      <c r="F709" s="142"/>
      <c r="I709" s="142"/>
      <c r="O709" s="142"/>
    </row>
    <row r="710" spans="6:15" s="139" customFormat="1" ht="14.25">
      <c r="F710" s="142"/>
      <c r="I710" s="142"/>
      <c r="O710" s="142"/>
    </row>
    <row r="711" spans="6:15" s="139" customFormat="1" ht="14.25">
      <c r="F711" s="142"/>
      <c r="I711" s="142"/>
      <c r="O711" s="142"/>
    </row>
    <row r="712" spans="6:15" s="139" customFormat="1" ht="14.25">
      <c r="F712" s="142"/>
      <c r="I712" s="142"/>
      <c r="O712" s="142"/>
    </row>
    <row r="713" spans="6:15" s="139" customFormat="1" ht="14.25">
      <c r="F713" s="142"/>
      <c r="I713" s="142"/>
      <c r="O713" s="142"/>
    </row>
    <row r="714" spans="6:15" s="139" customFormat="1" ht="14.25">
      <c r="F714" s="142"/>
      <c r="I714" s="142"/>
      <c r="O714" s="142"/>
    </row>
    <row r="715" spans="6:15" s="139" customFormat="1" ht="14.25">
      <c r="F715" s="142"/>
      <c r="I715" s="142"/>
      <c r="O715" s="142"/>
    </row>
    <row r="716" spans="6:15" s="139" customFormat="1" ht="14.25">
      <c r="F716" s="142"/>
      <c r="I716" s="142"/>
      <c r="O716" s="142"/>
    </row>
    <row r="717" spans="6:15" s="139" customFormat="1" ht="14.25">
      <c r="F717" s="142"/>
      <c r="I717" s="142"/>
      <c r="O717" s="142"/>
    </row>
    <row r="718" spans="6:15" s="139" customFormat="1" ht="14.25">
      <c r="F718" s="142"/>
      <c r="I718" s="142"/>
      <c r="O718" s="142"/>
    </row>
    <row r="719" spans="6:15" s="139" customFormat="1" ht="14.25">
      <c r="F719" s="142"/>
      <c r="I719" s="142"/>
      <c r="O719" s="142"/>
    </row>
    <row r="720" spans="6:15" s="139" customFormat="1" ht="14.25">
      <c r="F720" s="142"/>
      <c r="I720" s="142"/>
      <c r="O720" s="142"/>
    </row>
    <row r="721" spans="6:15" s="139" customFormat="1" ht="14.25">
      <c r="F721" s="142"/>
      <c r="I721" s="142"/>
      <c r="O721" s="142"/>
    </row>
    <row r="722" spans="6:15" s="139" customFormat="1" ht="14.25">
      <c r="F722" s="142"/>
      <c r="I722" s="142"/>
      <c r="O722" s="142"/>
    </row>
    <row r="723" spans="6:15" s="139" customFormat="1" ht="14.25">
      <c r="F723" s="142"/>
      <c r="I723" s="142"/>
      <c r="O723" s="142"/>
    </row>
    <row r="724" spans="6:15" s="139" customFormat="1" ht="14.25">
      <c r="F724" s="142"/>
      <c r="I724" s="142"/>
      <c r="O724" s="142"/>
    </row>
    <row r="725" spans="6:15" s="139" customFormat="1" ht="14.25">
      <c r="F725" s="142"/>
      <c r="I725" s="142"/>
      <c r="O725" s="142"/>
    </row>
    <row r="726" spans="6:15" s="139" customFormat="1" ht="14.25">
      <c r="F726" s="142"/>
      <c r="I726" s="142"/>
      <c r="O726" s="142"/>
    </row>
    <row r="727" spans="6:15" s="139" customFormat="1" ht="14.25">
      <c r="F727" s="142"/>
      <c r="I727" s="142"/>
      <c r="O727" s="142"/>
    </row>
    <row r="728" spans="6:15" s="139" customFormat="1" ht="14.25">
      <c r="F728" s="142"/>
      <c r="I728" s="142"/>
      <c r="O728" s="142"/>
    </row>
    <row r="729" spans="6:15" s="139" customFormat="1" ht="14.25">
      <c r="F729" s="142"/>
      <c r="I729" s="142"/>
      <c r="O729" s="142"/>
    </row>
    <row r="730" spans="6:15" s="139" customFormat="1" ht="14.25">
      <c r="F730" s="142"/>
      <c r="I730" s="142"/>
      <c r="O730" s="142"/>
    </row>
    <row r="731" spans="6:15" s="139" customFormat="1" ht="14.25">
      <c r="F731" s="142"/>
      <c r="I731" s="142"/>
      <c r="O731" s="142"/>
    </row>
    <row r="732" spans="6:15" s="139" customFormat="1" ht="14.25">
      <c r="F732" s="142"/>
      <c r="I732" s="142"/>
      <c r="O732" s="142"/>
    </row>
    <row r="733" spans="6:15" s="139" customFormat="1" ht="14.25">
      <c r="F733" s="142"/>
      <c r="I733" s="142"/>
      <c r="O733" s="142"/>
    </row>
    <row r="734" spans="6:15" s="139" customFormat="1" ht="14.25">
      <c r="F734" s="142"/>
      <c r="I734" s="142"/>
      <c r="O734" s="142"/>
    </row>
    <row r="735" spans="6:15" s="139" customFormat="1" ht="14.25">
      <c r="F735" s="142"/>
      <c r="I735" s="142"/>
      <c r="O735" s="142"/>
    </row>
    <row r="736" spans="6:15" s="139" customFormat="1" ht="14.25">
      <c r="F736" s="142"/>
      <c r="I736" s="142"/>
      <c r="O736" s="142"/>
    </row>
    <row r="737" spans="6:15" s="139" customFormat="1" ht="14.25">
      <c r="F737" s="142"/>
      <c r="I737" s="142"/>
      <c r="O737" s="142"/>
    </row>
    <row r="738" spans="6:15" s="139" customFormat="1" ht="14.25">
      <c r="F738" s="142"/>
      <c r="I738" s="142"/>
      <c r="O738" s="142"/>
    </row>
    <row r="739" spans="6:15" s="139" customFormat="1" ht="14.25">
      <c r="F739" s="142"/>
      <c r="I739" s="142"/>
      <c r="O739" s="142"/>
    </row>
    <row r="740" spans="6:15" s="139" customFormat="1" ht="14.25">
      <c r="F740" s="142"/>
      <c r="I740" s="142"/>
      <c r="O740" s="142"/>
    </row>
    <row r="741" spans="6:15" s="139" customFormat="1" ht="14.25">
      <c r="F741" s="142"/>
      <c r="I741" s="142"/>
      <c r="O741" s="142"/>
    </row>
    <row r="742" spans="6:15" s="139" customFormat="1" ht="14.25">
      <c r="F742" s="142"/>
      <c r="I742" s="142"/>
      <c r="O742" s="142"/>
    </row>
    <row r="743" spans="6:15" s="139" customFormat="1" ht="14.25">
      <c r="F743" s="142"/>
      <c r="I743" s="142"/>
      <c r="O743" s="142"/>
    </row>
    <row r="744" spans="6:15" s="139" customFormat="1" ht="14.25">
      <c r="F744" s="142"/>
      <c r="I744" s="142"/>
      <c r="O744" s="142"/>
    </row>
    <row r="745" spans="6:15" s="139" customFormat="1" ht="14.25">
      <c r="F745" s="142"/>
      <c r="I745" s="142"/>
      <c r="O745" s="142"/>
    </row>
    <row r="746" spans="6:15" s="139" customFormat="1" ht="14.25">
      <c r="F746" s="142"/>
      <c r="I746" s="142"/>
      <c r="O746" s="142"/>
    </row>
    <row r="747" spans="6:15" s="139" customFormat="1" ht="14.25">
      <c r="F747" s="142"/>
      <c r="I747" s="142"/>
      <c r="O747" s="142"/>
    </row>
    <row r="748" spans="6:15" s="139" customFormat="1" ht="14.25">
      <c r="F748" s="142"/>
      <c r="I748" s="142"/>
      <c r="O748" s="142"/>
    </row>
    <row r="749" spans="6:15" s="139" customFormat="1" ht="14.25">
      <c r="F749" s="142"/>
      <c r="I749" s="142"/>
      <c r="O749" s="142"/>
    </row>
    <row r="750" spans="6:15" s="139" customFormat="1" ht="14.25">
      <c r="F750" s="142"/>
      <c r="I750" s="142"/>
      <c r="O750" s="142"/>
    </row>
    <row r="751" spans="6:15" s="139" customFormat="1" ht="14.25">
      <c r="F751" s="142"/>
      <c r="I751" s="142"/>
      <c r="O751" s="142"/>
    </row>
    <row r="752" spans="6:15" s="139" customFormat="1" ht="14.25">
      <c r="F752" s="142"/>
      <c r="I752" s="142"/>
      <c r="O752" s="142"/>
    </row>
    <row r="753" spans="6:15" s="139" customFormat="1" ht="14.25">
      <c r="F753" s="142"/>
      <c r="I753" s="142"/>
      <c r="O753" s="142"/>
    </row>
    <row r="754" spans="6:15" s="139" customFormat="1" ht="14.25">
      <c r="F754" s="142"/>
      <c r="I754" s="142"/>
      <c r="O754" s="142"/>
    </row>
    <row r="755" spans="6:15" s="139" customFormat="1" ht="14.25">
      <c r="F755" s="142"/>
      <c r="I755" s="142"/>
      <c r="O755" s="142"/>
    </row>
    <row r="756" spans="6:15" s="139" customFormat="1" ht="14.25">
      <c r="F756" s="142"/>
      <c r="I756" s="142"/>
      <c r="O756" s="142"/>
    </row>
    <row r="757" spans="6:15" s="139" customFormat="1" ht="14.25">
      <c r="F757" s="142"/>
      <c r="I757" s="142"/>
      <c r="O757" s="142"/>
    </row>
    <row r="758" spans="6:15" s="139" customFormat="1" ht="14.25">
      <c r="F758" s="142"/>
      <c r="I758" s="142"/>
      <c r="O758" s="142"/>
    </row>
    <row r="759" spans="6:15" s="139" customFormat="1" ht="14.25">
      <c r="F759" s="142"/>
      <c r="I759" s="142"/>
      <c r="O759" s="142"/>
    </row>
    <row r="760" spans="6:15" s="139" customFormat="1" ht="14.25">
      <c r="F760" s="142"/>
      <c r="I760" s="142"/>
      <c r="O760" s="142"/>
    </row>
    <row r="761" spans="6:15" s="139" customFormat="1" ht="14.25">
      <c r="F761" s="142"/>
      <c r="I761" s="142"/>
      <c r="O761" s="142"/>
    </row>
    <row r="762" spans="6:15" s="139" customFormat="1" ht="14.25">
      <c r="F762" s="142"/>
      <c r="I762" s="142"/>
      <c r="O762" s="142"/>
    </row>
    <row r="763" spans="6:15" s="139" customFormat="1" ht="14.25">
      <c r="F763" s="142"/>
      <c r="I763" s="142"/>
      <c r="O763" s="142"/>
    </row>
    <row r="764" spans="6:15" s="139" customFormat="1" ht="14.25">
      <c r="F764" s="142"/>
      <c r="I764" s="142"/>
      <c r="O764" s="142"/>
    </row>
    <row r="765" spans="6:15" s="139" customFormat="1" ht="14.25">
      <c r="F765" s="142"/>
      <c r="I765" s="142"/>
      <c r="O765" s="142"/>
    </row>
    <row r="766" spans="6:15" s="139" customFormat="1" ht="14.25">
      <c r="F766" s="142"/>
      <c r="I766" s="142"/>
      <c r="O766" s="142"/>
    </row>
    <row r="767" spans="6:15" s="139" customFormat="1" ht="14.25">
      <c r="F767" s="142"/>
      <c r="I767" s="142"/>
      <c r="O767" s="142"/>
    </row>
    <row r="768" spans="6:15" s="139" customFormat="1" ht="14.25">
      <c r="F768" s="142"/>
      <c r="I768" s="142"/>
      <c r="O768" s="142"/>
    </row>
    <row r="769" spans="6:15" s="139" customFormat="1" ht="14.25">
      <c r="F769" s="142"/>
      <c r="I769" s="142"/>
      <c r="O769" s="142"/>
    </row>
    <row r="770" spans="6:15" s="139" customFormat="1" ht="14.25">
      <c r="F770" s="142"/>
      <c r="I770" s="142"/>
      <c r="O770" s="142"/>
    </row>
    <row r="771" spans="6:15" s="139" customFormat="1" ht="14.25">
      <c r="F771" s="142"/>
      <c r="I771" s="142"/>
      <c r="O771" s="142"/>
    </row>
    <row r="772" spans="6:15" s="139" customFormat="1" ht="14.25">
      <c r="F772" s="142"/>
      <c r="I772" s="142"/>
      <c r="O772" s="142"/>
    </row>
    <row r="773" spans="6:15" s="139" customFormat="1" ht="14.25">
      <c r="F773" s="142"/>
      <c r="I773" s="142"/>
      <c r="O773" s="142"/>
    </row>
    <row r="774" spans="6:15" s="139" customFormat="1" ht="14.25">
      <c r="F774" s="142"/>
      <c r="I774" s="142"/>
      <c r="O774" s="142"/>
    </row>
    <row r="775" spans="6:15" s="139" customFormat="1" ht="14.25">
      <c r="F775" s="142"/>
      <c r="I775" s="142"/>
      <c r="O775" s="142"/>
    </row>
    <row r="776" spans="6:15" s="139" customFormat="1" ht="14.25">
      <c r="F776" s="142"/>
      <c r="I776" s="142"/>
      <c r="O776" s="142"/>
    </row>
    <row r="777" spans="6:15" s="139" customFormat="1" ht="14.25">
      <c r="F777" s="142"/>
      <c r="I777" s="142"/>
      <c r="O777" s="142"/>
    </row>
    <row r="778" spans="6:15" s="139" customFormat="1" ht="14.25">
      <c r="F778" s="142"/>
      <c r="I778" s="142"/>
      <c r="O778" s="142"/>
    </row>
    <row r="779" spans="6:15" s="139" customFormat="1" ht="14.25">
      <c r="F779" s="142"/>
      <c r="I779" s="142"/>
      <c r="O779" s="142"/>
    </row>
    <row r="780" spans="6:15" s="139" customFormat="1" ht="14.25">
      <c r="F780" s="142"/>
      <c r="I780" s="142"/>
      <c r="O780" s="142"/>
    </row>
    <row r="781" spans="6:15" s="139" customFormat="1" ht="14.25">
      <c r="F781" s="142"/>
      <c r="I781" s="142"/>
      <c r="O781" s="142"/>
    </row>
    <row r="782" spans="6:15" s="139" customFormat="1" ht="14.25">
      <c r="F782" s="142"/>
      <c r="I782" s="142"/>
      <c r="O782" s="142"/>
    </row>
    <row r="783" spans="6:15" s="139" customFormat="1" ht="14.25">
      <c r="F783" s="142"/>
      <c r="I783" s="142"/>
      <c r="O783" s="142"/>
    </row>
    <row r="784" spans="6:15" s="139" customFormat="1" ht="14.25">
      <c r="F784" s="142"/>
      <c r="I784" s="142"/>
      <c r="O784" s="142"/>
    </row>
    <row r="785" spans="6:15" s="139" customFormat="1" ht="14.25">
      <c r="F785" s="142"/>
      <c r="I785" s="142"/>
      <c r="O785" s="142"/>
    </row>
    <row r="786" spans="6:15" s="139" customFormat="1" ht="14.25">
      <c r="F786" s="142"/>
      <c r="I786" s="142"/>
      <c r="O786" s="142"/>
    </row>
    <row r="787" spans="6:15" s="139" customFormat="1" ht="14.25">
      <c r="F787" s="142"/>
      <c r="I787" s="142"/>
      <c r="O787" s="142"/>
    </row>
    <row r="788" spans="6:15" s="139" customFormat="1" ht="14.25">
      <c r="F788" s="142"/>
      <c r="I788" s="142"/>
      <c r="O788" s="142"/>
    </row>
    <row r="789" spans="6:15" s="139" customFormat="1" ht="14.25">
      <c r="F789" s="142"/>
      <c r="I789" s="142"/>
      <c r="O789" s="142"/>
    </row>
    <row r="790" spans="6:15" s="139" customFormat="1" ht="14.25">
      <c r="F790" s="142"/>
      <c r="I790" s="142"/>
      <c r="O790" s="142"/>
    </row>
    <row r="791" spans="6:15" s="139" customFormat="1" ht="14.25">
      <c r="F791" s="142"/>
      <c r="I791" s="142"/>
      <c r="O791" s="142"/>
    </row>
    <row r="792" spans="6:15" s="139" customFormat="1" ht="14.25">
      <c r="F792" s="142"/>
      <c r="I792" s="142"/>
      <c r="O792" s="142"/>
    </row>
    <row r="793" spans="6:15" s="139" customFormat="1" ht="14.25">
      <c r="F793" s="142"/>
      <c r="I793" s="142"/>
      <c r="O793" s="142"/>
    </row>
    <row r="794" spans="6:15" s="139" customFormat="1" ht="14.25">
      <c r="F794" s="142"/>
      <c r="I794" s="142"/>
      <c r="O794" s="142"/>
    </row>
    <row r="795" spans="6:15" s="139" customFormat="1" ht="14.25">
      <c r="F795" s="142"/>
      <c r="I795" s="142"/>
      <c r="O795" s="142"/>
    </row>
    <row r="796" spans="6:15" s="139" customFormat="1" ht="14.25">
      <c r="F796" s="142"/>
      <c r="I796" s="142"/>
      <c r="O796" s="142"/>
    </row>
    <row r="797" spans="6:15" s="139" customFormat="1" ht="14.25">
      <c r="F797" s="142"/>
      <c r="I797" s="142"/>
      <c r="O797" s="142"/>
    </row>
    <row r="798" spans="6:15" s="139" customFormat="1" ht="14.25">
      <c r="F798" s="142"/>
      <c r="I798" s="142"/>
      <c r="O798" s="142"/>
    </row>
    <row r="799" spans="6:15" s="139" customFormat="1" ht="14.25">
      <c r="F799" s="142"/>
      <c r="I799" s="142"/>
      <c r="O799" s="142"/>
    </row>
    <row r="800" spans="6:15" s="139" customFormat="1" ht="14.25">
      <c r="F800" s="142"/>
      <c r="I800" s="142"/>
      <c r="O800" s="142"/>
    </row>
    <row r="801" spans="6:15" s="139" customFormat="1" ht="14.25">
      <c r="F801" s="142"/>
      <c r="I801" s="142"/>
      <c r="O801" s="142"/>
    </row>
    <row r="802" spans="6:15" s="139" customFormat="1" ht="14.25">
      <c r="F802" s="142"/>
      <c r="I802" s="142"/>
      <c r="O802" s="142"/>
    </row>
    <row r="803" spans="6:15" s="139" customFormat="1" ht="14.25">
      <c r="F803" s="142"/>
      <c r="I803" s="142"/>
      <c r="O803" s="142"/>
    </row>
    <row r="804" spans="6:15" s="139" customFormat="1" ht="14.25">
      <c r="F804" s="142"/>
      <c r="I804" s="142"/>
      <c r="O804" s="142"/>
    </row>
    <row r="805" spans="6:15" s="139" customFormat="1" ht="14.25">
      <c r="F805" s="142"/>
      <c r="I805" s="142"/>
      <c r="O805" s="142"/>
    </row>
    <row r="806" spans="6:15" s="139" customFormat="1" ht="14.25">
      <c r="F806" s="142"/>
      <c r="I806" s="142"/>
      <c r="O806" s="142"/>
    </row>
    <row r="807" spans="6:15" s="139" customFormat="1" ht="14.25">
      <c r="F807" s="142"/>
      <c r="I807" s="142"/>
      <c r="O807" s="142"/>
    </row>
    <row r="808" spans="6:15" s="139" customFormat="1" ht="14.25">
      <c r="F808" s="142"/>
      <c r="I808" s="142"/>
      <c r="O808" s="142"/>
    </row>
    <row r="809" spans="6:15" s="139" customFormat="1" ht="14.25">
      <c r="F809" s="142"/>
      <c r="I809" s="142"/>
      <c r="O809" s="142"/>
    </row>
    <row r="810" spans="6:15" s="139" customFormat="1" ht="14.25">
      <c r="F810" s="142"/>
      <c r="I810" s="142"/>
      <c r="O810" s="142"/>
    </row>
    <row r="811" spans="6:15" s="139" customFormat="1" ht="14.25">
      <c r="F811" s="142"/>
      <c r="I811" s="142"/>
      <c r="O811" s="142"/>
    </row>
    <row r="812" spans="6:15" s="139" customFormat="1" ht="14.25">
      <c r="F812" s="142"/>
      <c r="I812" s="142"/>
      <c r="O812" s="142"/>
    </row>
    <row r="813" spans="6:15" s="139" customFormat="1" ht="14.25">
      <c r="F813" s="142"/>
      <c r="I813" s="142"/>
      <c r="O813" s="142"/>
    </row>
    <row r="814" spans="6:15" s="139" customFormat="1" ht="14.25">
      <c r="F814" s="142"/>
      <c r="I814" s="142"/>
      <c r="O814" s="142"/>
    </row>
    <row r="815" spans="6:15" s="139" customFormat="1" ht="14.25">
      <c r="F815" s="142"/>
      <c r="I815" s="142"/>
      <c r="O815" s="142"/>
    </row>
    <row r="816" spans="6:15" s="139" customFormat="1" ht="14.25">
      <c r="F816" s="142"/>
      <c r="I816" s="142"/>
      <c r="O816" s="142"/>
    </row>
    <row r="817" spans="6:15" s="139" customFormat="1" ht="14.25">
      <c r="F817" s="142"/>
      <c r="I817" s="142"/>
      <c r="O817" s="142"/>
    </row>
    <row r="818" spans="6:15" s="139" customFormat="1" ht="14.25">
      <c r="F818" s="142"/>
      <c r="I818" s="142"/>
      <c r="O818" s="142"/>
    </row>
    <row r="819" spans="6:15" s="139" customFormat="1" ht="14.25">
      <c r="F819" s="142"/>
      <c r="I819" s="142"/>
      <c r="O819" s="142"/>
    </row>
    <row r="820" spans="6:15" s="139" customFormat="1" ht="14.25">
      <c r="F820" s="142"/>
      <c r="I820" s="142"/>
      <c r="O820" s="142"/>
    </row>
    <row r="821" spans="6:15" s="139" customFormat="1" ht="14.25">
      <c r="F821" s="142"/>
      <c r="I821" s="142"/>
      <c r="O821" s="142"/>
    </row>
    <row r="822" spans="6:15" s="139" customFormat="1" ht="14.25">
      <c r="F822" s="142"/>
      <c r="I822" s="142"/>
      <c r="O822" s="142"/>
    </row>
    <row r="823" spans="6:15" s="139" customFormat="1" ht="14.25">
      <c r="F823" s="142"/>
      <c r="I823" s="142"/>
      <c r="O823" s="142"/>
    </row>
    <row r="824" spans="6:15" s="139" customFormat="1" ht="14.25">
      <c r="F824" s="142"/>
      <c r="I824" s="142"/>
      <c r="O824" s="142"/>
    </row>
    <row r="825" spans="6:15" s="139" customFormat="1" ht="14.25">
      <c r="F825" s="142"/>
      <c r="I825" s="142"/>
      <c r="O825" s="142"/>
    </row>
    <row r="826" spans="6:15" s="139" customFormat="1" ht="14.25">
      <c r="F826" s="142"/>
      <c r="I826" s="142"/>
      <c r="O826" s="142"/>
    </row>
    <row r="827" spans="6:15" s="139" customFormat="1" ht="14.25">
      <c r="F827" s="142"/>
      <c r="I827" s="142"/>
      <c r="O827" s="142"/>
    </row>
    <row r="828" spans="6:15" s="139" customFormat="1" ht="14.25">
      <c r="F828" s="142"/>
      <c r="I828" s="142"/>
      <c r="O828" s="142"/>
    </row>
    <row r="829" spans="6:15" s="139" customFormat="1" ht="14.25">
      <c r="F829" s="142"/>
      <c r="I829" s="142"/>
      <c r="O829" s="142"/>
    </row>
    <row r="830" spans="6:15" s="139" customFormat="1" ht="14.25">
      <c r="F830" s="142"/>
      <c r="I830" s="142"/>
      <c r="O830" s="142"/>
    </row>
    <row r="831" spans="6:15" s="139" customFormat="1" ht="14.25">
      <c r="F831" s="142"/>
      <c r="I831" s="142"/>
      <c r="O831" s="142"/>
    </row>
    <row r="832" spans="6:15" s="139" customFormat="1" ht="14.25">
      <c r="F832" s="142"/>
      <c r="I832" s="142"/>
      <c r="O832" s="142"/>
    </row>
    <row r="833" spans="6:15" s="139" customFormat="1" ht="14.25">
      <c r="F833" s="142"/>
      <c r="I833" s="142"/>
      <c r="O833" s="142"/>
    </row>
    <row r="834" spans="6:15" s="139" customFormat="1" ht="14.25">
      <c r="F834" s="142"/>
      <c r="I834" s="142"/>
      <c r="O834" s="142"/>
    </row>
    <row r="835" spans="6:15" s="139" customFormat="1" ht="14.25">
      <c r="F835" s="142"/>
      <c r="I835" s="142"/>
      <c r="O835" s="142"/>
    </row>
    <row r="836" spans="6:15" s="139" customFormat="1" ht="14.25">
      <c r="F836" s="142"/>
      <c r="I836" s="142"/>
      <c r="O836" s="142"/>
    </row>
    <row r="837" spans="6:15" s="139" customFormat="1" ht="14.25">
      <c r="F837" s="142"/>
      <c r="I837" s="142"/>
      <c r="O837" s="142"/>
    </row>
    <row r="838" spans="6:15" s="139" customFormat="1" ht="14.25">
      <c r="F838" s="142"/>
      <c r="I838" s="142"/>
      <c r="O838" s="142"/>
    </row>
    <row r="839" spans="6:15" s="139" customFormat="1" ht="14.25">
      <c r="F839" s="142"/>
      <c r="I839" s="142"/>
      <c r="O839" s="142"/>
    </row>
    <row r="840" spans="6:15" s="139" customFormat="1" ht="14.25">
      <c r="F840" s="142"/>
      <c r="I840" s="142"/>
      <c r="O840" s="142"/>
    </row>
    <row r="841" spans="6:15" s="139" customFormat="1" ht="14.25">
      <c r="F841" s="142"/>
      <c r="I841" s="142"/>
      <c r="O841" s="142"/>
    </row>
    <row r="842" spans="6:15" s="139" customFormat="1" ht="14.25">
      <c r="F842" s="142"/>
      <c r="I842" s="142"/>
      <c r="O842" s="142"/>
    </row>
    <row r="843" spans="6:15" s="139" customFormat="1" ht="14.25">
      <c r="F843" s="142"/>
      <c r="I843" s="142"/>
      <c r="O843" s="142"/>
    </row>
    <row r="844" spans="6:15" s="139" customFormat="1" ht="14.25">
      <c r="F844" s="142"/>
      <c r="I844" s="142"/>
      <c r="O844" s="142"/>
    </row>
    <row r="845" spans="6:15" s="139" customFormat="1" ht="14.25">
      <c r="F845" s="142"/>
      <c r="I845" s="142"/>
      <c r="O845" s="142"/>
    </row>
    <row r="846" spans="6:15" s="139" customFormat="1" ht="14.25">
      <c r="F846" s="142"/>
      <c r="I846" s="142"/>
      <c r="O846" s="142"/>
    </row>
    <row r="847" spans="6:15" s="139" customFormat="1" ht="14.25">
      <c r="F847" s="142"/>
      <c r="I847" s="142"/>
      <c r="O847" s="142"/>
    </row>
    <row r="848" spans="6:15" s="139" customFormat="1" ht="14.25">
      <c r="F848" s="142"/>
      <c r="I848" s="142"/>
      <c r="O848" s="142"/>
    </row>
    <row r="849" spans="6:15" s="139" customFormat="1" ht="14.25">
      <c r="F849" s="142"/>
      <c r="I849" s="142"/>
      <c r="O849" s="142"/>
    </row>
    <row r="850" spans="6:15" s="139" customFormat="1" ht="14.25">
      <c r="F850" s="142"/>
      <c r="I850" s="142"/>
      <c r="O850" s="142"/>
    </row>
    <row r="851" spans="6:15" s="139" customFormat="1" ht="14.25">
      <c r="F851" s="142"/>
      <c r="I851" s="142"/>
      <c r="O851" s="142"/>
    </row>
    <row r="852" spans="6:15" s="139" customFormat="1" ht="14.25">
      <c r="F852" s="142"/>
      <c r="I852" s="142"/>
      <c r="O852" s="142"/>
    </row>
    <row r="853" spans="6:15" s="139" customFormat="1" ht="14.25">
      <c r="F853" s="142"/>
      <c r="I853" s="142"/>
      <c r="O853" s="142"/>
    </row>
    <row r="854" spans="6:15" s="139" customFormat="1" ht="14.25">
      <c r="F854" s="142"/>
      <c r="I854" s="142"/>
      <c r="O854" s="142"/>
    </row>
    <row r="855" spans="6:15" s="139" customFormat="1" ht="14.25">
      <c r="F855" s="142"/>
      <c r="I855" s="142"/>
      <c r="O855" s="142"/>
    </row>
    <row r="856" spans="6:15" s="139" customFormat="1" ht="14.25">
      <c r="F856" s="142"/>
      <c r="I856" s="142"/>
      <c r="O856" s="142"/>
    </row>
    <row r="857" spans="6:15" s="139" customFormat="1" ht="14.25">
      <c r="F857" s="142"/>
      <c r="I857" s="142"/>
      <c r="O857" s="142"/>
    </row>
    <row r="858" spans="6:15" s="139" customFormat="1" ht="14.25">
      <c r="F858" s="142"/>
      <c r="I858" s="142"/>
      <c r="O858" s="142"/>
    </row>
    <row r="859" spans="6:15" s="139" customFormat="1" ht="14.25">
      <c r="F859" s="142"/>
      <c r="I859" s="142"/>
      <c r="O859" s="142"/>
    </row>
    <row r="860" spans="6:15" s="139" customFormat="1" ht="14.25">
      <c r="F860" s="142"/>
      <c r="I860" s="142"/>
      <c r="O860" s="142"/>
    </row>
    <row r="861" spans="6:15" s="139" customFormat="1" ht="14.25">
      <c r="F861" s="142"/>
      <c r="I861" s="142"/>
      <c r="O861" s="142"/>
    </row>
    <row r="862" spans="6:15" s="139" customFormat="1" ht="14.25">
      <c r="F862" s="142"/>
      <c r="I862" s="142"/>
      <c r="O862" s="142"/>
    </row>
    <row r="863" spans="6:15" s="139" customFormat="1" ht="14.25">
      <c r="F863" s="142"/>
      <c r="I863" s="142"/>
      <c r="O863" s="142"/>
    </row>
    <row r="864" spans="6:15" s="139" customFormat="1" ht="14.25">
      <c r="F864" s="142"/>
      <c r="I864" s="142"/>
      <c r="O864" s="142"/>
    </row>
    <row r="865" spans="6:15" s="139" customFormat="1" ht="14.25">
      <c r="F865" s="142"/>
      <c r="I865" s="142"/>
      <c r="O865" s="142"/>
    </row>
    <row r="866" spans="6:15" s="139" customFormat="1" ht="14.25">
      <c r="F866" s="142"/>
      <c r="I866" s="142"/>
      <c r="O866" s="142"/>
    </row>
    <row r="867" spans="6:15" s="139" customFormat="1" ht="14.25">
      <c r="F867" s="142"/>
      <c r="I867" s="142"/>
      <c r="O867" s="142"/>
    </row>
    <row r="868" spans="6:15" s="139" customFormat="1" ht="14.25">
      <c r="F868" s="142"/>
      <c r="I868" s="142"/>
      <c r="O868" s="142"/>
    </row>
    <row r="869" spans="6:15" s="139" customFormat="1" ht="14.25">
      <c r="F869" s="142"/>
      <c r="I869" s="142"/>
      <c r="O869" s="142"/>
    </row>
    <row r="870" spans="6:15" s="139" customFormat="1" ht="14.25">
      <c r="F870" s="142"/>
      <c r="I870" s="142"/>
      <c r="O870" s="142"/>
    </row>
    <row r="871" spans="6:15" s="139" customFormat="1" ht="14.25">
      <c r="F871" s="142"/>
      <c r="I871" s="142"/>
      <c r="O871" s="142"/>
    </row>
    <row r="872" spans="6:15" s="139" customFormat="1" ht="14.25">
      <c r="F872" s="142"/>
      <c r="I872" s="142"/>
      <c r="O872" s="142"/>
    </row>
    <row r="873" spans="6:15" s="139" customFormat="1" ht="14.25">
      <c r="F873" s="142"/>
      <c r="I873" s="142"/>
      <c r="O873" s="142"/>
    </row>
    <row r="874" spans="6:15" s="139" customFormat="1" ht="14.25">
      <c r="F874" s="142"/>
      <c r="I874" s="142"/>
      <c r="O874" s="142"/>
    </row>
    <row r="875" spans="6:15" s="139" customFormat="1" ht="14.25">
      <c r="F875" s="142"/>
      <c r="I875" s="142"/>
      <c r="O875" s="142"/>
    </row>
    <row r="876" spans="6:15" s="139" customFormat="1" ht="14.25">
      <c r="F876" s="142"/>
      <c r="I876" s="142"/>
      <c r="O876" s="142"/>
    </row>
    <row r="877" spans="6:15" s="139" customFormat="1" ht="14.25">
      <c r="F877" s="142"/>
      <c r="I877" s="142"/>
      <c r="O877" s="142"/>
    </row>
    <row r="878" spans="6:15" s="139" customFormat="1" ht="14.25">
      <c r="F878" s="142"/>
      <c r="I878" s="142"/>
      <c r="O878" s="142"/>
    </row>
    <row r="879" spans="6:15" s="139" customFormat="1" ht="14.25">
      <c r="F879" s="142"/>
      <c r="I879" s="142"/>
      <c r="O879" s="142"/>
    </row>
    <row r="880" spans="6:15" s="139" customFormat="1" ht="14.25">
      <c r="F880" s="142"/>
      <c r="I880" s="142"/>
      <c r="O880" s="142"/>
    </row>
    <row r="881" spans="6:15" s="139" customFormat="1" ht="14.25">
      <c r="F881" s="142"/>
      <c r="I881" s="142"/>
      <c r="O881" s="142"/>
    </row>
    <row r="882" spans="6:15" s="139" customFormat="1" ht="14.25">
      <c r="F882" s="142"/>
      <c r="I882" s="142"/>
      <c r="O882" s="142"/>
    </row>
    <row r="883" spans="6:15" s="139" customFormat="1" ht="14.25">
      <c r="F883" s="142"/>
      <c r="I883" s="142"/>
      <c r="O883" s="142"/>
    </row>
    <row r="884" spans="6:15" s="139" customFormat="1" ht="14.25">
      <c r="F884" s="142"/>
      <c r="I884" s="142"/>
      <c r="O884" s="142"/>
    </row>
    <row r="885" spans="6:15" s="139" customFormat="1" ht="14.25">
      <c r="F885" s="142"/>
      <c r="I885" s="142"/>
      <c r="O885" s="142"/>
    </row>
    <row r="886" spans="6:15" s="139" customFormat="1" ht="14.25">
      <c r="F886" s="142"/>
      <c r="I886" s="142"/>
      <c r="O886" s="142"/>
    </row>
    <row r="887" spans="6:15" s="139" customFormat="1" ht="14.25">
      <c r="F887" s="142"/>
      <c r="I887" s="142"/>
      <c r="O887" s="142"/>
    </row>
    <row r="888" spans="6:15" s="139" customFormat="1" ht="14.25">
      <c r="F888" s="142"/>
      <c r="I888" s="142"/>
      <c r="O888" s="142"/>
    </row>
    <row r="889" spans="6:15" s="139" customFormat="1" ht="14.25">
      <c r="F889" s="142"/>
      <c r="I889" s="142"/>
      <c r="O889" s="142"/>
    </row>
    <row r="890" spans="6:15" s="139" customFormat="1" ht="14.25">
      <c r="F890" s="142"/>
      <c r="I890" s="142"/>
      <c r="O890" s="142"/>
    </row>
    <row r="891" spans="6:15" s="139" customFormat="1" ht="14.25">
      <c r="F891" s="142"/>
      <c r="I891" s="142"/>
      <c r="O891" s="142"/>
    </row>
    <row r="892" spans="6:15" s="139" customFormat="1" ht="14.25">
      <c r="F892" s="142"/>
      <c r="I892" s="142"/>
      <c r="O892" s="142"/>
    </row>
    <row r="893" spans="6:15" s="139" customFormat="1" ht="14.25">
      <c r="F893" s="142"/>
      <c r="I893" s="142"/>
      <c r="O893" s="142"/>
    </row>
    <row r="894" spans="6:15" s="139" customFormat="1" ht="14.25">
      <c r="F894" s="142"/>
      <c r="I894" s="142"/>
      <c r="O894" s="142"/>
    </row>
    <row r="895" spans="6:15" s="139" customFormat="1" ht="14.25">
      <c r="F895" s="142"/>
      <c r="I895" s="142"/>
      <c r="O895" s="142"/>
    </row>
    <row r="896" spans="6:15" s="139" customFormat="1" ht="14.25">
      <c r="F896" s="142"/>
      <c r="I896" s="142"/>
      <c r="O896" s="142"/>
    </row>
    <row r="897" spans="6:15" s="139" customFormat="1" ht="14.25">
      <c r="F897" s="142"/>
      <c r="I897" s="142"/>
      <c r="O897" s="142"/>
    </row>
    <row r="898" spans="6:15" s="139" customFormat="1" ht="14.25">
      <c r="F898" s="142"/>
      <c r="I898" s="142"/>
      <c r="O898" s="142"/>
    </row>
    <row r="899" spans="6:15" s="139" customFormat="1" ht="14.25">
      <c r="F899" s="142"/>
      <c r="I899" s="142"/>
      <c r="O899" s="142"/>
    </row>
    <row r="900" spans="6:15" s="139" customFormat="1" ht="14.25">
      <c r="F900" s="142"/>
      <c r="I900" s="142"/>
      <c r="O900" s="142"/>
    </row>
    <row r="901" spans="6:15" s="139" customFormat="1" ht="14.25">
      <c r="F901" s="142"/>
      <c r="I901" s="142"/>
      <c r="O901" s="142"/>
    </row>
    <row r="902" spans="6:15" s="139" customFormat="1" ht="14.25">
      <c r="F902" s="142"/>
      <c r="I902" s="142"/>
      <c r="O902" s="142"/>
    </row>
    <row r="903" spans="6:15" s="139" customFormat="1" ht="14.25">
      <c r="F903" s="142"/>
      <c r="I903" s="142"/>
      <c r="O903" s="142"/>
    </row>
    <row r="904" spans="6:15" s="139" customFormat="1" ht="14.25">
      <c r="F904" s="142"/>
      <c r="I904" s="142"/>
      <c r="O904" s="142"/>
    </row>
    <row r="905" spans="6:15" s="139" customFormat="1" ht="14.25">
      <c r="F905" s="142"/>
      <c r="I905" s="142"/>
      <c r="O905" s="142"/>
    </row>
    <row r="906" spans="6:15" s="139" customFormat="1" ht="14.25">
      <c r="F906" s="142"/>
      <c r="I906" s="142"/>
      <c r="O906" s="142"/>
    </row>
    <row r="907" spans="6:15" s="139" customFormat="1" ht="14.25">
      <c r="F907" s="142"/>
      <c r="I907" s="142"/>
      <c r="O907" s="142"/>
    </row>
    <row r="908" spans="6:15" s="139" customFormat="1" ht="14.25">
      <c r="F908" s="142"/>
      <c r="I908" s="142"/>
      <c r="O908" s="142"/>
    </row>
    <row r="909" spans="6:15" s="139" customFormat="1" ht="14.25">
      <c r="F909" s="142"/>
      <c r="I909" s="142"/>
      <c r="O909" s="142"/>
    </row>
    <row r="910" spans="6:15" s="139" customFormat="1" ht="14.25">
      <c r="F910" s="142"/>
      <c r="I910" s="142"/>
      <c r="O910" s="142"/>
    </row>
    <row r="911" spans="6:15" s="139" customFormat="1" ht="14.25">
      <c r="F911" s="142"/>
      <c r="I911" s="142"/>
      <c r="O911" s="142"/>
    </row>
    <row r="912" spans="6:15" s="139" customFormat="1" ht="14.25">
      <c r="F912" s="142"/>
      <c r="I912" s="142"/>
      <c r="O912" s="142"/>
    </row>
    <row r="913" spans="6:15" s="139" customFormat="1" ht="14.25">
      <c r="F913" s="142"/>
      <c r="I913" s="142"/>
      <c r="O913" s="142"/>
    </row>
    <row r="914" spans="6:15" s="139" customFormat="1" ht="14.25">
      <c r="F914" s="142"/>
      <c r="I914" s="142"/>
      <c r="O914" s="142"/>
    </row>
    <row r="915" spans="6:15" s="139" customFormat="1" ht="14.25">
      <c r="F915" s="142"/>
      <c r="I915" s="142"/>
      <c r="O915" s="142"/>
    </row>
    <row r="916" spans="6:15" s="139" customFormat="1" ht="14.25">
      <c r="F916" s="142"/>
      <c r="I916" s="142"/>
      <c r="O916" s="142"/>
    </row>
    <row r="917" spans="6:15" s="139" customFormat="1" ht="14.25">
      <c r="F917" s="142"/>
      <c r="I917" s="142"/>
      <c r="O917" s="142"/>
    </row>
    <row r="918" spans="6:15" s="139" customFormat="1" ht="14.25">
      <c r="F918" s="142"/>
      <c r="I918" s="142"/>
      <c r="O918" s="142"/>
    </row>
    <row r="919" spans="6:15" s="139" customFormat="1" ht="14.25">
      <c r="F919" s="142"/>
      <c r="I919" s="142"/>
      <c r="O919" s="142"/>
    </row>
    <row r="920" spans="6:15" s="139" customFormat="1" ht="14.25">
      <c r="F920" s="142"/>
      <c r="I920" s="142"/>
      <c r="O920" s="142"/>
    </row>
    <row r="921" spans="6:15" s="139" customFormat="1" ht="14.25">
      <c r="F921" s="142"/>
      <c r="I921" s="142"/>
      <c r="O921" s="142"/>
    </row>
    <row r="922" spans="6:15" s="139" customFormat="1" ht="14.25">
      <c r="F922" s="142"/>
      <c r="I922" s="142"/>
      <c r="O922" s="142"/>
    </row>
    <row r="923" spans="6:15" s="139" customFormat="1" ht="14.25">
      <c r="F923" s="142"/>
      <c r="I923" s="142"/>
      <c r="O923" s="142"/>
    </row>
    <row r="924" spans="6:15" s="139" customFormat="1" ht="14.25">
      <c r="F924" s="142"/>
      <c r="I924" s="142"/>
      <c r="O924" s="142"/>
    </row>
    <row r="925" spans="6:15" s="139" customFormat="1" ht="14.25">
      <c r="F925" s="142"/>
      <c r="I925" s="142"/>
      <c r="O925" s="142"/>
    </row>
    <row r="926" spans="6:15" s="139" customFormat="1" ht="14.25">
      <c r="F926" s="142"/>
      <c r="I926" s="142"/>
      <c r="O926" s="142"/>
    </row>
    <row r="927" spans="6:15" s="139" customFormat="1" ht="14.25">
      <c r="F927" s="142"/>
      <c r="I927" s="142"/>
      <c r="O927" s="142"/>
    </row>
    <row r="928" spans="6:15" s="139" customFormat="1" ht="14.25">
      <c r="F928" s="142"/>
      <c r="I928" s="142"/>
      <c r="O928" s="142"/>
    </row>
    <row r="929" spans="6:15" s="139" customFormat="1" ht="14.25">
      <c r="F929" s="142"/>
      <c r="I929" s="142"/>
      <c r="O929" s="142"/>
    </row>
    <row r="930" spans="6:15" s="139" customFormat="1" ht="14.25">
      <c r="F930" s="142"/>
      <c r="I930" s="142"/>
      <c r="O930" s="142"/>
    </row>
    <row r="931" spans="6:15" s="139" customFormat="1" ht="14.25">
      <c r="F931" s="142"/>
      <c r="I931" s="142"/>
      <c r="O931" s="142"/>
    </row>
    <row r="932" spans="6:15" s="139" customFormat="1" ht="14.25">
      <c r="F932" s="142"/>
      <c r="I932" s="142"/>
      <c r="O932" s="142"/>
    </row>
    <row r="933" spans="6:15" s="139" customFormat="1" ht="14.25">
      <c r="F933" s="142"/>
      <c r="I933" s="142"/>
      <c r="O933" s="142"/>
    </row>
    <row r="934" spans="6:15" s="139" customFormat="1" ht="14.25">
      <c r="F934" s="142"/>
      <c r="I934" s="142"/>
      <c r="O934" s="142"/>
    </row>
    <row r="935" spans="6:15" s="139" customFormat="1" ht="14.25">
      <c r="F935" s="142"/>
      <c r="I935" s="142"/>
      <c r="O935" s="142"/>
    </row>
    <row r="936" spans="6:15" s="139" customFormat="1" ht="14.25">
      <c r="F936" s="142"/>
      <c r="I936" s="142"/>
      <c r="O936" s="142"/>
    </row>
    <row r="937" spans="6:15" s="139" customFormat="1" ht="14.25">
      <c r="F937" s="142"/>
      <c r="I937" s="142"/>
      <c r="O937" s="142"/>
    </row>
    <row r="938" spans="6:15" s="139" customFormat="1" ht="14.25">
      <c r="F938" s="142"/>
      <c r="I938" s="142"/>
      <c r="O938" s="142"/>
    </row>
    <row r="939" spans="6:15" s="139" customFormat="1" ht="14.25">
      <c r="F939" s="142"/>
      <c r="I939" s="142"/>
      <c r="O939" s="142"/>
    </row>
    <row r="940" spans="6:15" s="139" customFormat="1" ht="14.25">
      <c r="F940" s="142"/>
      <c r="I940" s="142"/>
      <c r="O940" s="142"/>
    </row>
    <row r="941" spans="6:15" s="139" customFormat="1" ht="14.25">
      <c r="F941" s="142"/>
      <c r="I941" s="142"/>
      <c r="O941" s="142"/>
    </row>
    <row r="942" spans="6:15" s="139" customFormat="1" ht="14.25">
      <c r="F942" s="142"/>
      <c r="I942" s="142"/>
      <c r="O942" s="142"/>
    </row>
    <row r="943" spans="6:15" s="139" customFormat="1" ht="14.25">
      <c r="F943" s="142"/>
      <c r="I943" s="142"/>
      <c r="O943" s="142"/>
    </row>
    <row r="944" spans="6:15" s="139" customFormat="1" ht="14.25">
      <c r="F944" s="142"/>
      <c r="I944" s="142"/>
      <c r="O944" s="142"/>
    </row>
    <row r="945" spans="6:15" s="139" customFormat="1" ht="14.25">
      <c r="F945" s="142"/>
      <c r="I945" s="142"/>
      <c r="O945" s="142"/>
    </row>
    <row r="946" spans="6:15" s="139" customFormat="1" ht="14.25">
      <c r="F946" s="142"/>
      <c r="I946" s="142"/>
      <c r="O946" s="142"/>
    </row>
    <row r="947" spans="6:15" s="139" customFormat="1" ht="14.25">
      <c r="F947" s="142"/>
      <c r="I947" s="142"/>
      <c r="O947" s="142"/>
    </row>
    <row r="948" spans="6:15" s="139" customFormat="1" ht="14.25">
      <c r="F948" s="142"/>
      <c r="I948" s="142"/>
      <c r="O948" s="142"/>
    </row>
    <row r="949" spans="6:15" s="139" customFormat="1" ht="14.25">
      <c r="F949" s="142"/>
      <c r="I949" s="142"/>
      <c r="O949" s="142"/>
    </row>
    <row r="950" spans="6:15" s="139" customFormat="1" ht="14.25">
      <c r="F950" s="142"/>
      <c r="I950" s="142"/>
      <c r="O950" s="142"/>
    </row>
    <row r="951" spans="6:15" s="139" customFormat="1" ht="14.25">
      <c r="F951" s="142"/>
      <c r="I951" s="142"/>
      <c r="O951" s="142"/>
    </row>
    <row r="952" spans="6:15" s="139" customFormat="1" ht="14.25">
      <c r="F952" s="142"/>
      <c r="I952" s="142"/>
      <c r="O952" s="142"/>
    </row>
    <row r="953" spans="6:15" s="139" customFormat="1" ht="14.25">
      <c r="F953" s="142"/>
      <c r="I953" s="142"/>
      <c r="O953" s="142"/>
    </row>
    <row r="954" spans="6:15" s="139" customFormat="1" ht="14.25">
      <c r="F954" s="142"/>
      <c r="I954" s="142"/>
      <c r="O954" s="142"/>
    </row>
    <row r="955" spans="6:15" s="139" customFormat="1" ht="14.25">
      <c r="F955" s="142"/>
      <c r="I955" s="142"/>
      <c r="O955" s="142"/>
    </row>
    <row r="956" spans="6:15" s="139" customFormat="1" ht="14.25">
      <c r="F956" s="142"/>
      <c r="I956" s="142"/>
      <c r="O956" s="142"/>
    </row>
    <row r="957" spans="6:15" s="139" customFormat="1" ht="14.25">
      <c r="F957" s="142"/>
      <c r="I957" s="142"/>
      <c r="O957" s="142"/>
    </row>
    <row r="958" spans="6:15" s="139" customFormat="1" ht="14.25">
      <c r="F958" s="142"/>
      <c r="I958" s="142"/>
      <c r="O958" s="142"/>
    </row>
    <row r="959" spans="6:15" s="139" customFormat="1" ht="14.25">
      <c r="F959" s="142"/>
      <c r="I959" s="142"/>
      <c r="O959" s="142"/>
    </row>
    <row r="960" spans="6:15" s="139" customFormat="1" ht="14.25">
      <c r="F960" s="142"/>
      <c r="I960" s="142"/>
      <c r="O960" s="142"/>
    </row>
    <row r="961" spans="6:15" s="139" customFormat="1" ht="14.25">
      <c r="F961" s="142"/>
      <c r="I961" s="142"/>
      <c r="O961" s="142"/>
    </row>
    <row r="962" spans="6:15" s="139" customFormat="1" ht="14.25">
      <c r="F962" s="142"/>
      <c r="I962" s="142"/>
      <c r="O962" s="142"/>
    </row>
    <row r="963" spans="6:15" s="139" customFormat="1" ht="14.25">
      <c r="F963" s="142"/>
      <c r="I963" s="142"/>
      <c r="O963" s="142"/>
    </row>
    <row r="964" spans="6:15" s="139" customFormat="1" ht="14.25">
      <c r="F964" s="142"/>
      <c r="I964" s="142"/>
      <c r="O964" s="142"/>
    </row>
    <row r="965" spans="6:15" s="139" customFormat="1" ht="14.25">
      <c r="F965" s="142"/>
      <c r="I965" s="142"/>
      <c r="O965" s="142"/>
    </row>
    <row r="966" spans="6:15" s="139" customFormat="1" ht="14.25">
      <c r="F966" s="142"/>
      <c r="I966" s="142"/>
      <c r="O966" s="142"/>
    </row>
    <row r="967" spans="6:15" s="139" customFormat="1" ht="14.25">
      <c r="F967" s="142"/>
      <c r="I967" s="142"/>
      <c r="O967" s="142"/>
    </row>
    <row r="968" spans="6:15" s="139" customFormat="1" ht="14.25">
      <c r="F968" s="142"/>
      <c r="I968" s="142"/>
      <c r="O968" s="142"/>
    </row>
    <row r="969" spans="6:15" s="139" customFormat="1" ht="14.25">
      <c r="F969" s="142"/>
      <c r="I969" s="142"/>
      <c r="O969" s="142"/>
    </row>
    <row r="970" spans="6:15" s="139" customFormat="1" ht="14.25">
      <c r="F970" s="142"/>
      <c r="I970" s="142"/>
      <c r="O970" s="142"/>
    </row>
    <row r="971" spans="6:15" s="139" customFormat="1" ht="14.25">
      <c r="F971" s="142"/>
      <c r="I971" s="142"/>
      <c r="O971" s="142"/>
    </row>
    <row r="972" spans="6:15" s="139" customFormat="1" ht="14.25">
      <c r="F972" s="142"/>
      <c r="I972" s="142"/>
      <c r="O972" s="142"/>
    </row>
    <row r="973" spans="6:15" s="139" customFormat="1" ht="14.25">
      <c r="F973" s="142"/>
      <c r="I973" s="142"/>
      <c r="O973" s="142"/>
    </row>
    <row r="974" spans="6:15" s="139" customFormat="1" ht="14.25">
      <c r="F974" s="142"/>
      <c r="I974" s="142"/>
      <c r="O974" s="142"/>
    </row>
    <row r="975" spans="6:15" s="139" customFormat="1" ht="14.25">
      <c r="F975" s="142"/>
      <c r="I975" s="142"/>
      <c r="O975" s="142"/>
    </row>
    <row r="976" spans="6:15" s="139" customFormat="1" ht="14.25">
      <c r="F976" s="142"/>
      <c r="I976" s="142"/>
      <c r="O976" s="142"/>
    </row>
    <row r="977" spans="6:15" s="139" customFormat="1" ht="14.25">
      <c r="F977" s="142"/>
      <c r="I977" s="142"/>
      <c r="O977" s="142"/>
    </row>
    <row r="978" spans="6:15" s="139" customFormat="1" ht="14.25">
      <c r="F978" s="142"/>
      <c r="I978" s="142"/>
      <c r="O978" s="142"/>
    </row>
    <row r="979" spans="6:15" s="139" customFormat="1" ht="14.25">
      <c r="F979" s="142"/>
      <c r="I979" s="142"/>
      <c r="O979" s="142"/>
    </row>
    <row r="980" spans="6:15" s="139" customFormat="1" ht="14.25">
      <c r="F980" s="142"/>
      <c r="I980" s="142"/>
      <c r="O980" s="142"/>
    </row>
    <row r="981" spans="6:15" s="139" customFormat="1" ht="14.25">
      <c r="F981" s="142"/>
      <c r="I981" s="142"/>
      <c r="O981" s="142"/>
    </row>
    <row r="982" spans="6:15" s="139" customFormat="1" ht="14.25">
      <c r="F982" s="142"/>
      <c r="I982" s="142"/>
      <c r="O982" s="142"/>
    </row>
    <row r="983" spans="6:15" s="139" customFormat="1" ht="14.25">
      <c r="F983" s="142"/>
      <c r="I983" s="142"/>
      <c r="O983" s="142"/>
    </row>
    <row r="984" spans="6:15" s="139" customFormat="1" ht="14.25">
      <c r="F984" s="142"/>
      <c r="I984" s="142"/>
      <c r="O984" s="142"/>
    </row>
    <row r="985" spans="6:15" s="139" customFormat="1" ht="14.25">
      <c r="F985" s="142"/>
      <c r="I985" s="142"/>
      <c r="O985" s="142"/>
    </row>
    <row r="986" spans="6:15" s="139" customFormat="1" ht="14.25">
      <c r="F986" s="142"/>
      <c r="I986" s="142"/>
      <c r="O986" s="142"/>
    </row>
    <row r="987" spans="6:15" s="139" customFormat="1" ht="14.25">
      <c r="F987" s="142"/>
      <c r="I987" s="142"/>
      <c r="O987" s="142"/>
    </row>
    <row r="988" spans="6:15" s="139" customFormat="1" ht="14.25">
      <c r="F988" s="142"/>
      <c r="I988" s="142"/>
      <c r="O988" s="142"/>
    </row>
    <row r="989" spans="6:15" s="139" customFormat="1" ht="14.25">
      <c r="F989" s="142"/>
      <c r="I989" s="142"/>
      <c r="O989" s="142"/>
    </row>
    <row r="990" spans="6:15" s="139" customFormat="1" ht="14.25">
      <c r="F990" s="142"/>
      <c r="I990" s="142"/>
      <c r="O990" s="142"/>
    </row>
    <row r="991" spans="6:15" s="139" customFormat="1" ht="14.25">
      <c r="F991" s="142"/>
      <c r="I991" s="142"/>
      <c r="O991" s="142"/>
    </row>
    <row r="992" spans="6:15" s="139" customFormat="1" ht="14.25">
      <c r="F992" s="142"/>
      <c r="I992" s="142"/>
      <c r="O992" s="142"/>
    </row>
    <row r="993" spans="6:15" s="139" customFormat="1" ht="14.25">
      <c r="F993" s="142"/>
      <c r="I993" s="142"/>
      <c r="O993" s="142"/>
    </row>
    <row r="994" spans="6:15" s="139" customFormat="1" ht="14.25">
      <c r="F994" s="142"/>
      <c r="I994" s="142"/>
      <c r="O994" s="142"/>
    </row>
    <row r="995" spans="6:15" s="139" customFormat="1" ht="14.25">
      <c r="F995" s="142"/>
      <c r="I995" s="142"/>
      <c r="O995" s="142"/>
    </row>
    <row r="996" spans="6:15" s="139" customFormat="1" ht="14.25">
      <c r="F996" s="142"/>
      <c r="I996" s="142"/>
      <c r="O996" s="142"/>
    </row>
    <row r="997" spans="6:15" s="139" customFormat="1" ht="14.25">
      <c r="F997" s="142"/>
      <c r="I997" s="142"/>
      <c r="O997" s="142"/>
    </row>
    <row r="998" spans="6:15" s="139" customFormat="1" ht="14.25">
      <c r="F998" s="142"/>
      <c r="I998" s="142"/>
      <c r="O998" s="142"/>
    </row>
    <row r="999" spans="6:15" s="139" customFormat="1" ht="14.25">
      <c r="F999" s="142"/>
      <c r="I999" s="142"/>
      <c r="O999" s="142"/>
    </row>
    <row r="1000" spans="6:15" s="139" customFormat="1" ht="14.25">
      <c r="F1000" s="142"/>
      <c r="I1000" s="142"/>
      <c r="O1000" s="142"/>
    </row>
    <row r="1001" spans="6:15" s="139" customFormat="1" ht="14.25">
      <c r="F1001" s="142"/>
      <c r="I1001" s="142"/>
      <c r="O1001" s="142"/>
    </row>
    <row r="1002" spans="6:15" s="139" customFormat="1" ht="14.25">
      <c r="F1002" s="142"/>
      <c r="I1002" s="142"/>
      <c r="O1002" s="142"/>
    </row>
    <row r="1003" spans="6:15" s="139" customFormat="1" ht="14.25">
      <c r="F1003" s="142"/>
      <c r="I1003" s="142"/>
      <c r="O1003" s="142"/>
    </row>
    <row r="1004" spans="6:15" s="139" customFormat="1" ht="14.25">
      <c r="F1004" s="142"/>
      <c r="I1004" s="142"/>
      <c r="O1004" s="142"/>
    </row>
    <row r="1005" spans="6:15" s="139" customFormat="1" ht="14.25">
      <c r="F1005" s="142"/>
      <c r="I1005" s="142"/>
      <c r="O1005" s="142"/>
    </row>
    <row r="1006" spans="6:15" s="139" customFormat="1" ht="14.25">
      <c r="F1006" s="142"/>
      <c r="I1006" s="142"/>
      <c r="O1006" s="142"/>
    </row>
    <row r="1007" spans="6:15" s="139" customFormat="1" ht="14.25">
      <c r="F1007" s="142"/>
      <c r="I1007" s="142"/>
      <c r="O1007" s="142"/>
    </row>
    <row r="1008" spans="6:15" s="139" customFormat="1" ht="14.25">
      <c r="F1008" s="142"/>
      <c r="I1008" s="142"/>
      <c r="O1008" s="142"/>
    </row>
    <row r="1009" spans="6:15" s="139" customFormat="1" ht="14.25">
      <c r="F1009" s="142"/>
      <c r="I1009" s="142"/>
      <c r="O1009" s="142"/>
    </row>
    <row r="1010" spans="6:15" s="139" customFormat="1" ht="14.25">
      <c r="F1010" s="142"/>
      <c r="I1010" s="142"/>
      <c r="O1010" s="142"/>
    </row>
    <row r="1011" spans="6:15" s="139" customFormat="1" ht="14.25">
      <c r="F1011" s="142"/>
      <c r="I1011" s="142"/>
      <c r="O1011" s="142"/>
    </row>
    <row r="1012" spans="6:15" s="139" customFormat="1" ht="14.25">
      <c r="F1012" s="142"/>
      <c r="I1012" s="142"/>
      <c r="O1012" s="142"/>
    </row>
    <row r="1013" spans="6:15" s="139" customFormat="1" ht="14.25">
      <c r="F1013" s="142"/>
      <c r="I1013" s="142"/>
      <c r="O1013" s="142"/>
    </row>
    <row r="1014" spans="6:15" s="139" customFormat="1" ht="14.25">
      <c r="F1014" s="142"/>
      <c r="I1014" s="142"/>
      <c r="O1014" s="142"/>
    </row>
    <row r="1015" spans="6:15" s="139" customFormat="1" ht="14.25">
      <c r="F1015" s="142"/>
      <c r="I1015" s="142"/>
      <c r="O1015" s="142"/>
    </row>
    <row r="1016" spans="6:15" s="139" customFormat="1" ht="14.25">
      <c r="F1016" s="142"/>
      <c r="I1016" s="142"/>
      <c r="O1016" s="142"/>
    </row>
    <row r="1017" spans="6:15" s="139" customFormat="1" ht="14.25">
      <c r="F1017" s="142"/>
      <c r="I1017" s="142"/>
      <c r="O1017" s="142"/>
    </row>
    <row r="1018" spans="6:15" s="139" customFormat="1" ht="14.25">
      <c r="F1018" s="142"/>
      <c r="I1018" s="142"/>
      <c r="O1018" s="142"/>
    </row>
    <row r="1019" spans="6:15" s="139" customFormat="1" ht="14.25">
      <c r="F1019" s="142"/>
      <c r="I1019" s="142"/>
      <c r="O1019" s="142"/>
    </row>
    <row r="1020" spans="6:15" s="139" customFormat="1" ht="14.25">
      <c r="F1020" s="142"/>
      <c r="I1020" s="142"/>
      <c r="O1020" s="142"/>
    </row>
    <row r="1021" spans="6:15" s="139" customFormat="1" ht="14.25">
      <c r="F1021" s="142"/>
      <c r="I1021" s="142"/>
      <c r="O1021" s="142"/>
    </row>
    <row r="1022" spans="6:15" s="139" customFormat="1" ht="14.25">
      <c r="F1022" s="142"/>
      <c r="I1022" s="142"/>
      <c r="O1022" s="142"/>
    </row>
    <row r="1023" spans="6:15" s="139" customFormat="1" ht="14.25">
      <c r="F1023" s="142"/>
      <c r="I1023" s="142"/>
      <c r="O1023" s="142"/>
    </row>
    <row r="1024" spans="6:15" s="139" customFormat="1" ht="14.25">
      <c r="F1024" s="142"/>
      <c r="I1024" s="142"/>
      <c r="O1024" s="142"/>
    </row>
    <row r="1025" spans="6:15" s="139" customFormat="1" ht="14.25">
      <c r="F1025" s="142"/>
      <c r="I1025" s="142"/>
      <c r="O1025" s="142"/>
    </row>
    <row r="1026" spans="6:15" s="139" customFormat="1" ht="14.25">
      <c r="F1026" s="142"/>
      <c r="I1026" s="142"/>
      <c r="O1026" s="142"/>
    </row>
    <row r="1027" spans="6:15" s="139" customFormat="1" ht="14.25">
      <c r="F1027" s="142"/>
      <c r="I1027" s="142"/>
      <c r="O1027" s="142"/>
    </row>
    <row r="1028" spans="6:15" s="139" customFormat="1" ht="14.25">
      <c r="F1028" s="142"/>
      <c r="I1028" s="142"/>
      <c r="O1028" s="142"/>
    </row>
    <row r="1029" spans="6:15" s="139" customFormat="1" ht="14.25">
      <c r="F1029" s="142"/>
      <c r="I1029" s="142"/>
      <c r="O1029" s="142"/>
    </row>
    <row r="1030" spans="6:15" s="139" customFormat="1" ht="14.25">
      <c r="F1030" s="142"/>
      <c r="I1030" s="142"/>
      <c r="O1030" s="142"/>
    </row>
    <row r="1031" spans="6:15" s="139" customFormat="1" ht="14.25">
      <c r="F1031" s="142"/>
      <c r="I1031" s="142"/>
      <c r="O1031" s="142"/>
    </row>
    <row r="1032" spans="6:15" s="139" customFormat="1" ht="14.25">
      <c r="F1032" s="142"/>
      <c r="I1032" s="142"/>
      <c r="O1032" s="142"/>
    </row>
    <row r="1033" spans="6:15" s="139" customFormat="1" ht="14.25">
      <c r="F1033" s="142"/>
      <c r="I1033" s="142"/>
      <c r="O1033" s="142"/>
    </row>
    <row r="1034" spans="6:15" s="139" customFormat="1" ht="14.25">
      <c r="F1034" s="142"/>
      <c r="I1034" s="142"/>
      <c r="O1034" s="142"/>
    </row>
    <row r="1035" spans="6:15" s="139" customFormat="1" ht="14.25">
      <c r="F1035" s="142"/>
      <c r="I1035" s="142"/>
      <c r="O1035" s="142"/>
    </row>
    <row r="1036" spans="6:15" s="139" customFormat="1" ht="14.25">
      <c r="F1036" s="142"/>
      <c r="I1036" s="142"/>
      <c r="O1036" s="142"/>
    </row>
    <row r="1037" spans="6:15" s="139" customFormat="1" ht="14.25">
      <c r="F1037" s="142"/>
      <c r="I1037" s="142"/>
      <c r="O1037" s="142"/>
    </row>
    <row r="1038" spans="6:15" s="139" customFormat="1" ht="14.25">
      <c r="F1038" s="142"/>
      <c r="I1038" s="142"/>
      <c r="O1038" s="142"/>
    </row>
    <row r="1039" spans="6:15" s="139" customFormat="1" ht="14.25">
      <c r="F1039" s="142"/>
      <c r="I1039" s="142"/>
      <c r="O1039" s="142"/>
    </row>
    <row r="1040" spans="6:15" s="139" customFormat="1" ht="14.25">
      <c r="F1040" s="142"/>
      <c r="I1040" s="142"/>
      <c r="O1040" s="142"/>
    </row>
    <row r="1041" spans="6:15" s="139" customFormat="1" ht="14.25">
      <c r="F1041" s="142"/>
      <c r="I1041" s="142"/>
      <c r="O1041" s="142"/>
    </row>
    <row r="1042" spans="6:15" s="139" customFormat="1" ht="14.25">
      <c r="F1042" s="142"/>
      <c r="I1042" s="142"/>
      <c r="O1042" s="142"/>
    </row>
    <row r="1043" spans="6:15" s="139" customFormat="1" ht="14.25">
      <c r="F1043" s="142"/>
      <c r="I1043" s="142"/>
      <c r="O1043" s="142"/>
    </row>
    <row r="1044" spans="6:15" s="139" customFormat="1" ht="14.25">
      <c r="F1044" s="142"/>
      <c r="I1044" s="142"/>
      <c r="O1044" s="142"/>
    </row>
    <row r="1045" spans="6:15" s="139" customFormat="1" ht="14.25">
      <c r="F1045" s="142"/>
      <c r="I1045" s="142"/>
      <c r="O1045" s="142"/>
    </row>
    <row r="1046" spans="6:15" s="139" customFormat="1" ht="14.25">
      <c r="F1046" s="142"/>
      <c r="I1046" s="142"/>
      <c r="O1046" s="142"/>
    </row>
    <row r="1047" spans="6:15" s="139" customFormat="1" ht="14.25">
      <c r="F1047" s="142"/>
      <c r="I1047" s="142"/>
      <c r="O1047" s="142"/>
    </row>
    <row r="1048" spans="6:15" s="139" customFormat="1" ht="14.25">
      <c r="F1048" s="142"/>
      <c r="I1048" s="142"/>
      <c r="O1048" s="142"/>
    </row>
    <row r="1049" spans="6:15" s="139" customFormat="1" ht="14.25">
      <c r="F1049" s="142"/>
      <c r="I1049" s="142"/>
      <c r="O1049" s="142"/>
    </row>
    <row r="1050" spans="6:15" s="139" customFormat="1" ht="14.25">
      <c r="F1050" s="142"/>
      <c r="I1050" s="142"/>
      <c r="O1050" s="142"/>
    </row>
    <row r="1051" spans="6:15" s="139" customFormat="1" ht="14.25">
      <c r="F1051" s="142"/>
      <c r="I1051" s="142"/>
      <c r="O1051" s="142"/>
    </row>
    <row r="1052" spans="6:15" s="139" customFormat="1" ht="14.25">
      <c r="F1052" s="142"/>
      <c r="I1052" s="142"/>
      <c r="O1052" s="142"/>
    </row>
    <row r="1053" spans="6:15" s="139" customFormat="1" ht="14.25">
      <c r="F1053" s="142"/>
      <c r="I1053" s="142"/>
      <c r="O1053" s="142"/>
    </row>
    <row r="1054" spans="6:15" s="139" customFormat="1" ht="14.25">
      <c r="F1054" s="142"/>
      <c r="I1054" s="142"/>
      <c r="O1054" s="142"/>
    </row>
    <row r="1055" spans="6:15" s="139" customFormat="1" ht="14.25">
      <c r="F1055" s="142"/>
      <c r="I1055" s="142"/>
      <c r="O1055" s="142"/>
    </row>
    <row r="1056" spans="6:15" s="139" customFormat="1" ht="14.25">
      <c r="F1056" s="142"/>
      <c r="I1056" s="142"/>
      <c r="O1056" s="142"/>
    </row>
    <row r="1057" spans="6:15" s="139" customFormat="1" ht="14.25">
      <c r="F1057" s="142"/>
      <c r="I1057" s="142"/>
      <c r="O1057" s="142"/>
    </row>
    <row r="1058" spans="6:15" s="139" customFormat="1" ht="14.25">
      <c r="F1058" s="142"/>
      <c r="I1058" s="142"/>
      <c r="O1058" s="142"/>
    </row>
    <row r="1059" spans="6:15" s="139" customFormat="1" ht="14.25">
      <c r="F1059" s="142"/>
      <c r="I1059" s="142"/>
      <c r="O1059" s="142"/>
    </row>
    <row r="1060" spans="6:15" s="139" customFormat="1" ht="14.25">
      <c r="F1060" s="142"/>
      <c r="I1060" s="142"/>
      <c r="O1060" s="142"/>
    </row>
    <row r="1061" spans="6:15" s="139" customFormat="1" ht="14.25">
      <c r="F1061" s="142"/>
      <c r="I1061" s="142"/>
      <c r="O1061" s="142"/>
    </row>
    <row r="1062" spans="6:15" s="139" customFormat="1" ht="14.25">
      <c r="F1062" s="142"/>
      <c r="I1062" s="142"/>
      <c r="O1062" s="142"/>
    </row>
    <row r="1063" spans="6:15" s="139" customFormat="1" ht="14.25">
      <c r="F1063" s="142"/>
      <c r="I1063" s="142"/>
      <c r="O1063" s="142"/>
    </row>
    <row r="1064" spans="6:15" s="139" customFormat="1" ht="14.25">
      <c r="F1064" s="142"/>
      <c r="I1064" s="142"/>
      <c r="O1064" s="142"/>
    </row>
    <row r="1065" spans="6:15" s="139" customFormat="1" ht="14.25">
      <c r="F1065" s="142"/>
      <c r="I1065" s="142"/>
      <c r="O1065" s="142"/>
    </row>
    <row r="1066" spans="6:15" s="139" customFormat="1" ht="14.25">
      <c r="F1066" s="142"/>
      <c r="I1066" s="142"/>
      <c r="O1066" s="142"/>
    </row>
    <row r="1067" spans="6:15" s="139" customFormat="1" ht="14.25">
      <c r="F1067" s="142"/>
      <c r="I1067" s="142"/>
      <c r="O1067" s="142"/>
    </row>
    <row r="1068" spans="6:15" s="139" customFormat="1" ht="14.25">
      <c r="F1068" s="142"/>
      <c r="I1068" s="142"/>
      <c r="O1068" s="142"/>
    </row>
    <row r="1069" spans="6:15" s="139" customFormat="1" ht="14.25">
      <c r="F1069" s="142"/>
      <c r="I1069" s="142"/>
      <c r="O1069" s="142"/>
    </row>
    <row r="1070" spans="6:15" s="139" customFormat="1" ht="14.25">
      <c r="F1070" s="142"/>
      <c r="I1070" s="142"/>
      <c r="O1070" s="142"/>
    </row>
    <row r="1071" spans="6:15" s="139" customFormat="1" ht="14.25">
      <c r="F1071" s="142"/>
      <c r="I1071" s="142"/>
      <c r="O1071" s="142"/>
    </row>
    <row r="1072" spans="6:15" s="139" customFormat="1" ht="14.25">
      <c r="F1072" s="142"/>
      <c r="I1072" s="142"/>
      <c r="O1072" s="142"/>
    </row>
    <row r="1073" spans="6:15" s="139" customFormat="1" ht="14.25">
      <c r="F1073" s="142"/>
      <c r="I1073" s="142"/>
      <c r="O1073" s="142"/>
    </row>
    <row r="1074" spans="6:15" s="139" customFormat="1" ht="14.25">
      <c r="F1074" s="142"/>
      <c r="I1074" s="142"/>
      <c r="O1074" s="142"/>
    </row>
    <row r="1075" spans="6:15" s="139" customFormat="1" ht="14.25">
      <c r="F1075" s="142"/>
      <c r="I1075" s="142"/>
      <c r="O1075" s="142"/>
    </row>
    <row r="1076" spans="6:15" s="139" customFormat="1" ht="14.25">
      <c r="F1076" s="142"/>
      <c r="I1076" s="142"/>
      <c r="O1076" s="142"/>
    </row>
    <row r="1077" spans="6:15" s="139" customFormat="1" ht="14.25">
      <c r="F1077" s="142"/>
      <c r="I1077" s="142"/>
      <c r="O1077" s="142"/>
    </row>
    <row r="1078" spans="6:15" s="139" customFormat="1" ht="14.25">
      <c r="F1078" s="142"/>
      <c r="I1078" s="142"/>
      <c r="O1078" s="142"/>
    </row>
    <row r="1079" spans="6:15" s="139" customFormat="1" ht="14.25">
      <c r="F1079" s="142"/>
      <c r="I1079" s="142"/>
      <c r="O1079" s="142"/>
    </row>
    <row r="1080" spans="6:15" s="139" customFormat="1" ht="14.25">
      <c r="F1080" s="142"/>
      <c r="I1080" s="142"/>
      <c r="O1080" s="142"/>
    </row>
    <row r="1081" spans="6:15" s="139" customFormat="1" ht="14.25">
      <c r="F1081" s="142"/>
      <c r="I1081" s="142"/>
      <c r="O1081" s="142"/>
    </row>
    <row r="1082" spans="6:15" s="139" customFormat="1" ht="14.25">
      <c r="F1082" s="142"/>
      <c r="I1082" s="142"/>
      <c r="O1082" s="142"/>
    </row>
    <row r="1083" spans="6:15" s="139" customFormat="1" ht="14.25">
      <c r="F1083" s="142"/>
      <c r="I1083" s="142"/>
      <c r="O1083" s="142"/>
    </row>
    <row r="1084" spans="6:15" s="139" customFormat="1" ht="14.25">
      <c r="F1084" s="142"/>
      <c r="I1084" s="142"/>
      <c r="O1084" s="142"/>
    </row>
    <row r="1085" spans="6:15" s="139" customFormat="1" ht="14.25">
      <c r="F1085" s="142"/>
      <c r="I1085" s="142"/>
      <c r="O1085" s="142"/>
    </row>
    <row r="1086" spans="6:15" s="139" customFormat="1" ht="14.25">
      <c r="F1086" s="142"/>
      <c r="I1086" s="142"/>
      <c r="O1086" s="142"/>
    </row>
    <row r="1087" spans="6:15" s="139" customFormat="1" ht="14.25">
      <c r="F1087" s="142"/>
      <c r="I1087" s="142"/>
      <c r="O1087" s="142"/>
    </row>
    <row r="1088" spans="6:15" s="139" customFormat="1" ht="14.25">
      <c r="F1088" s="142"/>
      <c r="I1088" s="142"/>
      <c r="O1088" s="142"/>
    </row>
    <row r="1089" spans="6:15" s="139" customFormat="1" ht="14.25">
      <c r="F1089" s="142"/>
      <c r="I1089" s="142"/>
      <c r="O1089" s="142"/>
    </row>
    <row r="1090" spans="6:15" s="139" customFormat="1" ht="14.25">
      <c r="F1090" s="142"/>
      <c r="I1090" s="142"/>
      <c r="O1090" s="142"/>
    </row>
    <row r="1091" spans="6:15" s="139" customFormat="1" ht="14.25">
      <c r="F1091" s="142"/>
      <c r="I1091" s="142"/>
      <c r="O1091" s="142"/>
    </row>
    <row r="1092" spans="6:15" s="139" customFormat="1" ht="14.25">
      <c r="F1092" s="142"/>
      <c r="I1092" s="142"/>
      <c r="O1092" s="142"/>
    </row>
    <row r="1093" spans="6:15" s="139" customFormat="1" ht="14.25">
      <c r="F1093" s="142"/>
      <c r="I1093" s="142"/>
      <c r="O1093" s="142"/>
    </row>
    <row r="1094" spans="6:15" s="139" customFormat="1" ht="14.25">
      <c r="F1094" s="142"/>
      <c r="I1094" s="142"/>
      <c r="O1094" s="142"/>
    </row>
    <row r="1095" spans="6:15" s="139" customFormat="1" ht="14.25">
      <c r="F1095" s="142"/>
      <c r="I1095" s="142"/>
      <c r="O1095" s="142"/>
    </row>
    <row r="1096" spans="6:15" s="139" customFormat="1" ht="14.25">
      <c r="F1096" s="142"/>
      <c r="I1096" s="142"/>
      <c r="O1096" s="142"/>
    </row>
    <row r="1097" spans="6:15" s="139" customFormat="1" ht="14.25">
      <c r="F1097" s="142"/>
      <c r="I1097" s="142"/>
      <c r="O1097" s="142"/>
    </row>
    <row r="1098" spans="6:15" s="139" customFormat="1" ht="14.25">
      <c r="F1098" s="142"/>
      <c r="I1098" s="142"/>
      <c r="O1098" s="142"/>
    </row>
    <row r="1099" spans="6:15" s="139" customFormat="1" ht="14.25">
      <c r="F1099" s="142"/>
      <c r="I1099" s="142"/>
      <c r="O1099" s="142"/>
    </row>
    <row r="1100" spans="6:15" s="139" customFormat="1" ht="14.25">
      <c r="F1100" s="142"/>
      <c r="I1100" s="142"/>
      <c r="O1100" s="142"/>
    </row>
    <row r="1101" spans="6:15" s="139" customFormat="1" ht="14.25">
      <c r="F1101" s="142"/>
      <c r="I1101" s="142"/>
      <c r="O1101" s="142"/>
    </row>
    <row r="1102" spans="6:15" s="139" customFormat="1" ht="14.25">
      <c r="F1102" s="142"/>
      <c r="I1102" s="142"/>
      <c r="O1102" s="142"/>
    </row>
    <row r="1103" spans="6:15" s="139" customFormat="1" ht="14.25">
      <c r="F1103" s="142"/>
      <c r="I1103" s="142"/>
      <c r="O1103" s="142"/>
    </row>
    <row r="1104" spans="6:15" s="139" customFormat="1" ht="14.25">
      <c r="F1104" s="142"/>
      <c r="I1104" s="142"/>
      <c r="O1104" s="142"/>
    </row>
    <row r="1105" spans="6:15" s="139" customFormat="1" ht="14.25">
      <c r="F1105" s="142"/>
      <c r="I1105" s="142"/>
      <c r="O1105" s="142"/>
    </row>
    <row r="1106" spans="6:15" s="139" customFormat="1" ht="14.25">
      <c r="F1106" s="142"/>
      <c r="I1106" s="142"/>
      <c r="O1106" s="142"/>
    </row>
    <row r="1107" spans="6:15" s="139" customFormat="1" ht="14.25">
      <c r="F1107" s="142"/>
      <c r="I1107" s="142"/>
      <c r="O1107" s="142"/>
    </row>
    <row r="1108" spans="6:15" s="139" customFormat="1" ht="14.25">
      <c r="F1108" s="142"/>
      <c r="I1108" s="142"/>
      <c r="O1108" s="142"/>
    </row>
    <row r="1109" spans="6:15" s="139" customFormat="1" ht="14.25">
      <c r="F1109" s="142"/>
      <c r="I1109" s="142"/>
      <c r="O1109" s="142"/>
    </row>
    <row r="1110" spans="6:15" s="139" customFormat="1" ht="14.25">
      <c r="F1110" s="142"/>
      <c r="I1110" s="142"/>
      <c r="O1110" s="142"/>
    </row>
    <row r="1111" spans="6:15" s="139" customFormat="1" ht="14.25">
      <c r="F1111" s="142"/>
      <c r="I1111" s="142"/>
      <c r="O1111" s="142"/>
    </row>
    <row r="1112" spans="6:15" s="139" customFormat="1" ht="14.25">
      <c r="F1112" s="142"/>
      <c r="I1112" s="142"/>
      <c r="O1112" s="142"/>
    </row>
    <row r="1113" spans="6:15" s="139" customFormat="1" ht="14.25">
      <c r="F1113" s="142"/>
      <c r="I1113" s="142"/>
      <c r="O1113" s="142"/>
    </row>
    <row r="1114" spans="6:15" s="139" customFormat="1" ht="14.25">
      <c r="F1114" s="142"/>
      <c r="I1114" s="142"/>
      <c r="O1114" s="142"/>
    </row>
    <row r="1115" spans="6:15" s="139" customFormat="1" ht="14.25">
      <c r="F1115" s="142"/>
      <c r="I1115" s="142"/>
      <c r="O1115" s="142"/>
    </row>
    <row r="1116" spans="6:15" s="139" customFormat="1" ht="14.25">
      <c r="F1116" s="142"/>
      <c r="I1116" s="142"/>
      <c r="O1116" s="142"/>
    </row>
    <row r="1117" spans="6:15" s="139" customFormat="1" ht="14.25">
      <c r="F1117" s="142"/>
      <c r="I1117" s="142"/>
      <c r="O1117" s="142"/>
    </row>
    <row r="1118" spans="6:15" s="139" customFormat="1" ht="14.25">
      <c r="F1118" s="142"/>
      <c r="I1118" s="142"/>
      <c r="O1118" s="142"/>
    </row>
    <row r="1119" spans="6:15" s="139" customFormat="1" ht="14.25">
      <c r="F1119" s="142"/>
      <c r="I1119" s="142"/>
      <c r="O1119" s="142"/>
    </row>
    <row r="1120" spans="6:15" s="139" customFormat="1" ht="14.25">
      <c r="F1120" s="142"/>
      <c r="I1120" s="142"/>
      <c r="O1120" s="142"/>
    </row>
    <row r="1121" spans="6:15" s="139" customFormat="1" ht="14.25">
      <c r="F1121" s="142"/>
      <c r="I1121" s="142"/>
      <c r="O1121" s="142"/>
    </row>
    <row r="1122" spans="6:15" s="139" customFormat="1" ht="14.25">
      <c r="F1122" s="142"/>
      <c r="I1122" s="142"/>
      <c r="O1122" s="142"/>
    </row>
    <row r="1123" spans="6:15" s="139" customFormat="1" ht="14.25">
      <c r="F1123" s="142"/>
      <c r="I1123" s="142"/>
      <c r="O1123" s="142"/>
    </row>
    <row r="1124" spans="6:15" s="139" customFormat="1" ht="14.25">
      <c r="F1124" s="142"/>
      <c r="I1124" s="142"/>
      <c r="O1124" s="142"/>
    </row>
    <row r="1125" spans="6:15" s="139" customFormat="1" ht="14.25">
      <c r="F1125" s="142"/>
      <c r="I1125" s="142"/>
      <c r="O1125" s="142"/>
    </row>
    <row r="1126" spans="6:15" s="139" customFormat="1" ht="14.25">
      <c r="F1126" s="142"/>
      <c r="I1126" s="142"/>
      <c r="O1126" s="142"/>
    </row>
    <row r="1127" spans="6:15" s="139" customFormat="1" ht="14.25">
      <c r="F1127" s="142"/>
      <c r="I1127" s="142"/>
      <c r="O1127" s="142"/>
    </row>
    <row r="1128" spans="6:15" s="139" customFormat="1" ht="14.25">
      <c r="F1128" s="142"/>
      <c r="I1128" s="142"/>
      <c r="O1128" s="142"/>
    </row>
    <row r="1129" spans="6:15" s="139" customFormat="1" ht="14.25">
      <c r="F1129" s="142"/>
      <c r="I1129" s="142"/>
      <c r="O1129" s="142"/>
    </row>
    <row r="1130" spans="6:15" s="139" customFormat="1" ht="14.25">
      <c r="F1130" s="142"/>
      <c r="I1130" s="142"/>
      <c r="O1130" s="142"/>
    </row>
    <row r="1131" spans="6:15" s="139" customFormat="1" ht="14.25">
      <c r="F1131" s="142"/>
      <c r="I1131" s="142"/>
      <c r="O1131" s="142"/>
    </row>
    <row r="1132" spans="6:15" s="139" customFormat="1" ht="14.25">
      <c r="F1132" s="142"/>
      <c r="I1132" s="142"/>
      <c r="O1132" s="142"/>
    </row>
    <row r="1133" spans="6:15" s="139" customFormat="1" ht="14.25">
      <c r="F1133" s="142"/>
      <c r="I1133" s="142"/>
      <c r="O1133" s="142"/>
    </row>
    <row r="1134" spans="6:15" s="139" customFormat="1" ht="14.25">
      <c r="F1134" s="142"/>
      <c r="I1134" s="142"/>
      <c r="O1134" s="142"/>
    </row>
    <row r="1135" spans="6:15" s="139" customFormat="1" ht="14.25">
      <c r="F1135" s="142"/>
      <c r="I1135" s="142"/>
      <c r="O1135" s="142"/>
    </row>
    <row r="1136" spans="6:15" s="139" customFormat="1" ht="14.25">
      <c r="F1136" s="142"/>
      <c r="I1136" s="142"/>
      <c r="O1136" s="142"/>
    </row>
    <row r="1137" spans="6:15" s="139" customFormat="1" ht="14.25">
      <c r="F1137" s="142"/>
      <c r="I1137" s="142"/>
      <c r="O1137" s="142"/>
    </row>
    <row r="1138" spans="6:15" s="139" customFormat="1" ht="14.25">
      <c r="F1138" s="142"/>
      <c r="I1138" s="142"/>
      <c r="O1138" s="142"/>
    </row>
    <row r="1139" spans="6:15" s="139" customFormat="1" ht="14.25">
      <c r="F1139" s="142"/>
      <c r="I1139" s="142"/>
      <c r="O1139" s="142"/>
    </row>
    <row r="1140" spans="6:15" s="139" customFormat="1" ht="14.25">
      <c r="F1140" s="142"/>
      <c r="I1140" s="142"/>
      <c r="O1140" s="142"/>
    </row>
    <row r="1141" spans="6:15" s="139" customFormat="1" ht="14.25">
      <c r="F1141" s="142"/>
      <c r="I1141" s="142"/>
      <c r="O1141" s="142"/>
    </row>
    <row r="1142" spans="6:15" s="139" customFormat="1" ht="14.25">
      <c r="F1142" s="142"/>
      <c r="I1142" s="142"/>
      <c r="O1142" s="142"/>
    </row>
    <row r="1143" spans="6:15" s="139" customFormat="1" ht="14.25">
      <c r="F1143" s="142"/>
      <c r="I1143" s="142"/>
      <c r="O1143" s="142"/>
    </row>
    <row r="1144" spans="6:15" s="139" customFormat="1" ht="14.25">
      <c r="F1144" s="142"/>
      <c r="I1144" s="142"/>
      <c r="O1144" s="142"/>
    </row>
    <row r="1145" spans="6:15" s="139" customFormat="1" ht="14.25">
      <c r="F1145" s="142"/>
      <c r="I1145" s="142"/>
      <c r="O1145" s="142"/>
    </row>
    <row r="1146" spans="6:15" s="139" customFormat="1" ht="14.25">
      <c r="F1146" s="142"/>
      <c r="I1146" s="142"/>
      <c r="O1146" s="142"/>
    </row>
    <row r="1147" spans="6:15" s="139" customFormat="1" ht="14.25">
      <c r="F1147" s="142"/>
      <c r="I1147" s="142"/>
      <c r="O1147" s="142"/>
    </row>
    <row r="1148" spans="6:15" s="139" customFormat="1" ht="14.25">
      <c r="F1148" s="142"/>
      <c r="I1148" s="142"/>
      <c r="O1148" s="142"/>
    </row>
    <row r="1149" spans="6:15" s="139" customFormat="1" ht="14.25">
      <c r="F1149" s="142"/>
      <c r="I1149" s="142"/>
      <c r="O1149" s="142"/>
    </row>
    <row r="1150" spans="6:15" s="139" customFormat="1" ht="14.25">
      <c r="F1150" s="142"/>
      <c r="I1150" s="142"/>
      <c r="O1150" s="142"/>
    </row>
    <row r="1151" spans="6:15" s="139" customFormat="1" ht="14.25">
      <c r="F1151" s="142"/>
      <c r="I1151" s="142"/>
      <c r="O1151" s="142"/>
    </row>
    <row r="1152" spans="6:15" s="139" customFormat="1" ht="14.25">
      <c r="F1152" s="142"/>
      <c r="I1152" s="142"/>
      <c r="O1152" s="142"/>
    </row>
    <row r="1153" spans="6:15" s="139" customFormat="1" ht="14.25">
      <c r="F1153" s="142"/>
      <c r="I1153" s="142"/>
      <c r="O1153" s="142"/>
    </row>
    <row r="1154" spans="6:15" s="139" customFormat="1" ht="14.25">
      <c r="F1154" s="142"/>
      <c r="I1154" s="142"/>
      <c r="O1154" s="142"/>
    </row>
    <row r="1155" spans="6:15" s="139" customFormat="1" ht="14.25">
      <c r="F1155" s="142"/>
      <c r="I1155" s="142"/>
      <c r="O1155" s="142"/>
    </row>
    <row r="1156" spans="6:15" s="139" customFormat="1" ht="14.25">
      <c r="F1156" s="142"/>
      <c r="I1156" s="142"/>
      <c r="O1156" s="142"/>
    </row>
    <row r="1157" spans="6:15" s="139" customFormat="1" ht="14.25">
      <c r="F1157" s="142"/>
      <c r="I1157" s="142"/>
      <c r="O1157" s="142"/>
    </row>
    <row r="1158" spans="6:15" s="139" customFormat="1" ht="14.25">
      <c r="F1158" s="142"/>
      <c r="I1158" s="142"/>
      <c r="O1158" s="142"/>
    </row>
    <row r="1159" spans="6:15" s="139" customFormat="1" ht="14.25">
      <c r="F1159" s="142"/>
      <c r="I1159" s="142"/>
      <c r="O1159" s="142"/>
    </row>
    <row r="1160" spans="6:15" s="139" customFormat="1" ht="14.25">
      <c r="F1160" s="142"/>
      <c r="I1160" s="142"/>
      <c r="O1160" s="142"/>
    </row>
    <row r="1161" spans="6:15" s="139" customFormat="1" ht="14.25">
      <c r="F1161" s="142"/>
      <c r="I1161" s="142"/>
      <c r="O1161" s="142"/>
    </row>
    <row r="1162" spans="6:15" s="139" customFormat="1" ht="14.25">
      <c r="F1162" s="142"/>
      <c r="I1162" s="142"/>
      <c r="O1162" s="142"/>
    </row>
    <row r="1163" spans="6:15" s="139" customFormat="1" ht="14.25">
      <c r="F1163" s="142"/>
      <c r="I1163" s="142"/>
      <c r="O1163" s="142"/>
    </row>
    <row r="1164" spans="6:15" s="139" customFormat="1" ht="14.25">
      <c r="F1164" s="142"/>
      <c r="I1164" s="142"/>
      <c r="O1164" s="142"/>
    </row>
    <row r="1165" spans="6:15" s="139" customFormat="1" ht="14.25">
      <c r="F1165" s="142"/>
      <c r="I1165" s="142"/>
      <c r="O1165" s="142"/>
    </row>
    <row r="1166" spans="6:15" s="139" customFormat="1" ht="14.25">
      <c r="F1166" s="142"/>
      <c r="I1166" s="142"/>
      <c r="O1166" s="142"/>
    </row>
    <row r="1167" spans="6:15" s="139" customFormat="1" ht="14.25">
      <c r="F1167" s="142"/>
      <c r="I1167" s="142"/>
      <c r="O1167" s="142"/>
    </row>
    <row r="1168" spans="6:15" s="139" customFormat="1" ht="14.25">
      <c r="F1168" s="142"/>
      <c r="I1168" s="142"/>
      <c r="O1168" s="142"/>
    </row>
    <row r="1169" spans="6:15" s="139" customFormat="1" ht="14.25">
      <c r="F1169" s="142"/>
      <c r="I1169" s="142"/>
      <c r="O1169" s="142"/>
    </row>
    <row r="1170" spans="6:15" s="139" customFormat="1" ht="14.25">
      <c r="F1170" s="142"/>
      <c r="I1170" s="142"/>
      <c r="O1170" s="142"/>
    </row>
    <row r="1171" spans="6:15" s="139" customFormat="1" ht="14.25">
      <c r="F1171" s="142"/>
      <c r="I1171" s="142"/>
      <c r="O1171" s="142"/>
    </row>
    <row r="1172" spans="6:15" s="139" customFormat="1" ht="14.25">
      <c r="F1172" s="142"/>
      <c r="I1172" s="142"/>
      <c r="O1172" s="142"/>
    </row>
    <row r="1173" spans="6:15" s="139" customFormat="1" ht="14.25">
      <c r="F1173" s="142"/>
      <c r="I1173" s="142"/>
      <c r="O1173" s="142"/>
    </row>
    <row r="1174" spans="6:15" s="139" customFormat="1" ht="14.25">
      <c r="F1174" s="142"/>
      <c r="I1174" s="142"/>
      <c r="O1174" s="142"/>
    </row>
    <row r="1175" spans="6:15" s="139" customFormat="1" ht="14.25">
      <c r="F1175" s="142"/>
      <c r="I1175" s="142"/>
      <c r="O1175" s="142"/>
    </row>
    <row r="1176" spans="6:15" s="139" customFormat="1" ht="14.25">
      <c r="F1176" s="142"/>
      <c r="I1176" s="142"/>
      <c r="O1176" s="142"/>
    </row>
    <row r="1177" spans="6:15" s="139" customFormat="1" ht="14.25">
      <c r="F1177" s="142"/>
      <c r="I1177" s="142"/>
      <c r="O1177" s="142"/>
    </row>
    <row r="1178" spans="6:15" s="139" customFormat="1" ht="14.25">
      <c r="F1178" s="142"/>
      <c r="I1178" s="142"/>
      <c r="O1178" s="142"/>
    </row>
    <row r="1179" spans="6:15" s="139" customFormat="1" ht="14.25">
      <c r="F1179" s="142"/>
      <c r="I1179" s="142"/>
      <c r="O1179" s="142"/>
    </row>
    <row r="1180" spans="6:15" s="139" customFormat="1" ht="14.25">
      <c r="F1180" s="142"/>
      <c r="I1180" s="142"/>
      <c r="O1180" s="142"/>
    </row>
    <row r="1181" spans="6:15" s="139" customFormat="1" ht="14.25">
      <c r="F1181" s="142"/>
      <c r="I1181" s="142"/>
      <c r="O1181" s="142"/>
    </row>
    <row r="1182" spans="6:15" s="139" customFormat="1" ht="14.25">
      <c r="F1182" s="142"/>
      <c r="I1182" s="142"/>
      <c r="O1182" s="142"/>
    </row>
    <row r="1183" spans="6:15" s="139" customFormat="1" ht="14.25">
      <c r="F1183" s="142"/>
      <c r="I1183" s="142"/>
      <c r="O1183" s="142"/>
    </row>
    <row r="1184" spans="6:15" s="139" customFormat="1" ht="14.25">
      <c r="F1184" s="142"/>
      <c r="I1184" s="142"/>
      <c r="O1184" s="142"/>
    </row>
    <row r="1185" spans="6:15" s="139" customFormat="1" ht="14.25">
      <c r="F1185" s="142"/>
      <c r="I1185" s="142"/>
      <c r="O1185" s="142"/>
    </row>
    <row r="1186" spans="6:15" s="139" customFormat="1" ht="14.25">
      <c r="F1186" s="142"/>
      <c r="I1186" s="142"/>
      <c r="O1186" s="142"/>
    </row>
    <row r="1187" spans="6:15" s="139" customFormat="1" ht="14.25">
      <c r="F1187" s="142"/>
      <c r="I1187" s="142"/>
      <c r="O1187" s="142"/>
    </row>
    <row r="1188" spans="6:15" s="139" customFormat="1" ht="14.25">
      <c r="F1188" s="142"/>
      <c r="I1188" s="142"/>
      <c r="O1188" s="142"/>
    </row>
    <row r="1189" spans="6:15" s="139" customFormat="1" ht="14.25">
      <c r="F1189" s="142"/>
      <c r="I1189" s="142"/>
      <c r="O1189" s="142"/>
    </row>
    <row r="1190" spans="6:15" s="139" customFormat="1" ht="14.25">
      <c r="F1190" s="142"/>
      <c r="I1190" s="142"/>
      <c r="O1190" s="142"/>
    </row>
    <row r="1191" spans="6:15" s="139" customFormat="1" ht="14.25">
      <c r="F1191" s="142"/>
      <c r="I1191" s="142"/>
      <c r="O1191" s="142"/>
    </row>
    <row r="1192" spans="6:15" s="139" customFormat="1" ht="14.25">
      <c r="F1192" s="142"/>
      <c r="I1192" s="142"/>
      <c r="O1192" s="142"/>
    </row>
    <row r="1193" spans="6:15" s="139" customFormat="1" ht="14.25">
      <c r="F1193" s="142"/>
      <c r="I1193" s="142"/>
      <c r="O1193" s="142"/>
    </row>
    <row r="1194" spans="6:15" s="139" customFormat="1" ht="14.25">
      <c r="F1194" s="142"/>
      <c r="I1194" s="142"/>
      <c r="O1194" s="142"/>
    </row>
    <row r="1195" spans="6:15" s="139" customFormat="1" ht="14.25">
      <c r="F1195" s="142"/>
      <c r="I1195" s="142"/>
      <c r="O1195" s="142"/>
    </row>
    <row r="1196" spans="6:15" s="139" customFormat="1" ht="14.25">
      <c r="F1196" s="142"/>
      <c r="I1196" s="142"/>
      <c r="O1196" s="142"/>
    </row>
    <row r="1197" spans="6:15" s="139" customFormat="1" ht="14.25">
      <c r="F1197" s="142"/>
      <c r="I1197" s="142"/>
      <c r="O1197" s="142"/>
    </row>
    <row r="1198" spans="6:15" s="139" customFormat="1" ht="14.25">
      <c r="F1198" s="142"/>
      <c r="I1198" s="142"/>
      <c r="O1198" s="142"/>
    </row>
    <row r="1199" spans="6:15" s="139" customFormat="1" ht="14.25">
      <c r="F1199" s="142"/>
      <c r="I1199" s="142"/>
      <c r="O1199" s="142"/>
    </row>
    <row r="1200" spans="6:15" s="139" customFormat="1" ht="14.25">
      <c r="F1200" s="142"/>
      <c r="I1200" s="142"/>
      <c r="O1200" s="142"/>
    </row>
    <row r="1201" spans="6:15" s="139" customFormat="1" ht="14.25">
      <c r="F1201" s="142"/>
      <c r="I1201" s="142"/>
      <c r="O1201" s="142"/>
    </row>
    <row r="1202" spans="6:15" s="139" customFormat="1" ht="14.25">
      <c r="F1202" s="142"/>
      <c r="I1202" s="142"/>
      <c r="O1202" s="142"/>
    </row>
    <row r="1203" spans="6:15" s="139" customFormat="1" ht="14.25">
      <c r="F1203" s="142"/>
      <c r="I1203" s="142"/>
      <c r="O1203" s="142"/>
    </row>
    <row r="1204" spans="6:15" s="139" customFormat="1" ht="14.25">
      <c r="F1204" s="142"/>
      <c r="I1204" s="142"/>
      <c r="O1204" s="142"/>
    </row>
    <row r="1205" spans="6:15" s="139" customFormat="1" ht="14.25">
      <c r="F1205" s="142"/>
      <c r="I1205" s="142"/>
      <c r="O1205" s="142"/>
    </row>
    <row r="1206" spans="6:15" s="139" customFormat="1" ht="14.25">
      <c r="F1206" s="142"/>
      <c r="I1206" s="142"/>
      <c r="O1206" s="142"/>
    </row>
    <row r="1207" spans="6:15" s="139" customFormat="1" ht="14.25">
      <c r="F1207" s="142"/>
      <c r="I1207" s="142"/>
      <c r="O1207" s="142"/>
    </row>
    <row r="1208" spans="6:15" s="139" customFormat="1" ht="14.25">
      <c r="F1208" s="142"/>
      <c r="I1208" s="142"/>
      <c r="O1208" s="142"/>
    </row>
    <row r="1209" spans="6:15" s="139" customFormat="1" ht="14.25">
      <c r="F1209" s="142"/>
      <c r="I1209" s="142"/>
      <c r="O1209" s="142"/>
    </row>
    <row r="1210" spans="6:15" s="139" customFormat="1" ht="14.25">
      <c r="F1210" s="142"/>
      <c r="I1210" s="142"/>
      <c r="O1210" s="142"/>
    </row>
    <row r="1211" spans="6:15" s="139" customFormat="1" ht="14.25">
      <c r="F1211" s="142"/>
      <c r="I1211" s="142"/>
      <c r="O1211" s="142"/>
    </row>
    <row r="1212" spans="6:15" s="139" customFormat="1" ht="14.25">
      <c r="F1212" s="142"/>
      <c r="I1212" s="142"/>
      <c r="O1212" s="142"/>
    </row>
    <row r="1213" spans="6:15" s="139" customFormat="1" ht="14.25">
      <c r="F1213" s="142"/>
      <c r="I1213" s="142"/>
      <c r="O1213" s="142"/>
    </row>
    <row r="1214" spans="6:15" s="139" customFormat="1" ht="14.25">
      <c r="F1214" s="142"/>
      <c r="I1214" s="142"/>
      <c r="O1214" s="142"/>
    </row>
    <row r="1215" spans="6:15" s="139" customFormat="1" ht="14.25">
      <c r="F1215" s="142"/>
      <c r="I1215" s="142"/>
      <c r="O1215" s="142"/>
    </row>
    <row r="1216" spans="6:15" s="139" customFormat="1" ht="14.25">
      <c r="F1216" s="142"/>
      <c r="I1216" s="142"/>
      <c r="O1216" s="142"/>
    </row>
    <row r="1217" spans="6:15" s="139" customFormat="1" ht="14.25">
      <c r="F1217" s="142"/>
      <c r="I1217" s="142"/>
      <c r="O1217" s="142"/>
    </row>
    <row r="1218" spans="6:15" s="139" customFormat="1" ht="14.25">
      <c r="F1218" s="142"/>
      <c r="I1218" s="142"/>
      <c r="O1218" s="142"/>
    </row>
    <row r="1219" spans="6:15" s="139" customFormat="1" ht="14.25">
      <c r="F1219" s="142"/>
      <c r="I1219" s="142"/>
      <c r="O1219" s="142"/>
    </row>
    <row r="1220" spans="6:15" s="139" customFormat="1" ht="14.25">
      <c r="F1220" s="142"/>
      <c r="I1220" s="142"/>
      <c r="O1220" s="142"/>
    </row>
    <row r="1221" spans="6:15" s="139" customFormat="1" ht="14.25">
      <c r="F1221" s="142"/>
      <c r="I1221" s="142"/>
      <c r="O1221" s="142"/>
    </row>
    <row r="1222" spans="6:15" s="139" customFormat="1" ht="14.25">
      <c r="F1222" s="142"/>
      <c r="I1222" s="142"/>
      <c r="O1222" s="142"/>
    </row>
    <row r="1223" spans="6:15" s="139" customFormat="1" ht="14.25">
      <c r="F1223" s="142"/>
      <c r="I1223" s="142"/>
      <c r="O1223" s="142"/>
    </row>
    <row r="1224" spans="6:15" s="139" customFormat="1" ht="14.25">
      <c r="F1224" s="142"/>
      <c r="I1224" s="142"/>
      <c r="O1224" s="142"/>
    </row>
    <row r="1225" spans="6:15" s="139" customFormat="1" ht="14.25">
      <c r="F1225" s="142"/>
      <c r="I1225" s="142"/>
      <c r="O1225" s="142"/>
    </row>
    <row r="1226" spans="6:15" s="139" customFormat="1" ht="14.25">
      <c r="F1226" s="142"/>
      <c r="I1226" s="142"/>
      <c r="O1226" s="142"/>
    </row>
    <row r="1227" spans="6:15" s="139" customFormat="1" ht="14.25">
      <c r="F1227" s="142"/>
      <c r="I1227" s="142"/>
      <c r="O1227" s="142"/>
    </row>
    <row r="1228" spans="6:15" s="139" customFormat="1" ht="14.25">
      <c r="F1228" s="142"/>
      <c r="I1228" s="142"/>
      <c r="O1228" s="142"/>
    </row>
    <row r="1229" spans="6:15" s="139" customFormat="1" ht="14.25">
      <c r="F1229" s="142"/>
      <c r="I1229" s="142"/>
      <c r="O1229" s="142"/>
    </row>
    <row r="1230" spans="6:15" s="139" customFormat="1" ht="14.25">
      <c r="F1230" s="142"/>
      <c r="I1230" s="142"/>
      <c r="O1230" s="142"/>
    </row>
    <row r="1231" spans="6:15" s="139" customFormat="1" ht="14.25">
      <c r="F1231" s="142"/>
      <c r="I1231" s="142"/>
      <c r="O1231" s="142"/>
    </row>
    <row r="1232" spans="6:15" s="139" customFormat="1" ht="14.25">
      <c r="F1232" s="142"/>
      <c r="I1232" s="142"/>
      <c r="O1232" s="142"/>
    </row>
    <row r="1233" spans="6:15" s="139" customFormat="1" ht="14.25">
      <c r="F1233" s="142"/>
      <c r="I1233" s="142"/>
      <c r="O1233" s="142"/>
    </row>
    <row r="1234" spans="6:15" s="139" customFormat="1" ht="14.25">
      <c r="F1234" s="142"/>
      <c r="I1234" s="142"/>
      <c r="O1234" s="142"/>
    </row>
    <row r="1235" spans="6:15" s="139" customFormat="1" ht="14.25">
      <c r="F1235" s="142"/>
      <c r="I1235" s="142"/>
      <c r="O1235" s="142"/>
    </row>
    <row r="1236" spans="6:15" s="139" customFormat="1" ht="14.25">
      <c r="F1236" s="142"/>
      <c r="I1236" s="142"/>
      <c r="O1236" s="142"/>
    </row>
    <row r="1237" spans="6:15" s="139" customFormat="1" ht="14.25">
      <c r="F1237" s="142"/>
      <c r="I1237" s="142"/>
      <c r="O1237" s="142"/>
    </row>
    <row r="1238" spans="6:15" s="139" customFormat="1" ht="14.25">
      <c r="F1238" s="142"/>
      <c r="I1238" s="142"/>
      <c r="O1238" s="142"/>
    </row>
    <row r="1239" spans="6:15" s="139" customFormat="1" ht="14.25">
      <c r="F1239" s="142"/>
      <c r="I1239" s="142"/>
      <c r="O1239" s="142"/>
    </row>
    <row r="1240" spans="6:15" s="139" customFormat="1" ht="14.25">
      <c r="F1240" s="142"/>
      <c r="I1240" s="142"/>
      <c r="O1240" s="142"/>
    </row>
    <row r="1241" spans="6:15" s="139" customFormat="1" ht="14.25">
      <c r="F1241" s="142"/>
      <c r="I1241" s="142"/>
      <c r="O1241" s="142"/>
    </row>
    <row r="1242" spans="6:15" s="139" customFormat="1" ht="14.25">
      <c r="F1242" s="142"/>
      <c r="I1242" s="142"/>
      <c r="O1242" s="142"/>
    </row>
    <row r="1243" spans="6:15" s="139" customFormat="1" ht="14.25">
      <c r="F1243" s="142"/>
      <c r="I1243" s="142"/>
      <c r="O1243" s="142"/>
    </row>
    <row r="1244" spans="6:15" s="139" customFormat="1" ht="14.25">
      <c r="F1244" s="142"/>
      <c r="I1244" s="142"/>
      <c r="O1244" s="142"/>
    </row>
    <row r="1245" spans="6:15" s="139" customFormat="1" ht="14.25">
      <c r="F1245" s="142"/>
      <c r="I1245" s="142"/>
      <c r="O1245" s="142"/>
    </row>
    <row r="1246" spans="6:15" s="139" customFormat="1" ht="14.25">
      <c r="F1246" s="142"/>
      <c r="I1246" s="142"/>
      <c r="O1246" s="142"/>
    </row>
    <row r="1247" spans="6:15" s="139" customFormat="1" ht="14.25">
      <c r="F1247" s="142"/>
      <c r="I1247" s="142"/>
      <c r="O1247" s="142"/>
    </row>
    <row r="1248" spans="6:15" s="139" customFormat="1" ht="14.25">
      <c r="F1248" s="142"/>
      <c r="I1248" s="142"/>
      <c r="O1248" s="142"/>
    </row>
    <row r="1249" spans="6:15" s="139" customFormat="1" ht="14.25">
      <c r="F1249" s="142"/>
      <c r="I1249" s="142"/>
      <c r="O1249" s="142"/>
    </row>
    <row r="1250" spans="6:15" s="139" customFormat="1" ht="14.25">
      <c r="F1250" s="142"/>
      <c r="I1250" s="142"/>
      <c r="O1250" s="142"/>
    </row>
    <row r="1251" spans="6:15" s="139" customFormat="1" ht="14.25">
      <c r="F1251" s="142"/>
      <c r="I1251" s="142"/>
      <c r="O1251" s="142"/>
    </row>
    <row r="1252" spans="6:15" s="139" customFormat="1" ht="14.25">
      <c r="F1252" s="142"/>
      <c r="I1252" s="142"/>
      <c r="O1252" s="142"/>
    </row>
    <row r="1253" spans="6:15" s="139" customFormat="1" ht="14.25">
      <c r="F1253" s="142"/>
      <c r="I1253" s="142"/>
      <c r="O1253" s="142"/>
    </row>
    <row r="1254" spans="6:15" s="139" customFormat="1" ht="14.25">
      <c r="F1254" s="142"/>
      <c r="I1254" s="142"/>
      <c r="O1254" s="142"/>
    </row>
    <row r="1255" spans="6:15" s="139" customFormat="1" ht="14.25">
      <c r="F1255" s="142"/>
      <c r="I1255" s="142"/>
      <c r="O1255" s="142"/>
    </row>
    <row r="1256" spans="6:15" s="139" customFormat="1" ht="14.25">
      <c r="F1256" s="142"/>
      <c r="I1256" s="142"/>
      <c r="O1256" s="142"/>
    </row>
    <row r="1257" spans="6:15" s="139" customFormat="1" ht="14.25">
      <c r="F1257" s="142"/>
      <c r="I1257" s="142"/>
      <c r="O1257" s="142"/>
    </row>
    <row r="1258" spans="6:15" s="139" customFormat="1" ht="14.25">
      <c r="F1258" s="142"/>
      <c r="I1258" s="142"/>
      <c r="O1258" s="142"/>
    </row>
    <row r="1259" spans="6:15" s="139" customFormat="1" ht="14.25">
      <c r="F1259" s="142"/>
      <c r="I1259" s="142"/>
      <c r="O1259" s="142"/>
    </row>
    <row r="1260" spans="6:15" s="139" customFormat="1" ht="14.25">
      <c r="F1260" s="142"/>
      <c r="I1260" s="142"/>
      <c r="O1260" s="142"/>
    </row>
    <row r="1261" spans="6:15" s="139" customFormat="1" ht="14.25">
      <c r="F1261" s="142"/>
      <c r="I1261" s="142"/>
      <c r="O1261" s="142"/>
    </row>
    <row r="1262" spans="6:15" s="139" customFormat="1" ht="14.25">
      <c r="F1262" s="142"/>
      <c r="I1262" s="142"/>
      <c r="O1262" s="142"/>
    </row>
    <row r="1263" spans="6:15" s="139" customFormat="1" ht="14.25">
      <c r="F1263" s="142"/>
      <c r="I1263" s="142"/>
      <c r="O1263" s="142"/>
    </row>
    <row r="1264" spans="6:15" s="139" customFormat="1" ht="14.25">
      <c r="F1264" s="142"/>
      <c r="I1264" s="142"/>
      <c r="O1264" s="142"/>
    </row>
    <row r="1265" spans="6:15" s="139" customFormat="1" ht="14.25">
      <c r="F1265" s="142"/>
      <c r="I1265" s="142"/>
      <c r="O1265" s="142"/>
    </row>
    <row r="1266" spans="6:15" s="139" customFormat="1" ht="14.25">
      <c r="F1266" s="142"/>
      <c r="I1266" s="142"/>
      <c r="O1266" s="142"/>
    </row>
    <row r="1267" spans="6:15" s="139" customFormat="1" ht="14.25">
      <c r="F1267" s="142"/>
      <c r="I1267" s="142"/>
      <c r="O1267" s="142"/>
    </row>
    <row r="1268" spans="6:15" s="139" customFormat="1" ht="14.25">
      <c r="F1268" s="142"/>
      <c r="I1268" s="142"/>
      <c r="O1268" s="142"/>
    </row>
    <row r="1269" spans="6:15" s="139" customFormat="1" ht="14.25">
      <c r="F1269" s="142"/>
      <c r="I1269" s="142"/>
      <c r="O1269" s="142"/>
    </row>
    <row r="1270" spans="6:15" s="139" customFormat="1" ht="14.25">
      <c r="F1270" s="142"/>
      <c r="I1270" s="142"/>
      <c r="O1270" s="142"/>
    </row>
    <row r="1271" spans="6:15" s="139" customFormat="1" ht="14.25">
      <c r="F1271" s="142"/>
      <c r="I1271" s="142"/>
      <c r="O1271" s="142"/>
    </row>
    <row r="1272" spans="6:15" s="139" customFormat="1" ht="14.25">
      <c r="F1272" s="142"/>
      <c r="I1272" s="142"/>
      <c r="O1272" s="142"/>
    </row>
    <row r="1273" spans="6:15" s="139" customFormat="1" ht="14.25">
      <c r="F1273" s="142"/>
      <c r="I1273" s="142"/>
      <c r="O1273" s="142"/>
    </row>
    <row r="1274" spans="6:15" s="139" customFormat="1" ht="14.25">
      <c r="F1274" s="142"/>
      <c r="I1274" s="142"/>
      <c r="O1274" s="142"/>
    </row>
    <row r="1275" spans="6:15" s="139" customFormat="1" ht="14.25">
      <c r="F1275" s="142"/>
      <c r="I1275" s="142"/>
      <c r="O1275" s="142"/>
    </row>
    <row r="1276" spans="6:15" s="139" customFormat="1" ht="14.25">
      <c r="F1276" s="142"/>
      <c r="I1276" s="142"/>
      <c r="O1276" s="142"/>
    </row>
    <row r="1277" spans="6:15" s="139" customFormat="1" ht="14.25">
      <c r="F1277" s="142"/>
      <c r="I1277" s="142"/>
      <c r="O1277" s="142"/>
    </row>
    <row r="1278" spans="6:15" s="139" customFormat="1" ht="14.25">
      <c r="F1278" s="142"/>
      <c r="I1278" s="142"/>
      <c r="O1278" s="142"/>
    </row>
    <row r="1279" spans="6:15" s="139" customFormat="1" ht="14.25">
      <c r="F1279" s="142"/>
      <c r="I1279" s="142"/>
      <c r="O1279" s="142"/>
    </row>
    <row r="1280" spans="6:15" s="139" customFormat="1" ht="14.25">
      <c r="F1280" s="142"/>
      <c r="I1280" s="142"/>
      <c r="O1280" s="142"/>
    </row>
    <row r="1281" spans="6:15" s="139" customFormat="1" ht="14.25">
      <c r="F1281" s="142"/>
      <c r="I1281" s="142"/>
      <c r="O1281" s="142"/>
    </row>
    <row r="1282" spans="6:15" s="139" customFormat="1" ht="14.25">
      <c r="F1282" s="142"/>
      <c r="I1282" s="142"/>
      <c r="O1282" s="142"/>
    </row>
    <row r="1283" spans="6:15" s="139" customFormat="1" ht="14.25">
      <c r="F1283" s="142"/>
      <c r="I1283" s="142"/>
      <c r="O1283" s="142"/>
    </row>
    <row r="1284" spans="6:15" s="139" customFormat="1" ht="14.25">
      <c r="F1284" s="142"/>
      <c r="I1284" s="142"/>
      <c r="O1284" s="142"/>
    </row>
    <row r="1285" spans="6:15" s="139" customFormat="1" ht="14.25">
      <c r="F1285" s="142"/>
      <c r="I1285" s="142"/>
      <c r="O1285" s="142"/>
    </row>
    <row r="1286" spans="6:15" s="139" customFormat="1" ht="14.25">
      <c r="F1286" s="142"/>
      <c r="I1286" s="142"/>
      <c r="O1286" s="142"/>
    </row>
    <row r="1287" spans="6:15" s="139" customFormat="1" ht="14.25">
      <c r="F1287" s="142"/>
      <c r="I1287" s="142"/>
      <c r="O1287" s="142"/>
    </row>
    <row r="1288" spans="6:15" s="139" customFormat="1" ht="14.25">
      <c r="F1288" s="142"/>
      <c r="I1288" s="142"/>
      <c r="O1288" s="142"/>
    </row>
    <row r="1289" spans="6:15" s="139" customFormat="1" ht="14.25">
      <c r="F1289" s="142"/>
      <c r="I1289" s="142"/>
      <c r="O1289" s="142"/>
    </row>
    <row r="1290" spans="6:15" s="139" customFormat="1" ht="14.25">
      <c r="F1290" s="142"/>
      <c r="I1290" s="142"/>
      <c r="O1290" s="142"/>
    </row>
    <row r="1291" spans="6:15" s="139" customFormat="1" ht="14.25">
      <c r="F1291" s="142"/>
      <c r="I1291" s="142"/>
      <c r="O1291" s="142"/>
    </row>
    <row r="1292" spans="6:15" s="139" customFormat="1" ht="14.25">
      <c r="F1292" s="142"/>
      <c r="I1292" s="142"/>
      <c r="O1292" s="142"/>
    </row>
    <row r="1293" spans="6:15" s="139" customFormat="1" ht="14.25">
      <c r="F1293" s="142"/>
      <c r="I1293" s="142"/>
      <c r="O1293" s="142"/>
    </row>
    <row r="1294" spans="6:15" s="139" customFormat="1" ht="14.25">
      <c r="F1294" s="142"/>
      <c r="I1294" s="142"/>
      <c r="O1294" s="142"/>
    </row>
    <row r="1295" spans="6:15" s="139" customFormat="1" ht="14.25">
      <c r="F1295" s="142"/>
      <c r="I1295" s="142"/>
      <c r="O1295" s="142"/>
    </row>
    <row r="1296" spans="6:15" s="139" customFormat="1" ht="14.25">
      <c r="F1296" s="142"/>
      <c r="I1296" s="142"/>
      <c r="O1296" s="142"/>
    </row>
    <row r="1297" spans="6:15" s="139" customFormat="1" ht="14.25">
      <c r="F1297" s="142"/>
      <c r="I1297" s="142"/>
      <c r="O1297" s="142"/>
    </row>
    <row r="1298" spans="6:15" s="139" customFormat="1" ht="14.25">
      <c r="F1298" s="142"/>
      <c r="I1298" s="142"/>
      <c r="O1298" s="142"/>
    </row>
    <row r="1299" spans="6:15" s="139" customFormat="1" ht="14.25">
      <c r="F1299" s="142"/>
      <c r="I1299" s="142"/>
      <c r="O1299" s="142"/>
    </row>
    <row r="1300" spans="6:15" s="139" customFormat="1" ht="14.25">
      <c r="F1300" s="142"/>
      <c r="I1300" s="142"/>
      <c r="O1300" s="142"/>
    </row>
    <row r="1301" spans="6:15" s="139" customFormat="1" ht="14.25">
      <c r="F1301" s="142"/>
      <c r="I1301" s="142"/>
      <c r="O1301" s="142"/>
    </row>
  </sheetData>
  <autoFilter ref="A10:IQ238"/>
  <sortState ref="A11:IQ233">
    <sortCondition ref="I11:I233"/>
  </sortState>
  <customSheetViews>
    <customSheetView guid="{9067D43C-8CF0-48E5-8C1B-7DFA94892381}" showPageBreaks="1" showAutoFilter="1">
      <pane ySplit="61" topLeftCell="A64" activePane="bottomLeft" state="frozen"/>
      <selection pane="bottomLeft" activeCell="H1" sqref="H1:H1048576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1"/>
      <headerFooter differentFirst="1">
        <oddHeader>&amp;CСтраница &amp;P из &amp;N</oddHeader>
      </headerFooter>
      <autoFilter ref="A10:IQ301"/>
    </customSheetView>
    <customSheetView guid="{754BA2B9-92C8-4608-8D67-96BC5C16664E}" showPageBreaks="1" filter="1" showAutoFilter="1">
      <pane ySplit="82" topLeftCell="A84" activePane="bottomLeft" state="frozen"/>
      <selection pane="bottomLeft" activeCell="H1" sqref="H1:H1048576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2"/>
      <headerFooter differentFirst="1">
        <oddHeader>&amp;CСтраница &amp;P из &amp;N</oddHeader>
      </headerFooter>
      <autoFilter ref="A10:IR264">
        <filterColumn colId="1"/>
        <filterColumn colId="3"/>
        <filterColumn colId="4">
          <customFilters>
            <customFilter val="*энд*"/>
          </customFilters>
        </filterColumn>
        <filterColumn colId="5"/>
        <filterColumn colId="6"/>
        <filterColumn colId="7"/>
      </autoFilter>
    </customSheetView>
    <customSheetView guid="{DEEA3186-5E7C-4B49-A323-6511047D2DAC}" showPageBreaks="1" showAutoFilter="1">
      <pane ySplit="10" topLeftCell="A16" activePane="bottomLeft" state="frozen"/>
      <selection pane="bottomLeft" activeCell="L27" sqref="L27:O34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3"/>
      <headerFooter differentFirst="1">
        <oddHeader>&amp;CСтраница &amp;P из &amp;N</oddHeader>
      </headerFooter>
      <autoFilter ref="A10:IQ301"/>
    </customSheetView>
    <customSheetView guid="{E6862595-AEA9-4563-8AED-64A09353D7BA}" showPageBreaks="1" showAutoFilter="1">
      <pane ySplit="10" topLeftCell="A11" activePane="bottomLeft" state="frozen"/>
      <selection pane="bottomLeft" activeCell="H1" sqref="H1:H1048576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4"/>
      <headerFooter differentFirst="1">
        <oddHeader>&amp;CСтраница &amp;P из &amp;N</oddHeader>
      </headerFooter>
      <autoFilter ref="A10:IQ309"/>
    </customSheetView>
  </customSheetViews>
  <mergeCells count="12">
    <mergeCell ref="K8:K9"/>
    <mergeCell ref="L8:O8"/>
    <mergeCell ref="A4:O4"/>
    <mergeCell ref="A5:O5"/>
    <mergeCell ref="A6:O6"/>
    <mergeCell ref="A8:A9"/>
    <mergeCell ref="B8:C8"/>
    <mergeCell ref="D8:E8"/>
    <mergeCell ref="F8:G8"/>
    <mergeCell ref="H8:H9"/>
    <mergeCell ref="I8:I9"/>
    <mergeCell ref="J8:J9"/>
  </mergeCells>
  <printOptions horizontalCentered="1"/>
  <pageMargins left="0.19685039370078741" right="0.19685039370078741" top="0.98425196850393704" bottom="0.39370078740157483" header="0.31496062992125984" footer="0.31496062992125984"/>
  <pageSetup paperSize="9" scale="60" orientation="landscape" r:id="rId5"/>
  <headerFooter differentFirst="1">
    <oddHeader>&amp;CСтраница &amp;P из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Q1268"/>
  <sheetViews>
    <sheetView workbookViewId="0">
      <pane ySplit="13" topLeftCell="A149" activePane="bottomLeft" state="frozen"/>
      <selection pane="bottomLeft" activeCell="B37" sqref="B37"/>
    </sheetView>
  </sheetViews>
  <sheetFormatPr defaultColWidth="7.75" defaultRowHeight="18.75"/>
  <cols>
    <col min="1" max="2" width="5.5" style="156" customWidth="1"/>
    <col min="3" max="3" width="29.25" style="156" customWidth="1"/>
    <col min="4" max="4" width="11.625" style="156" customWidth="1"/>
    <col min="5" max="5" width="49" style="156" customWidth="1"/>
    <col min="6" max="6" width="4.625" style="157" customWidth="1"/>
    <col min="7" max="7" width="23.625" style="156" customWidth="1"/>
    <col min="8" max="8" width="8.5" style="157" customWidth="1"/>
    <col min="9" max="9" width="10.625" style="139" customWidth="1"/>
    <col min="10" max="10" width="11" style="139" customWidth="1"/>
    <col min="11" max="11" width="10" style="139" customWidth="1"/>
    <col min="12" max="13" width="9.375" style="139" customWidth="1"/>
    <col min="14" max="14" width="10.875" style="142" customWidth="1"/>
    <col min="15" max="15" width="0.875" style="139" customWidth="1"/>
    <col min="16" max="250" width="24.375" style="139" customWidth="1"/>
    <col min="251" max="16384" width="7.75" style="235"/>
  </cols>
  <sheetData>
    <row r="1" spans="1:25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 t="s">
        <v>814</v>
      </c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</row>
    <row r="2" spans="1:25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6" t="s">
        <v>149</v>
      </c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</row>
    <row r="3" spans="1:25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3"/>
      <c r="HT3" s="233"/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  <c r="IF3" s="233"/>
      <c r="IG3" s="233"/>
      <c r="IH3" s="233"/>
      <c r="II3" s="233"/>
      <c r="IJ3" s="233"/>
      <c r="IK3" s="233"/>
      <c r="IL3" s="233"/>
      <c r="IM3" s="233"/>
      <c r="IN3" s="233"/>
      <c r="IO3" s="233"/>
      <c r="IP3" s="233"/>
    </row>
    <row r="4" spans="1:251" ht="18.75" customHeight="1">
      <c r="A4" s="502" t="s">
        <v>2041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392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233"/>
      <c r="HF4" s="233"/>
      <c r="HG4" s="233"/>
      <c r="HH4" s="233"/>
      <c r="HI4" s="233"/>
      <c r="HJ4" s="233"/>
      <c r="HK4" s="233"/>
      <c r="HL4" s="233"/>
      <c r="HM4" s="233"/>
      <c r="HN4" s="233"/>
      <c r="HO4" s="233"/>
      <c r="HP4" s="233"/>
      <c r="HQ4" s="233"/>
      <c r="HR4" s="233"/>
      <c r="HS4" s="233"/>
      <c r="HT4" s="233"/>
      <c r="HU4" s="233"/>
      <c r="HV4" s="233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  <c r="IJ4" s="233"/>
      <c r="IK4" s="233"/>
      <c r="IL4" s="233"/>
      <c r="IM4" s="233"/>
      <c r="IN4" s="233"/>
      <c r="IO4" s="233"/>
      <c r="IP4" s="233"/>
    </row>
    <row r="5" spans="1:251" s="137" customFormat="1" ht="18.75" customHeight="1">
      <c r="A5" s="566" t="s">
        <v>1098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481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</row>
    <row r="6" spans="1:251" s="237" customFormat="1" ht="8.25" customHeight="1"/>
    <row r="7" spans="1:251" s="242" customFormat="1" ht="18">
      <c r="A7" s="238"/>
      <c r="B7" s="238"/>
      <c r="C7" s="238"/>
      <c r="D7" s="238"/>
      <c r="E7" s="239" t="s">
        <v>604</v>
      </c>
      <c r="F7" s="240">
        <v>20</v>
      </c>
      <c r="G7" s="241" t="s">
        <v>810</v>
      </c>
      <c r="I7" s="238"/>
      <c r="J7" s="238"/>
      <c r="K7" s="238"/>
      <c r="L7" s="238"/>
      <c r="M7" s="238"/>
      <c r="N7" s="238"/>
    </row>
    <row r="8" spans="1:251" s="237" customFormat="1" ht="8.25" customHeight="1"/>
    <row r="9" spans="1:251">
      <c r="A9" s="579" t="s">
        <v>148</v>
      </c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</row>
    <row r="10" spans="1:251" ht="7.5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</row>
    <row r="11" spans="1:251" ht="18.75" customHeight="1">
      <c r="A11" s="568" t="s">
        <v>698</v>
      </c>
      <c r="B11" s="570" t="s">
        <v>680</v>
      </c>
      <c r="C11" s="571"/>
      <c r="D11" s="572" t="s">
        <v>695</v>
      </c>
      <c r="E11" s="573"/>
      <c r="F11" s="572" t="s">
        <v>683</v>
      </c>
      <c r="G11" s="573"/>
      <c r="H11" s="580" t="s">
        <v>1250</v>
      </c>
      <c r="I11" s="581" t="s">
        <v>1251</v>
      </c>
      <c r="J11" s="578" t="s">
        <v>608</v>
      </c>
      <c r="K11" s="578" t="s">
        <v>609</v>
      </c>
      <c r="L11" s="578"/>
      <c r="M11" s="578"/>
      <c r="N11" s="578"/>
    </row>
    <row r="12" spans="1:251" ht="44.1" customHeight="1">
      <c r="A12" s="569"/>
      <c r="B12" s="209" t="s">
        <v>681</v>
      </c>
      <c r="C12" s="209" t="s">
        <v>682</v>
      </c>
      <c r="D12" s="209" t="s">
        <v>681</v>
      </c>
      <c r="E12" s="209" t="s">
        <v>682</v>
      </c>
      <c r="F12" s="209" t="s">
        <v>681</v>
      </c>
      <c r="G12" s="209" t="s">
        <v>682</v>
      </c>
      <c r="H12" s="580"/>
      <c r="I12" s="581"/>
      <c r="J12" s="578"/>
      <c r="K12" s="243" t="s">
        <v>82</v>
      </c>
      <c r="L12" s="243" t="s">
        <v>13</v>
      </c>
      <c r="M12" s="243" t="s">
        <v>14</v>
      </c>
      <c r="N12" s="243" t="s">
        <v>15</v>
      </c>
    </row>
    <row r="13" spans="1:251" ht="15" customHeight="1">
      <c r="A13" s="141">
        <v>1</v>
      </c>
      <c r="B13" s="141">
        <v>2</v>
      </c>
      <c r="C13" s="141">
        <v>3</v>
      </c>
      <c r="D13" s="141">
        <v>4</v>
      </c>
      <c r="E13" s="141">
        <v>5</v>
      </c>
      <c r="F13" s="141">
        <v>6</v>
      </c>
      <c r="G13" s="141">
        <v>7</v>
      </c>
      <c r="H13" s="141">
        <v>8</v>
      </c>
      <c r="I13" s="141">
        <v>9</v>
      </c>
      <c r="J13" s="141">
        <v>10</v>
      </c>
      <c r="K13" s="141">
        <v>11</v>
      </c>
      <c r="L13" s="141">
        <v>12</v>
      </c>
      <c r="M13" s="141">
        <v>13</v>
      </c>
      <c r="N13" s="141">
        <v>14</v>
      </c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</row>
    <row r="14" spans="1:251" s="156" customFormat="1" ht="16.5" customHeight="1">
      <c r="A14" s="143" t="s">
        <v>311</v>
      </c>
      <c r="B14" s="143">
        <v>380</v>
      </c>
      <c r="C14" s="144" t="s">
        <v>643</v>
      </c>
      <c r="D14" s="159" t="s">
        <v>688</v>
      </c>
      <c r="E14" s="160" t="s">
        <v>696</v>
      </c>
      <c r="F14" s="146" t="s">
        <v>684</v>
      </c>
      <c r="G14" s="145" t="s">
        <v>611</v>
      </c>
      <c r="H14" s="146" t="s">
        <v>91</v>
      </c>
      <c r="I14" s="146" t="s">
        <v>612</v>
      </c>
      <c r="J14" s="439">
        <f t="shared" ref="J14:J19" si="0">SUM(K14:N14)</f>
        <v>489.23</v>
      </c>
      <c r="K14" s="440">
        <v>368.91</v>
      </c>
      <c r="L14" s="440">
        <v>6.41</v>
      </c>
      <c r="M14" s="440">
        <v>0</v>
      </c>
      <c r="N14" s="440">
        <v>113.91</v>
      </c>
    </row>
    <row r="15" spans="1:251" s="156" customFormat="1" ht="16.5" customHeight="1">
      <c r="A15" s="143" t="s">
        <v>311</v>
      </c>
      <c r="B15" s="143">
        <v>380</v>
      </c>
      <c r="C15" s="144" t="s">
        <v>643</v>
      </c>
      <c r="D15" s="159" t="s">
        <v>688</v>
      </c>
      <c r="E15" s="160" t="s">
        <v>696</v>
      </c>
      <c r="F15" s="146" t="s">
        <v>685</v>
      </c>
      <c r="G15" s="145" t="s">
        <v>686</v>
      </c>
      <c r="H15" s="146" t="s">
        <v>91</v>
      </c>
      <c r="I15" s="146" t="s">
        <v>612</v>
      </c>
      <c r="J15" s="439">
        <f t="shared" si="0"/>
        <v>433.75</v>
      </c>
      <c r="K15" s="440">
        <f>K14*0.867</f>
        <v>319.83999999999997</v>
      </c>
      <c r="L15" s="440">
        <v>0</v>
      </c>
      <c r="M15" s="440">
        <v>0</v>
      </c>
      <c r="N15" s="440">
        <v>113.91</v>
      </c>
    </row>
    <row r="16" spans="1:251" s="156" customFormat="1" ht="16.5" customHeight="1">
      <c r="A16" s="143" t="s">
        <v>311</v>
      </c>
      <c r="B16" s="143">
        <v>380</v>
      </c>
      <c r="C16" s="144" t="s">
        <v>643</v>
      </c>
      <c r="D16" s="159" t="s">
        <v>688</v>
      </c>
      <c r="E16" s="160" t="s">
        <v>696</v>
      </c>
      <c r="F16" s="146" t="s">
        <v>687</v>
      </c>
      <c r="G16" s="145" t="s">
        <v>616</v>
      </c>
      <c r="H16" s="146" t="s">
        <v>91</v>
      </c>
      <c r="I16" s="146" t="s">
        <v>612</v>
      </c>
      <c r="J16" s="439">
        <f t="shared" si="0"/>
        <v>334.68</v>
      </c>
      <c r="K16" s="440">
        <v>214.36</v>
      </c>
      <c r="L16" s="440">
        <v>6.41</v>
      </c>
      <c r="M16" s="440">
        <v>0</v>
      </c>
      <c r="N16" s="440">
        <v>113.91</v>
      </c>
    </row>
    <row r="17" spans="1:14" s="156" customFormat="1" ht="16.5" customHeight="1">
      <c r="A17" s="143" t="s">
        <v>311</v>
      </c>
      <c r="B17" s="143" t="s">
        <v>697</v>
      </c>
      <c r="C17" s="144" t="s">
        <v>670</v>
      </c>
      <c r="D17" s="159" t="s">
        <v>688</v>
      </c>
      <c r="E17" s="160" t="s">
        <v>696</v>
      </c>
      <c r="F17" s="146" t="s">
        <v>684</v>
      </c>
      <c r="G17" s="145" t="s">
        <v>611</v>
      </c>
      <c r="H17" s="146" t="s">
        <v>91</v>
      </c>
      <c r="I17" s="146" t="s">
        <v>658</v>
      </c>
      <c r="J17" s="439">
        <f t="shared" si="0"/>
        <v>487.93</v>
      </c>
      <c r="K17" s="440">
        <v>368.91</v>
      </c>
      <c r="L17" s="440">
        <v>5.1100000000000003</v>
      </c>
      <c r="M17" s="440">
        <v>0</v>
      </c>
      <c r="N17" s="440">
        <v>113.91</v>
      </c>
    </row>
    <row r="18" spans="1:14" s="156" customFormat="1" ht="16.5" customHeight="1">
      <c r="A18" s="143" t="s">
        <v>311</v>
      </c>
      <c r="B18" s="143">
        <v>380</v>
      </c>
      <c r="C18" s="144" t="s">
        <v>643</v>
      </c>
      <c r="D18" s="159" t="s">
        <v>688</v>
      </c>
      <c r="E18" s="160" t="s">
        <v>696</v>
      </c>
      <c r="F18" s="146" t="s">
        <v>685</v>
      </c>
      <c r="G18" s="145" t="s">
        <v>686</v>
      </c>
      <c r="H18" s="146" t="s">
        <v>91</v>
      </c>
      <c r="I18" s="146" t="s">
        <v>658</v>
      </c>
      <c r="J18" s="439">
        <f t="shared" si="0"/>
        <v>433.75</v>
      </c>
      <c r="K18" s="440">
        <f>K17*0.867</f>
        <v>319.83999999999997</v>
      </c>
      <c r="L18" s="440">
        <v>0</v>
      </c>
      <c r="M18" s="440">
        <v>0</v>
      </c>
      <c r="N18" s="440">
        <v>113.91</v>
      </c>
    </row>
    <row r="19" spans="1:14" s="156" customFormat="1" ht="16.5" customHeight="1">
      <c r="A19" s="143" t="s">
        <v>311</v>
      </c>
      <c r="B19" s="143" t="s">
        <v>697</v>
      </c>
      <c r="C19" s="144" t="s">
        <v>670</v>
      </c>
      <c r="D19" s="159" t="s">
        <v>688</v>
      </c>
      <c r="E19" s="160" t="s">
        <v>696</v>
      </c>
      <c r="F19" s="146" t="s">
        <v>687</v>
      </c>
      <c r="G19" s="145" t="s">
        <v>616</v>
      </c>
      <c r="H19" s="146" t="s">
        <v>91</v>
      </c>
      <c r="I19" s="146" t="s">
        <v>658</v>
      </c>
      <c r="J19" s="439">
        <f t="shared" si="0"/>
        <v>333.38</v>
      </c>
      <c r="K19" s="440">
        <v>214.36</v>
      </c>
      <c r="L19" s="440">
        <v>5.1100000000000003</v>
      </c>
      <c r="M19" s="440">
        <v>0</v>
      </c>
      <c r="N19" s="440">
        <v>113.91</v>
      </c>
    </row>
    <row r="20" spans="1:14" s="156" customFormat="1" ht="16.5" customHeight="1">
      <c r="A20" s="143" t="s">
        <v>100</v>
      </c>
      <c r="B20" s="143" t="s">
        <v>92</v>
      </c>
      <c r="C20" s="144" t="s">
        <v>619</v>
      </c>
      <c r="D20" s="159" t="s">
        <v>689</v>
      </c>
      <c r="E20" s="160" t="s">
        <v>704</v>
      </c>
      <c r="F20" s="146" t="s">
        <v>684</v>
      </c>
      <c r="G20" s="145" t="s">
        <v>611</v>
      </c>
      <c r="H20" s="146" t="s">
        <v>91</v>
      </c>
      <c r="I20" s="146" t="s">
        <v>612</v>
      </c>
      <c r="J20" s="439">
        <f t="shared" ref="J20" si="1">SUM(K20:N20)</f>
        <v>417.91</v>
      </c>
      <c r="K20" s="440">
        <v>300.3</v>
      </c>
      <c r="L20" s="440">
        <v>3.7</v>
      </c>
      <c r="M20" s="440">
        <v>0</v>
      </c>
      <c r="N20" s="440">
        <v>113.91</v>
      </c>
    </row>
    <row r="21" spans="1:14" s="156" customFormat="1" ht="16.5" customHeight="1">
      <c r="A21" s="143" t="s">
        <v>100</v>
      </c>
      <c r="B21" s="143" t="s">
        <v>92</v>
      </c>
      <c r="C21" s="144" t="s">
        <v>619</v>
      </c>
      <c r="D21" s="159" t="s">
        <v>689</v>
      </c>
      <c r="E21" s="160" t="s">
        <v>704</v>
      </c>
      <c r="F21" s="146" t="s">
        <v>687</v>
      </c>
      <c r="G21" s="145" t="s">
        <v>616</v>
      </c>
      <c r="H21" s="146" t="s">
        <v>91</v>
      </c>
      <c r="I21" s="146" t="s">
        <v>612</v>
      </c>
      <c r="J21" s="439">
        <f>SUM(K21:N21)</f>
        <v>291.68</v>
      </c>
      <c r="K21" s="440">
        <v>174.48</v>
      </c>
      <c r="L21" s="440">
        <v>3.29</v>
      </c>
      <c r="M21" s="440">
        <v>0</v>
      </c>
      <c r="N21" s="440">
        <v>113.91</v>
      </c>
    </row>
    <row r="22" spans="1:14" s="156" customFormat="1" ht="16.5" customHeight="1">
      <c r="A22" s="143" t="s">
        <v>699</v>
      </c>
      <c r="B22" s="143" t="s">
        <v>92</v>
      </c>
      <c r="C22" s="144" t="s">
        <v>660</v>
      </c>
      <c r="D22" s="159" t="s">
        <v>689</v>
      </c>
      <c r="E22" s="160" t="s">
        <v>704</v>
      </c>
      <c r="F22" s="146" t="s">
        <v>684</v>
      </c>
      <c r="G22" s="145" t="s">
        <v>611</v>
      </c>
      <c r="H22" s="146" t="s">
        <v>91</v>
      </c>
      <c r="I22" s="146" t="s">
        <v>658</v>
      </c>
      <c r="J22" s="439">
        <f t="shared" ref="J22:J45" si="2">SUM(K22:N22)</f>
        <v>521.1</v>
      </c>
      <c r="K22" s="440">
        <v>402</v>
      </c>
      <c r="L22" s="440">
        <v>5.19</v>
      </c>
      <c r="M22" s="440">
        <v>0</v>
      </c>
      <c r="N22" s="440">
        <v>113.91</v>
      </c>
    </row>
    <row r="23" spans="1:14" s="156" customFormat="1" ht="16.5" customHeight="1">
      <c r="A23" s="143" t="s">
        <v>699</v>
      </c>
      <c r="B23" s="143" t="s">
        <v>92</v>
      </c>
      <c r="C23" s="144" t="s">
        <v>660</v>
      </c>
      <c r="D23" s="159" t="s">
        <v>689</v>
      </c>
      <c r="E23" s="160" t="s">
        <v>704</v>
      </c>
      <c r="F23" s="146" t="s">
        <v>687</v>
      </c>
      <c r="G23" s="145" t="s">
        <v>616</v>
      </c>
      <c r="H23" s="146" t="s">
        <v>91</v>
      </c>
      <c r="I23" s="146" t="s">
        <v>658</v>
      </c>
      <c r="J23" s="439">
        <f t="shared" si="2"/>
        <v>322.72000000000003</v>
      </c>
      <c r="K23" s="440">
        <v>205.08</v>
      </c>
      <c r="L23" s="440">
        <v>3.73</v>
      </c>
      <c r="M23" s="440">
        <v>0</v>
      </c>
      <c r="N23" s="440">
        <v>113.91</v>
      </c>
    </row>
    <row r="24" spans="1:14" s="156" customFormat="1" ht="16.5" customHeight="1">
      <c r="A24" s="143" t="s">
        <v>700</v>
      </c>
      <c r="B24" s="143" t="s">
        <v>132</v>
      </c>
      <c r="C24" s="144" t="s">
        <v>618</v>
      </c>
      <c r="D24" s="159" t="s">
        <v>690</v>
      </c>
      <c r="E24" s="160" t="s">
        <v>705</v>
      </c>
      <c r="F24" s="146" t="s">
        <v>684</v>
      </c>
      <c r="G24" s="145" t="s">
        <v>611</v>
      </c>
      <c r="H24" s="146" t="s">
        <v>91</v>
      </c>
      <c r="I24" s="146" t="s">
        <v>612</v>
      </c>
      <c r="J24" s="439">
        <f t="shared" si="2"/>
        <v>478.45</v>
      </c>
      <c r="K24" s="440">
        <v>362.46</v>
      </c>
      <c r="L24" s="440">
        <v>2.08</v>
      </c>
      <c r="M24" s="440">
        <v>0</v>
      </c>
      <c r="N24" s="440">
        <v>113.91</v>
      </c>
    </row>
    <row r="25" spans="1:14" s="156" customFormat="1" ht="16.5" customHeight="1">
      <c r="A25" s="143" t="s">
        <v>700</v>
      </c>
      <c r="B25" s="143" t="s">
        <v>132</v>
      </c>
      <c r="C25" s="144" t="s">
        <v>618</v>
      </c>
      <c r="D25" s="159" t="s">
        <v>690</v>
      </c>
      <c r="E25" s="160" t="s">
        <v>705</v>
      </c>
      <c r="F25" s="146" t="s">
        <v>685</v>
      </c>
      <c r="G25" s="145" t="s">
        <v>686</v>
      </c>
      <c r="H25" s="146" t="s">
        <v>91</v>
      </c>
      <c r="I25" s="146" t="s">
        <v>612</v>
      </c>
      <c r="J25" s="439">
        <f t="shared" si="2"/>
        <v>483.39</v>
      </c>
      <c r="K25" s="440">
        <v>369.48</v>
      </c>
      <c r="L25" s="440">
        <v>0</v>
      </c>
      <c r="M25" s="440">
        <v>0</v>
      </c>
      <c r="N25" s="440">
        <v>113.91</v>
      </c>
    </row>
    <row r="26" spans="1:14" s="156" customFormat="1" ht="16.5" customHeight="1">
      <c r="A26" s="143" t="s">
        <v>700</v>
      </c>
      <c r="B26" s="143" t="s">
        <v>132</v>
      </c>
      <c r="C26" s="144" t="s">
        <v>618</v>
      </c>
      <c r="D26" s="159" t="s">
        <v>690</v>
      </c>
      <c r="E26" s="160" t="s">
        <v>705</v>
      </c>
      <c r="F26" s="146" t="s">
        <v>687</v>
      </c>
      <c r="G26" s="145" t="s">
        <v>616</v>
      </c>
      <c r="H26" s="146" t="s">
        <v>91</v>
      </c>
      <c r="I26" s="146" t="s">
        <v>612</v>
      </c>
      <c r="J26" s="439">
        <f t="shared" si="2"/>
        <v>371.19</v>
      </c>
      <c r="K26" s="440">
        <v>255.2</v>
      </c>
      <c r="L26" s="440">
        <v>2.08</v>
      </c>
      <c r="M26" s="440">
        <v>0</v>
      </c>
      <c r="N26" s="440">
        <v>113.91</v>
      </c>
    </row>
    <row r="27" spans="1:14" s="156" customFormat="1" ht="16.5" customHeight="1">
      <c r="A27" s="143" t="s">
        <v>701</v>
      </c>
      <c r="B27" s="143" t="s">
        <v>132</v>
      </c>
      <c r="C27" s="144" t="s">
        <v>618</v>
      </c>
      <c r="D27" s="159" t="s">
        <v>690</v>
      </c>
      <c r="E27" s="160" t="s">
        <v>705</v>
      </c>
      <c r="F27" s="146" t="s">
        <v>684</v>
      </c>
      <c r="G27" s="145" t="s">
        <v>611</v>
      </c>
      <c r="H27" s="146" t="s">
        <v>91</v>
      </c>
      <c r="I27" s="146" t="s">
        <v>658</v>
      </c>
      <c r="J27" s="439">
        <f t="shared" si="2"/>
        <v>485.04</v>
      </c>
      <c r="K27" s="440">
        <v>368.91</v>
      </c>
      <c r="L27" s="440">
        <v>2.2200000000000002</v>
      </c>
      <c r="M27" s="440">
        <v>0</v>
      </c>
      <c r="N27" s="440">
        <v>113.91</v>
      </c>
    </row>
    <row r="28" spans="1:14" s="156" customFormat="1" ht="16.5" customHeight="1">
      <c r="A28" s="143" t="s">
        <v>701</v>
      </c>
      <c r="B28" s="143" t="s">
        <v>132</v>
      </c>
      <c r="C28" s="144" t="s">
        <v>618</v>
      </c>
      <c r="D28" s="159" t="s">
        <v>690</v>
      </c>
      <c r="E28" s="160" t="s">
        <v>705</v>
      </c>
      <c r="F28" s="146" t="s">
        <v>685</v>
      </c>
      <c r="G28" s="145" t="s">
        <v>686</v>
      </c>
      <c r="H28" s="146" t="s">
        <v>91</v>
      </c>
      <c r="I28" s="146" t="s">
        <v>658</v>
      </c>
      <c r="J28" s="439">
        <f t="shared" si="2"/>
        <v>483.39</v>
      </c>
      <c r="K28" s="440">
        <v>369.48</v>
      </c>
      <c r="L28" s="440">
        <v>0</v>
      </c>
      <c r="M28" s="440">
        <v>0</v>
      </c>
      <c r="N28" s="440">
        <v>113.91</v>
      </c>
    </row>
    <row r="29" spans="1:14" s="156" customFormat="1" ht="16.5" customHeight="1">
      <c r="A29" s="143" t="s">
        <v>701</v>
      </c>
      <c r="B29" s="143" t="s">
        <v>132</v>
      </c>
      <c r="C29" s="144" t="s">
        <v>618</v>
      </c>
      <c r="D29" s="159" t="s">
        <v>690</v>
      </c>
      <c r="E29" s="160" t="s">
        <v>705</v>
      </c>
      <c r="F29" s="146" t="s">
        <v>687</v>
      </c>
      <c r="G29" s="145" t="s">
        <v>616</v>
      </c>
      <c r="H29" s="146" t="s">
        <v>91</v>
      </c>
      <c r="I29" s="146" t="s">
        <v>658</v>
      </c>
      <c r="J29" s="439">
        <f t="shared" si="2"/>
        <v>375.87</v>
      </c>
      <c r="K29" s="440">
        <f>ROUND(K27*(K26/K24),2)</f>
        <v>259.74</v>
      </c>
      <c r="L29" s="440">
        <v>2.2200000000000002</v>
      </c>
      <c r="M29" s="440">
        <v>0</v>
      </c>
      <c r="N29" s="440">
        <v>113.91</v>
      </c>
    </row>
    <row r="30" spans="1:14" s="156" customFormat="1" ht="16.5" customHeight="1">
      <c r="A30" s="143" t="s">
        <v>702</v>
      </c>
      <c r="B30" s="143" t="s">
        <v>626</v>
      </c>
      <c r="C30" s="144" t="s">
        <v>627</v>
      </c>
      <c r="D30" s="159" t="s">
        <v>692</v>
      </c>
      <c r="E30" s="160" t="s">
        <v>706</v>
      </c>
      <c r="F30" s="146" t="s">
        <v>684</v>
      </c>
      <c r="G30" s="145" t="s">
        <v>611</v>
      </c>
      <c r="H30" s="146" t="s">
        <v>91</v>
      </c>
      <c r="I30" s="146" t="s">
        <v>612</v>
      </c>
      <c r="J30" s="439">
        <f t="shared" si="2"/>
        <v>486.03</v>
      </c>
      <c r="K30" s="440">
        <v>370.17</v>
      </c>
      <c r="L30" s="440">
        <v>1.95</v>
      </c>
      <c r="M30" s="440">
        <v>0</v>
      </c>
      <c r="N30" s="440">
        <v>113.91</v>
      </c>
    </row>
    <row r="31" spans="1:14" s="156" customFormat="1" ht="16.5" customHeight="1">
      <c r="A31" s="143" t="s">
        <v>702</v>
      </c>
      <c r="B31" s="143" t="s">
        <v>626</v>
      </c>
      <c r="C31" s="144" t="s">
        <v>627</v>
      </c>
      <c r="D31" s="159" t="s">
        <v>692</v>
      </c>
      <c r="E31" s="160" t="s">
        <v>706</v>
      </c>
      <c r="F31" s="146" t="s">
        <v>685</v>
      </c>
      <c r="G31" s="145" t="s">
        <v>686</v>
      </c>
      <c r="H31" s="146" t="s">
        <v>91</v>
      </c>
      <c r="I31" s="146" t="s">
        <v>612</v>
      </c>
      <c r="J31" s="439">
        <f t="shared" si="2"/>
        <v>483.39</v>
      </c>
      <c r="K31" s="440">
        <v>369.48</v>
      </c>
      <c r="L31" s="440">
        <v>0</v>
      </c>
      <c r="M31" s="440">
        <v>0</v>
      </c>
      <c r="N31" s="440">
        <v>113.91</v>
      </c>
    </row>
    <row r="32" spans="1:14" s="156" customFormat="1" ht="16.5" customHeight="1">
      <c r="A32" s="143" t="s">
        <v>702</v>
      </c>
      <c r="B32" s="143" t="s">
        <v>626</v>
      </c>
      <c r="C32" s="144" t="s">
        <v>627</v>
      </c>
      <c r="D32" s="159" t="s">
        <v>692</v>
      </c>
      <c r="E32" s="160" t="s">
        <v>706</v>
      </c>
      <c r="F32" s="146" t="s">
        <v>687</v>
      </c>
      <c r="G32" s="145" t="s">
        <v>616</v>
      </c>
      <c r="H32" s="146" t="s">
        <v>91</v>
      </c>
      <c r="I32" s="146" t="s">
        <v>612</v>
      </c>
      <c r="J32" s="439">
        <f t="shared" si="2"/>
        <v>312.82</v>
      </c>
      <c r="K32" s="440">
        <v>196.96</v>
      </c>
      <c r="L32" s="440">
        <v>1.95</v>
      </c>
      <c r="M32" s="440">
        <v>0</v>
      </c>
      <c r="N32" s="440">
        <v>113.91</v>
      </c>
    </row>
    <row r="33" spans="1:14" s="139" customFormat="1" ht="16.5" customHeight="1">
      <c r="A33" s="149" t="s">
        <v>703</v>
      </c>
      <c r="B33" s="149" t="s">
        <v>626</v>
      </c>
      <c r="C33" s="150" t="s">
        <v>627</v>
      </c>
      <c r="D33" s="433" t="s">
        <v>692</v>
      </c>
      <c r="E33" s="434" t="s">
        <v>706</v>
      </c>
      <c r="F33" s="435" t="s">
        <v>684</v>
      </c>
      <c r="G33" s="436" t="s">
        <v>611</v>
      </c>
      <c r="H33" s="435" t="s">
        <v>91</v>
      </c>
      <c r="I33" s="435" t="s">
        <v>658</v>
      </c>
      <c r="J33" s="437">
        <f t="shared" si="2"/>
        <v>486.03</v>
      </c>
      <c r="K33" s="438">
        <v>370.17</v>
      </c>
      <c r="L33" s="438">
        <v>1.95</v>
      </c>
      <c r="M33" s="438">
        <v>0</v>
      </c>
      <c r="N33" s="438">
        <v>113.91</v>
      </c>
    </row>
    <row r="34" spans="1:14" s="139" customFormat="1" ht="16.5" customHeight="1">
      <c r="A34" s="149" t="s">
        <v>703</v>
      </c>
      <c r="B34" s="149" t="s">
        <v>626</v>
      </c>
      <c r="C34" s="150" t="s">
        <v>627</v>
      </c>
      <c r="D34" s="433" t="s">
        <v>692</v>
      </c>
      <c r="E34" s="434" t="s">
        <v>706</v>
      </c>
      <c r="F34" s="435" t="s">
        <v>685</v>
      </c>
      <c r="G34" s="436" t="s">
        <v>686</v>
      </c>
      <c r="H34" s="435" t="s">
        <v>91</v>
      </c>
      <c r="I34" s="435" t="s">
        <v>658</v>
      </c>
      <c r="J34" s="437">
        <f t="shared" si="2"/>
        <v>483.39</v>
      </c>
      <c r="K34" s="438">
        <v>369.48</v>
      </c>
      <c r="L34" s="438">
        <v>0</v>
      </c>
      <c r="M34" s="438">
        <v>0</v>
      </c>
      <c r="N34" s="438">
        <v>113.91</v>
      </c>
    </row>
    <row r="35" spans="1:14" s="139" customFormat="1" ht="16.5" customHeight="1">
      <c r="A35" s="149" t="s">
        <v>703</v>
      </c>
      <c r="B35" s="149" t="s">
        <v>626</v>
      </c>
      <c r="C35" s="150" t="s">
        <v>627</v>
      </c>
      <c r="D35" s="433" t="s">
        <v>692</v>
      </c>
      <c r="E35" s="434" t="s">
        <v>706</v>
      </c>
      <c r="F35" s="435" t="s">
        <v>687</v>
      </c>
      <c r="G35" s="436" t="s">
        <v>616</v>
      </c>
      <c r="H35" s="435" t="s">
        <v>91</v>
      </c>
      <c r="I35" s="435" t="s">
        <v>658</v>
      </c>
      <c r="J35" s="437">
        <f t="shared" si="2"/>
        <v>312.82</v>
      </c>
      <c r="K35" s="438">
        <v>196.96</v>
      </c>
      <c r="L35" s="438">
        <v>1.95</v>
      </c>
      <c r="M35" s="438">
        <v>0</v>
      </c>
      <c r="N35" s="438">
        <v>113.91</v>
      </c>
    </row>
    <row r="36" spans="1:14" s="156" customFormat="1" ht="16.5" customHeight="1">
      <c r="A36" s="143" t="s">
        <v>315</v>
      </c>
      <c r="B36" s="143">
        <v>410</v>
      </c>
      <c r="C36" s="144" t="s">
        <v>644</v>
      </c>
      <c r="D36" s="159" t="s">
        <v>694</v>
      </c>
      <c r="E36" s="160" t="s">
        <v>707</v>
      </c>
      <c r="F36" s="146" t="s">
        <v>684</v>
      </c>
      <c r="G36" s="145" t="s">
        <v>611</v>
      </c>
      <c r="H36" s="146" t="s">
        <v>91</v>
      </c>
      <c r="I36" s="146" t="s">
        <v>612</v>
      </c>
      <c r="J36" s="439">
        <f t="shared" si="2"/>
        <v>961.51</v>
      </c>
      <c r="K36" s="440">
        <v>843.6</v>
      </c>
      <c r="L36" s="440">
        <v>4</v>
      </c>
      <c r="M36" s="440">
        <v>0</v>
      </c>
      <c r="N36" s="440">
        <v>113.91</v>
      </c>
    </row>
    <row r="37" spans="1:14" s="156" customFormat="1" ht="16.5" customHeight="1">
      <c r="A37" s="143" t="s">
        <v>315</v>
      </c>
      <c r="B37" s="143">
        <v>410</v>
      </c>
      <c r="C37" s="144" t="s">
        <v>671</v>
      </c>
      <c r="D37" s="159" t="s">
        <v>694</v>
      </c>
      <c r="E37" s="160" t="s">
        <v>707</v>
      </c>
      <c r="F37" s="146" t="s">
        <v>684</v>
      </c>
      <c r="G37" s="145" t="s">
        <v>611</v>
      </c>
      <c r="H37" s="146" t="s">
        <v>91</v>
      </c>
      <c r="I37" s="146" t="s">
        <v>658</v>
      </c>
      <c r="J37" s="439">
        <f t="shared" si="2"/>
        <v>961.51</v>
      </c>
      <c r="K37" s="440">
        <v>843.6</v>
      </c>
      <c r="L37" s="440">
        <v>4</v>
      </c>
      <c r="M37" s="440">
        <v>0</v>
      </c>
      <c r="N37" s="440">
        <v>113.91</v>
      </c>
    </row>
    <row r="38" spans="1:14" s="156" customFormat="1" ht="16.5" customHeight="1">
      <c r="A38" s="143" t="s">
        <v>313</v>
      </c>
      <c r="B38" s="143">
        <v>590</v>
      </c>
      <c r="C38" s="144" t="s">
        <v>650</v>
      </c>
      <c r="D38" s="159" t="s">
        <v>708</v>
      </c>
      <c r="E38" s="160" t="s">
        <v>709</v>
      </c>
      <c r="F38" s="146" t="s">
        <v>684</v>
      </c>
      <c r="G38" s="145" t="s">
        <v>611</v>
      </c>
      <c r="H38" s="146" t="s">
        <v>91</v>
      </c>
      <c r="I38" s="146" t="s">
        <v>612</v>
      </c>
      <c r="J38" s="439">
        <f t="shared" si="2"/>
        <v>562.25</v>
      </c>
      <c r="K38" s="440">
        <v>446.88</v>
      </c>
      <c r="L38" s="440">
        <v>1.46</v>
      </c>
      <c r="M38" s="440">
        <v>0</v>
      </c>
      <c r="N38" s="440">
        <v>113.91</v>
      </c>
    </row>
    <row r="39" spans="1:14" s="156" customFormat="1" ht="16.5" customHeight="1">
      <c r="A39" s="143" t="s">
        <v>313</v>
      </c>
      <c r="B39" s="143">
        <v>590</v>
      </c>
      <c r="C39" s="144" t="s">
        <v>650</v>
      </c>
      <c r="D39" s="159" t="s">
        <v>708</v>
      </c>
      <c r="E39" s="160" t="s">
        <v>709</v>
      </c>
      <c r="F39" s="146" t="s">
        <v>685</v>
      </c>
      <c r="G39" s="145" t="s">
        <v>686</v>
      </c>
      <c r="H39" s="146" t="s">
        <v>91</v>
      </c>
      <c r="I39" s="146" t="s">
        <v>612</v>
      </c>
      <c r="J39" s="439">
        <f t="shared" si="2"/>
        <v>1007.67</v>
      </c>
      <c r="K39" s="440">
        <v>893.76</v>
      </c>
      <c r="L39" s="440">
        <v>0</v>
      </c>
      <c r="M39" s="440">
        <v>0</v>
      </c>
      <c r="N39" s="440">
        <v>113.91</v>
      </c>
    </row>
    <row r="40" spans="1:14" s="156" customFormat="1" ht="16.5" customHeight="1">
      <c r="A40" s="143" t="s">
        <v>313</v>
      </c>
      <c r="B40" s="143">
        <v>590</v>
      </c>
      <c r="C40" s="144" t="s">
        <v>650</v>
      </c>
      <c r="D40" s="159" t="s">
        <v>708</v>
      </c>
      <c r="E40" s="160" t="s">
        <v>709</v>
      </c>
      <c r="F40" s="146" t="s">
        <v>687</v>
      </c>
      <c r="G40" s="145" t="s">
        <v>616</v>
      </c>
      <c r="H40" s="146" t="s">
        <v>91</v>
      </c>
      <c r="I40" s="146" t="s">
        <v>612</v>
      </c>
      <c r="J40" s="439">
        <f t="shared" si="2"/>
        <v>546.85</v>
      </c>
      <c r="K40" s="440">
        <v>431.48</v>
      </c>
      <c r="L40" s="440">
        <v>1.46</v>
      </c>
      <c r="M40" s="440">
        <v>0</v>
      </c>
      <c r="N40" s="440">
        <v>113.91</v>
      </c>
    </row>
    <row r="41" spans="1:14" s="156" customFormat="1" ht="16.5" customHeight="1">
      <c r="A41" s="143" t="s">
        <v>313</v>
      </c>
      <c r="B41" s="143">
        <v>590</v>
      </c>
      <c r="C41" s="144" t="s">
        <v>650</v>
      </c>
      <c r="D41" s="159" t="s">
        <v>708</v>
      </c>
      <c r="E41" s="160" t="s">
        <v>709</v>
      </c>
      <c r="F41" s="146" t="s">
        <v>684</v>
      </c>
      <c r="G41" s="145" t="s">
        <v>611</v>
      </c>
      <c r="H41" s="146" t="s">
        <v>91</v>
      </c>
      <c r="I41" s="146" t="s">
        <v>658</v>
      </c>
      <c r="J41" s="439">
        <f t="shared" si="2"/>
        <v>562.25</v>
      </c>
      <c r="K41" s="440">
        <v>446.88</v>
      </c>
      <c r="L41" s="440">
        <v>1.46</v>
      </c>
      <c r="M41" s="440">
        <v>0</v>
      </c>
      <c r="N41" s="440">
        <v>113.91</v>
      </c>
    </row>
    <row r="42" spans="1:14" s="156" customFormat="1" ht="16.5" customHeight="1">
      <c r="A42" s="143" t="s">
        <v>313</v>
      </c>
      <c r="B42" s="143">
        <v>590</v>
      </c>
      <c r="C42" s="144" t="s">
        <v>650</v>
      </c>
      <c r="D42" s="159" t="s">
        <v>708</v>
      </c>
      <c r="E42" s="160" t="s">
        <v>709</v>
      </c>
      <c r="F42" s="146" t="s">
        <v>685</v>
      </c>
      <c r="G42" s="145" t="s">
        <v>686</v>
      </c>
      <c r="H42" s="146" t="s">
        <v>91</v>
      </c>
      <c r="I42" s="146" t="s">
        <v>658</v>
      </c>
      <c r="J42" s="439">
        <f t="shared" si="2"/>
        <v>1007.67</v>
      </c>
      <c r="K42" s="440">
        <v>893.76</v>
      </c>
      <c r="L42" s="440">
        <v>0</v>
      </c>
      <c r="M42" s="440">
        <v>0</v>
      </c>
      <c r="N42" s="440">
        <v>113.91</v>
      </c>
    </row>
    <row r="43" spans="1:14" s="156" customFormat="1" ht="16.5" customHeight="1">
      <c r="A43" s="143" t="s">
        <v>313</v>
      </c>
      <c r="B43" s="143">
        <v>590</v>
      </c>
      <c r="C43" s="144" t="s">
        <v>650</v>
      </c>
      <c r="D43" s="159" t="s">
        <v>708</v>
      </c>
      <c r="E43" s="160" t="s">
        <v>709</v>
      </c>
      <c r="F43" s="146" t="s">
        <v>687</v>
      </c>
      <c r="G43" s="145" t="s">
        <v>616</v>
      </c>
      <c r="H43" s="146" t="s">
        <v>91</v>
      </c>
      <c r="I43" s="146" t="s">
        <v>658</v>
      </c>
      <c r="J43" s="439">
        <f t="shared" si="2"/>
        <v>546.85</v>
      </c>
      <c r="K43" s="440">
        <v>431.48</v>
      </c>
      <c r="L43" s="440">
        <v>1.46</v>
      </c>
      <c r="M43" s="440">
        <v>0</v>
      </c>
      <c r="N43" s="440">
        <v>113.91</v>
      </c>
    </row>
    <row r="44" spans="1:14" s="156" customFormat="1" ht="16.5" customHeight="1">
      <c r="A44" s="143" t="s">
        <v>313</v>
      </c>
      <c r="B44" s="143">
        <v>590</v>
      </c>
      <c r="C44" s="144" t="s">
        <v>650</v>
      </c>
      <c r="D44" s="159" t="s">
        <v>708</v>
      </c>
      <c r="E44" s="160" t="s">
        <v>709</v>
      </c>
      <c r="F44" s="146" t="s">
        <v>684</v>
      </c>
      <c r="G44" s="145" t="s">
        <v>611</v>
      </c>
      <c r="H44" s="146" t="s">
        <v>305</v>
      </c>
      <c r="I44" s="146" t="s">
        <v>612</v>
      </c>
      <c r="J44" s="439">
        <f>SUM(K44:N44)</f>
        <v>843.2</v>
      </c>
      <c r="K44" s="440">
        <v>729.29</v>
      </c>
      <c r="L44" s="440">
        <v>8.9</v>
      </c>
      <c r="M44" s="440">
        <v>0</v>
      </c>
      <c r="N44" s="440">
        <v>105.01</v>
      </c>
    </row>
    <row r="45" spans="1:14" s="156" customFormat="1" ht="16.5" customHeight="1">
      <c r="A45" s="143" t="s">
        <v>313</v>
      </c>
      <c r="B45" s="143">
        <v>590</v>
      </c>
      <c r="C45" s="144" t="s">
        <v>650</v>
      </c>
      <c r="D45" s="159" t="s">
        <v>708</v>
      </c>
      <c r="E45" s="160" t="s">
        <v>709</v>
      </c>
      <c r="F45" s="146" t="s">
        <v>684</v>
      </c>
      <c r="G45" s="145" t="s">
        <v>611</v>
      </c>
      <c r="H45" s="146" t="s">
        <v>305</v>
      </c>
      <c r="I45" s="146" t="s">
        <v>658</v>
      </c>
      <c r="J45" s="439">
        <f t="shared" si="2"/>
        <v>843.2</v>
      </c>
      <c r="K45" s="440">
        <v>729.29</v>
      </c>
      <c r="L45" s="440">
        <v>8.9</v>
      </c>
      <c r="M45" s="440">
        <v>0</v>
      </c>
      <c r="N45" s="440">
        <v>105.01</v>
      </c>
    </row>
    <row r="46" spans="1:14" s="156" customFormat="1" ht="16.5" customHeight="1">
      <c r="A46" s="143" t="s">
        <v>320</v>
      </c>
      <c r="B46" s="143" t="s">
        <v>641</v>
      </c>
      <c r="C46" s="144" t="s">
        <v>642</v>
      </c>
      <c r="D46" s="159" t="s">
        <v>710</v>
      </c>
      <c r="E46" s="160" t="s">
        <v>711</v>
      </c>
      <c r="F46" s="146" t="s">
        <v>684</v>
      </c>
      <c r="G46" s="145" t="s">
        <v>611</v>
      </c>
      <c r="H46" s="146" t="s">
        <v>91</v>
      </c>
      <c r="I46" s="146" t="s">
        <v>612</v>
      </c>
      <c r="J46" s="439">
        <f t="shared" ref="J46:J100" si="3">SUM(K46:N46)</f>
        <v>579.73</v>
      </c>
      <c r="K46" s="440">
        <v>463.86</v>
      </c>
      <c r="L46" s="440">
        <v>1.96</v>
      </c>
      <c r="M46" s="440">
        <v>0</v>
      </c>
      <c r="N46" s="440">
        <v>113.91</v>
      </c>
    </row>
    <row r="47" spans="1:14" s="156" customFormat="1" ht="16.5" customHeight="1">
      <c r="A47" s="143" t="s">
        <v>320</v>
      </c>
      <c r="B47" s="143" t="s">
        <v>641</v>
      </c>
      <c r="C47" s="144" t="s">
        <v>642</v>
      </c>
      <c r="D47" s="159" t="s">
        <v>710</v>
      </c>
      <c r="E47" s="160" t="s">
        <v>711</v>
      </c>
      <c r="F47" s="146" t="s">
        <v>685</v>
      </c>
      <c r="G47" s="145" t="s">
        <v>686</v>
      </c>
      <c r="H47" s="146" t="s">
        <v>91</v>
      </c>
      <c r="I47" s="146" t="s">
        <v>612</v>
      </c>
      <c r="J47" s="439">
        <f t="shared" si="3"/>
        <v>483.39</v>
      </c>
      <c r="K47" s="440">
        <v>369.48</v>
      </c>
      <c r="L47" s="440">
        <v>0</v>
      </c>
      <c r="M47" s="440">
        <v>0</v>
      </c>
      <c r="N47" s="440">
        <v>113.91</v>
      </c>
    </row>
    <row r="48" spans="1:14" s="156" customFormat="1" ht="16.5" customHeight="1">
      <c r="A48" s="143" t="s">
        <v>320</v>
      </c>
      <c r="B48" s="143" t="s">
        <v>641</v>
      </c>
      <c r="C48" s="144" t="s">
        <v>642</v>
      </c>
      <c r="D48" s="159" t="s">
        <v>710</v>
      </c>
      <c r="E48" s="160" t="s">
        <v>711</v>
      </c>
      <c r="F48" s="146" t="s">
        <v>687</v>
      </c>
      <c r="G48" s="145" t="s">
        <v>616</v>
      </c>
      <c r="H48" s="146" t="s">
        <v>91</v>
      </c>
      <c r="I48" s="146" t="s">
        <v>612</v>
      </c>
      <c r="J48" s="439">
        <f t="shared" si="3"/>
        <v>416.19</v>
      </c>
      <c r="K48" s="440">
        <v>300.32</v>
      </c>
      <c r="L48" s="440">
        <v>1.96</v>
      </c>
      <c r="M48" s="440">
        <v>0</v>
      </c>
      <c r="N48" s="440">
        <v>113.91</v>
      </c>
    </row>
    <row r="49" spans="1:14" s="156" customFormat="1" ht="16.5" customHeight="1">
      <c r="A49" s="143" t="s">
        <v>712</v>
      </c>
      <c r="B49" s="143" t="s">
        <v>668</v>
      </c>
      <c r="C49" s="144" t="s">
        <v>669</v>
      </c>
      <c r="D49" s="159" t="s">
        <v>713</v>
      </c>
      <c r="E49" s="160" t="s">
        <v>714</v>
      </c>
      <c r="F49" s="146" t="s">
        <v>684</v>
      </c>
      <c r="G49" s="145" t="s">
        <v>611</v>
      </c>
      <c r="H49" s="146" t="s">
        <v>91</v>
      </c>
      <c r="I49" s="146" t="s">
        <v>658</v>
      </c>
      <c r="J49" s="439">
        <f t="shared" si="3"/>
        <v>377.71</v>
      </c>
      <c r="K49" s="440">
        <v>261.83999999999997</v>
      </c>
      <c r="L49" s="440">
        <v>1.96</v>
      </c>
      <c r="M49" s="440">
        <v>0</v>
      </c>
      <c r="N49" s="440">
        <v>113.91</v>
      </c>
    </row>
    <row r="50" spans="1:14" s="156" customFormat="1" ht="16.5" customHeight="1">
      <c r="A50" s="143" t="s">
        <v>712</v>
      </c>
      <c r="B50" s="143" t="s">
        <v>668</v>
      </c>
      <c r="C50" s="144" t="s">
        <v>669</v>
      </c>
      <c r="D50" s="159" t="s">
        <v>713</v>
      </c>
      <c r="E50" s="160" t="s">
        <v>714</v>
      </c>
      <c r="F50" s="146" t="s">
        <v>687</v>
      </c>
      <c r="G50" s="145" t="s">
        <v>616</v>
      </c>
      <c r="H50" s="146" t="s">
        <v>91</v>
      </c>
      <c r="I50" s="146" t="s">
        <v>658</v>
      </c>
      <c r="J50" s="439">
        <f t="shared" si="3"/>
        <v>285.39</v>
      </c>
      <c r="K50" s="440">
        <v>169.52</v>
      </c>
      <c r="L50" s="440">
        <v>1.96</v>
      </c>
      <c r="M50" s="440">
        <v>0</v>
      </c>
      <c r="N50" s="440">
        <v>113.91</v>
      </c>
    </row>
    <row r="51" spans="1:14" s="156" customFormat="1" ht="16.5" customHeight="1">
      <c r="A51" s="143" t="s">
        <v>333</v>
      </c>
      <c r="B51" s="143" t="s">
        <v>630</v>
      </c>
      <c r="C51" s="144" t="s">
        <v>631</v>
      </c>
      <c r="D51" s="159" t="s">
        <v>715</v>
      </c>
      <c r="E51" s="160" t="s">
        <v>716</v>
      </c>
      <c r="F51" s="146" t="s">
        <v>684</v>
      </c>
      <c r="G51" s="145" t="s">
        <v>611</v>
      </c>
      <c r="H51" s="146" t="s">
        <v>91</v>
      </c>
      <c r="I51" s="146" t="s">
        <v>612</v>
      </c>
      <c r="J51" s="439">
        <f t="shared" si="3"/>
        <v>443.1</v>
      </c>
      <c r="K51" s="440">
        <v>327.24</v>
      </c>
      <c r="L51" s="440">
        <v>1.95</v>
      </c>
      <c r="M51" s="440">
        <v>0</v>
      </c>
      <c r="N51" s="440">
        <v>113.91</v>
      </c>
    </row>
    <row r="52" spans="1:14" s="156" customFormat="1" ht="16.5" customHeight="1">
      <c r="A52" s="143" t="s">
        <v>333</v>
      </c>
      <c r="B52" s="143" t="s">
        <v>630</v>
      </c>
      <c r="C52" s="144" t="s">
        <v>631</v>
      </c>
      <c r="D52" s="159" t="s">
        <v>715</v>
      </c>
      <c r="E52" s="160" t="s">
        <v>716</v>
      </c>
      <c r="F52" s="146" t="s">
        <v>685</v>
      </c>
      <c r="G52" s="145" t="s">
        <v>686</v>
      </c>
      <c r="H52" s="146" t="s">
        <v>91</v>
      </c>
      <c r="I52" s="146" t="s">
        <v>612</v>
      </c>
      <c r="J52" s="439">
        <f>SUM(K52:N52)</f>
        <v>483.39</v>
      </c>
      <c r="K52" s="440">
        <v>369.48</v>
      </c>
      <c r="L52" s="440">
        <v>0</v>
      </c>
      <c r="M52" s="440">
        <v>0</v>
      </c>
      <c r="N52" s="440">
        <v>113.91</v>
      </c>
    </row>
    <row r="53" spans="1:14" s="156" customFormat="1" ht="16.5" customHeight="1">
      <c r="A53" s="143" t="s">
        <v>333</v>
      </c>
      <c r="B53" s="143" t="s">
        <v>630</v>
      </c>
      <c r="C53" s="144" t="s">
        <v>631</v>
      </c>
      <c r="D53" s="159" t="s">
        <v>715</v>
      </c>
      <c r="E53" s="160" t="s">
        <v>716</v>
      </c>
      <c r="F53" s="146" t="s">
        <v>687</v>
      </c>
      <c r="G53" s="145" t="s">
        <v>616</v>
      </c>
      <c r="H53" s="146" t="s">
        <v>91</v>
      </c>
      <c r="I53" s="146" t="s">
        <v>612</v>
      </c>
      <c r="J53" s="439">
        <f t="shared" si="3"/>
        <v>330.22</v>
      </c>
      <c r="K53" s="440">
        <v>214.36</v>
      </c>
      <c r="L53" s="440">
        <v>1.95</v>
      </c>
      <c r="M53" s="440">
        <v>0</v>
      </c>
      <c r="N53" s="440">
        <v>113.91</v>
      </c>
    </row>
    <row r="54" spans="1:14" s="139" customFormat="1" ht="16.5" customHeight="1">
      <c r="A54" s="149" t="s">
        <v>314</v>
      </c>
      <c r="B54" s="149" t="s">
        <v>664</v>
      </c>
      <c r="C54" s="150" t="s">
        <v>665</v>
      </c>
      <c r="D54" s="433" t="s">
        <v>717</v>
      </c>
      <c r="E54" s="434" t="s">
        <v>718</v>
      </c>
      <c r="F54" s="435" t="s">
        <v>684</v>
      </c>
      <c r="G54" s="436" t="s">
        <v>611</v>
      </c>
      <c r="H54" s="435" t="s">
        <v>91</v>
      </c>
      <c r="I54" s="435" t="s">
        <v>658</v>
      </c>
      <c r="J54" s="437">
        <f t="shared" si="3"/>
        <v>442.42</v>
      </c>
      <c r="K54" s="438">
        <v>326.55</v>
      </c>
      <c r="L54" s="438">
        <v>1.96</v>
      </c>
      <c r="M54" s="438">
        <v>0</v>
      </c>
      <c r="N54" s="438">
        <v>113.91</v>
      </c>
    </row>
    <row r="55" spans="1:14" s="139" customFormat="1" ht="16.5" customHeight="1">
      <c r="A55" s="149" t="s">
        <v>314</v>
      </c>
      <c r="B55" s="149" t="s">
        <v>664</v>
      </c>
      <c r="C55" s="150" t="s">
        <v>665</v>
      </c>
      <c r="D55" s="433" t="s">
        <v>717</v>
      </c>
      <c r="E55" s="434" t="s">
        <v>718</v>
      </c>
      <c r="F55" s="435" t="s">
        <v>687</v>
      </c>
      <c r="G55" s="436" t="s">
        <v>616</v>
      </c>
      <c r="H55" s="435" t="s">
        <v>91</v>
      </c>
      <c r="I55" s="435" t="s">
        <v>658</v>
      </c>
      <c r="J55" s="437">
        <f t="shared" si="3"/>
        <v>329.79</v>
      </c>
      <c r="K55" s="438">
        <v>213.92</v>
      </c>
      <c r="L55" s="438">
        <v>1.96</v>
      </c>
      <c r="M55" s="438">
        <v>0</v>
      </c>
      <c r="N55" s="438">
        <v>113.91</v>
      </c>
    </row>
    <row r="56" spans="1:14" s="156" customFormat="1" ht="16.5" customHeight="1">
      <c r="A56" s="143" t="s">
        <v>334</v>
      </c>
      <c r="B56" s="143" t="s">
        <v>622</v>
      </c>
      <c r="C56" s="144" t="s">
        <v>623</v>
      </c>
      <c r="D56" s="159" t="s">
        <v>720</v>
      </c>
      <c r="E56" s="160" t="s">
        <v>721</v>
      </c>
      <c r="F56" s="146" t="s">
        <v>684</v>
      </c>
      <c r="G56" s="145" t="s">
        <v>611</v>
      </c>
      <c r="H56" s="146" t="s">
        <v>91</v>
      </c>
      <c r="I56" s="146" t="s">
        <v>612</v>
      </c>
      <c r="J56" s="439">
        <f t="shared" si="3"/>
        <v>543.62</v>
      </c>
      <c r="K56" s="440">
        <v>426.18</v>
      </c>
      <c r="L56" s="440">
        <v>3.53</v>
      </c>
      <c r="M56" s="440">
        <v>0</v>
      </c>
      <c r="N56" s="440">
        <v>113.91</v>
      </c>
    </row>
    <row r="57" spans="1:14" s="156" customFormat="1" ht="16.5" customHeight="1">
      <c r="A57" s="143" t="s">
        <v>334</v>
      </c>
      <c r="B57" s="143" t="s">
        <v>622</v>
      </c>
      <c r="C57" s="144" t="s">
        <v>623</v>
      </c>
      <c r="D57" s="159" t="s">
        <v>720</v>
      </c>
      <c r="E57" s="160" t="s">
        <v>721</v>
      </c>
      <c r="F57" s="146" t="s">
        <v>685</v>
      </c>
      <c r="G57" s="145" t="s">
        <v>686</v>
      </c>
      <c r="H57" s="146" t="s">
        <v>91</v>
      </c>
      <c r="I57" s="146" t="s">
        <v>612</v>
      </c>
      <c r="J57" s="439">
        <f t="shared" si="3"/>
        <v>483.39</v>
      </c>
      <c r="K57" s="440">
        <v>369.48</v>
      </c>
      <c r="L57" s="440">
        <v>0</v>
      </c>
      <c r="M57" s="440">
        <v>0</v>
      </c>
      <c r="N57" s="440">
        <v>113.91</v>
      </c>
    </row>
    <row r="58" spans="1:14" s="156" customFormat="1" ht="16.5" customHeight="1">
      <c r="A58" s="143" t="s">
        <v>334</v>
      </c>
      <c r="B58" s="143" t="s">
        <v>622</v>
      </c>
      <c r="C58" s="144" t="s">
        <v>623</v>
      </c>
      <c r="D58" s="159" t="s">
        <v>720</v>
      </c>
      <c r="E58" s="160" t="s">
        <v>721</v>
      </c>
      <c r="F58" s="146" t="s">
        <v>687</v>
      </c>
      <c r="G58" s="145" t="s">
        <v>616</v>
      </c>
      <c r="H58" s="146" t="s">
        <v>91</v>
      </c>
      <c r="I58" s="146" t="s">
        <v>612</v>
      </c>
      <c r="J58" s="439">
        <f t="shared" si="3"/>
        <v>414.2</v>
      </c>
      <c r="K58" s="440">
        <v>296.76</v>
      </c>
      <c r="L58" s="440">
        <v>3.53</v>
      </c>
      <c r="M58" s="440">
        <v>0</v>
      </c>
      <c r="N58" s="440">
        <v>113.91</v>
      </c>
    </row>
    <row r="59" spans="1:14" s="156" customFormat="1" ht="16.5" customHeight="1">
      <c r="A59" s="143" t="s">
        <v>719</v>
      </c>
      <c r="B59" s="143" t="s">
        <v>661</v>
      </c>
      <c r="C59" s="144" t="s">
        <v>662</v>
      </c>
      <c r="D59" s="159" t="s">
        <v>722</v>
      </c>
      <c r="E59" s="160" t="s">
        <v>723</v>
      </c>
      <c r="F59" s="146" t="s">
        <v>684</v>
      </c>
      <c r="G59" s="145" t="s">
        <v>611</v>
      </c>
      <c r="H59" s="146" t="s">
        <v>91</v>
      </c>
      <c r="I59" s="146" t="s">
        <v>658</v>
      </c>
      <c r="J59" s="439">
        <f t="shared" si="3"/>
        <v>473.42</v>
      </c>
      <c r="K59" s="440">
        <v>354.69</v>
      </c>
      <c r="L59" s="440">
        <v>4.82</v>
      </c>
      <c r="M59" s="440">
        <v>0</v>
      </c>
      <c r="N59" s="440">
        <v>113.91</v>
      </c>
    </row>
    <row r="60" spans="1:14" s="156" customFormat="1" ht="16.5" customHeight="1">
      <c r="A60" s="143" t="s">
        <v>719</v>
      </c>
      <c r="B60" s="143" t="s">
        <v>661</v>
      </c>
      <c r="C60" s="144" t="s">
        <v>662</v>
      </c>
      <c r="D60" s="159" t="s">
        <v>722</v>
      </c>
      <c r="E60" s="160" t="s">
        <v>723</v>
      </c>
      <c r="F60" s="146" t="s">
        <v>685</v>
      </c>
      <c r="G60" s="145" t="s">
        <v>686</v>
      </c>
      <c r="H60" s="146" t="s">
        <v>91</v>
      </c>
      <c r="I60" s="146" t="s">
        <v>658</v>
      </c>
      <c r="J60" s="439">
        <f t="shared" si="3"/>
        <v>421.43</v>
      </c>
      <c r="K60" s="440">
        <f>K59*0.867</f>
        <v>307.52</v>
      </c>
      <c r="L60" s="440">
        <v>0</v>
      </c>
      <c r="M60" s="440">
        <v>0</v>
      </c>
      <c r="N60" s="440">
        <v>113.91</v>
      </c>
    </row>
    <row r="61" spans="1:14" s="156" customFormat="1" ht="16.5" customHeight="1">
      <c r="A61" s="143" t="s">
        <v>719</v>
      </c>
      <c r="B61" s="143" t="s">
        <v>661</v>
      </c>
      <c r="C61" s="144" t="s">
        <v>662</v>
      </c>
      <c r="D61" s="159" t="s">
        <v>722</v>
      </c>
      <c r="E61" s="160" t="s">
        <v>723</v>
      </c>
      <c r="F61" s="146" t="s">
        <v>687</v>
      </c>
      <c r="G61" s="145" t="s">
        <v>616</v>
      </c>
      <c r="H61" s="146" t="s">
        <v>91</v>
      </c>
      <c r="I61" s="146" t="s">
        <v>658</v>
      </c>
      <c r="J61" s="439">
        <f t="shared" si="3"/>
        <v>365.65</v>
      </c>
      <c r="K61" s="440">
        <v>246.92</v>
      </c>
      <c r="L61" s="440">
        <v>4.82</v>
      </c>
      <c r="M61" s="440">
        <v>0</v>
      </c>
      <c r="N61" s="440">
        <v>113.91</v>
      </c>
    </row>
    <row r="62" spans="1:14" s="156" customFormat="1" ht="16.5" customHeight="1">
      <c r="A62" s="143" t="s">
        <v>335</v>
      </c>
      <c r="B62" s="143" t="s">
        <v>624</v>
      </c>
      <c r="C62" s="144" t="s">
        <v>625</v>
      </c>
      <c r="D62" s="159" t="s">
        <v>724</v>
      </c>
      <c r="E62" s="160" t="s">
        <v>725</v>
      </c>
      <c r="F62" s="146" t="s">
        <v>684</v>
      </c>
      <c r="G62" s="145" t="s">
        <v>611</v>
      </c>
      <c r="H62" s="146" t="s">
        <v>91</v>
      </c>
      <c r="I62" s="146" t="s">
        <v>612</v>
      </c>
      <c r="J62" s="439">
        <f t="shared" si="3"/>
        <v>385.76</v>
      </c>
      <c r="K62" s="440">
        <v>269.10000000000002</v>
      </c>
      <c r="L62" s="440">
        <v>2.75</v>
      </c>
      <c r="M62" s="440">
        <v>0</v>
      </c>
      <c r="N62" s="440">
        <v>113.91</v>
      </c>
    </row>
    <row r="63" spans="1:14" s="156" customFormat="1" ht="16.5" customHeight="1">
      <c r="A63" s="143" t="s">
        <v>335</v>
      </c>
      <c r="B63" s="143" t="s">
        <v>624</v>
      </c>
      <c r="C63" s="144" t="s">
        <v>625</v>
      </c>
      <c r="D63" s="159" t="s">
        <v>724</v>
      </c>
      <c r="E63" s="160" t="s">
        <v>725</v>
      </c>
      <c r="F63" s="146" t="s">
        <v>685</v>
      </c>
      <c r="G63" s="145" t="s">
        <v>686</v>
      </c>
      <c r="H63" s="146" t="s">
        <v>91</v>
      </c>
      <c r="I63" s="146" t="s">
        <v>612</v>
      </c>
      <c r="J63" s="439">
        <f t="shared" si="3"/>
        <v>347.22</v>
      </c>
      <c r="K63" s="440">
        <f>K62*0.867</f>
        <v>233.31</v>
      </c>
      <c r="L63" s="440">
        <v>0</v>
      </c>
      <c r="M63" s="440">
        <v>0</v>
      </c>
      <c r="N63" s="440">
        <v>113.91</v>
      </c>
    </row>
    <row r="64" spans="1:14" s="156" customFormat="1" ht="16.5" customHeight="1">
      <c r="A64" s="143" t="s">
        <v>335</v>
      </c>
      <c r="B64" s="143" t="s">
        <v>624</v>
      </c>
      <c r="C64" s="144" t="s">
        <v>625</v>
      </c>
      <c r="D64" s="159" t="s">
        <v>724</v>
      </c>
      <c r="E64" s="160" t="s">
        <v>725</v>
      </c>
      <c r="F64" s="146" t="s">
        <v>684</v>
      </c>
      <c r="G64" s="145" t="s">
        <v>611</v>
      </c>
      <c r="H64" s="146" t="s">
        <v>91</v>
      </c>
      <c r="I64" s="146" t="s">
        <v>658</v>
      </c>
      <c r="J64" s="439">
        <f t="shared" si="3"/>
        <v>432.24</v>
      </c>
      <c r="K64" s="440">
        <v>315.54000000000002</v>
      </c>
      <c r="L64" s="440">
        <v>2.79</v>
      </c>
      <c r="M64" s="440">
        <v>0</v>
      </c>
      <c r="N64" s="440">
        <v>113.91</v>
      </c>
    </row>
    <row r="65" spans="1:250" s="156" customFormat="1" ht="16.5" customHeight="1">
      <c r="A65" s="143" t="s">
        <v>335</v>
      </c>
      <c r="B65" s="143" t="s">
        <v>624</v>
      </c>
      <c r="C65" s="144" t="s">
        <v>625</v>
      </c>
      <c r="D65" s="159" t="s">
        <v>724</v>
      </c>
      <c r="E65" s="160" t="s">
        <v>725</v>
      </c>
      <c r="F65" s="146" t="s">
        <v>685</v>
      </c>
      <c r="G65" s="145" t="s">
        <v>686</v>
      </c>
      <c r="H65" s="146" t="s">
        <v>91</v>
      </c>
      <c r="I65" s="146" t="s">
        <v>658</v>
      </c>
      <c r="J65" s="439">
        <f t="shared" si="3"/>
        <v>387.48</v>
      </c>
      <c r="K65" s="440">
        <f>K64*0.867</f>
        <v>273.57</v>
      </c>
      <c r="L65" s="440">
        <v>0</v>
      </c>
      <c r="M65" s="440">
        <v>0</v>
      </c>
      <c r="N65" s="440">
        <v>113.91</v>
      </c>
    </row>
    <row r="66" spans="1:250" s="156" customFormat="1" ht="16.5" customHeight="1">
      <c r="A66" s="143" t="s">
        <v>727</v>
      </c>
      <c r="B66" s="143" t="s">
        <v>131</v>
      </c>
      <c r="C66" s="144" t="s">
        <v>617</v>
      </c>
      <c r="D66" s="159" t="s">
        <v>728</v>
      </c>
      <c r="E66" s="160" t="s">
        <v>729</v>
      </c>
      <c r="F66" s="146" t="s">
        <v>684</v>
      </c>
      <c r="G66" s="145" t="s">
        <v>611</v>
      </c>
      <c r="H66" s="146" t="s">
        <v>91</v>
      </c>
      <c r="I66" s="146" t="s">
        <v>612</v>
      </c>
      <c r="J66" s="439">
        <f t="shared" si="3"/>
        <v>588.45000000000005</v>
      </c>
      <c r="K66" s="440">
        <v>472.46</v>
      </c>
      <c r="L66" s="440">
        <v>2.08</v>
      </c>
      <c r="M66" s="440">
        <v>0</v>
      </c>
      <c r="N66" s="440">
        <v>113.91</v>
      </c>
    </row>
    <row r="67" spans="1:250" s="156" customFormat="1" ht="16.5" customHeight="1">
      <c r="A67" s="143" t="s">
        <v>727</v>
      </c>
      <c r="B67" s="143" t="s">
        <v>131</v>
      </c>
      <c r="C67" s="144" t="s">
        <v>617</v>
      </c>
      <c r="D67" s="159" t="s">
        <v>728</v>
      </c>
      <c r="E67" s="160" t="s">
        <v>729</v>
      </c>
      <c r="F67" s="146" t="s">
        <v>685</v>
      </c>
      <c r="G67" s="145" t="s">
        <v>686</v>
      </c>
      <c r="H67" s="146" t="s">
        <v>91</v>
      </c>
      <c r="I67" s="146" t="s">
        <v>612</v>
      </c>
      <c r="J67" s="439">
        <f t="shared" si="3"/>
        <v>483.39</v>
      </c>
      <c r="K67" s="440">
        <v>369.48</v>
      </c>
      <c r="L67" s="440">
        <v>0</v>
      </c>
      <c r="M67" s="440">
        <v>0</v>
      </c>
      <c r="N67" s="440">
        <v>113.91</v>
      </c>
    </row>
    <row r="68" spans="1:250" s="156" customFormat="1" ht="16.5" customHeight="1">
      <c r="A68" s="143" t="s">
        <v>727</v>
      </c>
      <c r="B68" s="143" t="s">
        <v>131</v>
      </c>
      <c r="C68" s="144" t="s">
        <v>617</v>
      </c>
      <c r="D68" s="159" t="s">
        <v>728</v>
      </c>
      <c r="E68" s="160" t="s">
        <v>729</v>
      </c>
      <c r="F68" s="146" t="s">
        <v>687</v>
      </c>
      <c r="G68" s="145" t="s">
        <v>616</v>
      </c>
      <c r="H68" s="146" t="s">
        <v>91</v>
      </c>
      <c r="I68" s="146" t="s">
        <v>612</v>
      </c>
      <c r="J68" s="439">
        <f t="shared" si="3"/>
        <v>435.23</v>
      </c>
      <c r="K68" s="440">
        <v>319.24</v>
      </c>
      <c r="L68" s="440">
        <v>2.08</v>
      </c>
      <c r="M68" s="440">
        <v>0</v>
      </c>
      <c r="N68" s="440">
        <v>113.91</v>
      </c>
    </row>
    <row r="69" spans="1:250" s="156" customFormat="1" ht="16.5" customHeight="1">
      <c r="A69" s="143" t="s">
        <v>379</v>
      </c>
      <c r="B69" s="143" t="s">
        <v>659</v>
      </c>
      <c r="C69" s="160" t="s">
        <v>726</v>
      </c>
      <c r="D69" s="159" t="s">
        <v>730</v>
      </c>
      <c r="E69" s="160" t="s">
        <v>731</v>
      </c>
      <c r="F69" s="146" t="s">
        <v>684</v>
      </c>
      <c r="G69" s="145" t="s">
        <v>611</v>
      </c>
      <c r="H69" s="146" t="s">
        <v>91</v>
      </c>
      <c r="I69" s="146" t="s">
        <v>658</v>
      </c>
      <c r="J69" s="439">
        <f t="shared" si="3"/>
        <v>588.59</v>
      </c>
      <c r="K69" s="440">
        <v>472.46</v>
      </c>
      <c r="L69" s="440">
        <v>2.2200000000000002</v>
      </c>
      <c r="M69" s="440">
        <v>0</v>
      </c>
      <c r="N69" s="440">
        <v>113.91</v>
      </c>
    </row>
    <row r="70" spans="1:250" s="156" customFormat="1" ht="16.5" customHeight="1">
      <c r="A70" s="143" t="s">
        <v>379</v>
      </c>
      <c r="B70" s="143" t="s">
        <v>659</v>
      </c>
      <c r="C70" s="160" t="s">
        <v>726</v>
      </c>
      <c r="D70" s="159" t="s">
        <v>730</v>
      </c>
      <c r="E70" s="160" t="s">
        <v>731</v>
      </c>
      <c r="F70" s="146" t="s">
        <v>685</v>
      </c>
      <c r="G70" s="145" t="s">
        <v>686</v>
      </c>
      <c r="H70" s="146" t="s">
        <v>91</v>
      </c>
      <c r="I70" s="146" t="s">
        <v>658</v>
      </c>
      <c r="J70" s="439">
        <f t="shared" si="3"/>
        <v>483.39</v>
      </c>
      <c r="K70" s="440">
        <f>ROUND(K69*(K67/K66),2)</f>
        <v>369.48</v>
      </c>
      <c r="L70" s="440">
        <v>0</v>
      </c>
      <c r="M70" s="440">
        <v>0</v>
      </c>
      <c r="N70" s="440">
        <v>113.91</v>
      </c>
    </row>
    <row r="71" spans="1:250" s="156" customFormat="1" ht="16.5" customHeight="1">
      <c r="A71" s="143" t="s">
        <v>379</v>
      </c>
      <c r="B71" s="143" t="s">
        <v>659</v>
      </c>
      <c r="C71" s="160" t="s">
        <v>726</v>
      </c>
      <c r="D71" s="159" t="s">
        <v>730</v>
      </c>
      <c r="E71" s="160" t="s">
        <v>731</v>
      </c>
      <c r="F71" s="146" t="s">
        <v>687</v>
      </c>
      <c r="G71" s="145" t="s">
        <v>616</v>
      </c>
      <c r="H71" s="146" t="s">
        <v>91</v>
      </c>
      <c r="I71" s="146" t="s">
        <v>658</v>
      </c>
      <c r="J71" s="439">
        <f t="shared" si="3"/>
        <v>435.37</v>
      </c>
      <c r="K71" s="440">
        <v>319.24</v>
      </c>
      <c r="L71" s="440">
        <v>2.2200000000000002</v>
      </c>
      <c r="M71" s="440">
        <v>0</v>
      </c>
      <c r="N71" s="440">
        <v>113.91</v>
      </c>
    </row>
    <row r="72" spans="1:250" s="156" customFormat="1" ht="16.5" customHeight="1">
      <c r="A72" s="143" t="s">
        <v>734</v>
      </c>
      <c r="B72" s="143">
        <v>650</v>
      </c>
      <c r="C72" s="144" t="s">
        <v>652</v>
      </c>
      <c r="D72" s="159" t="s">
        <v>732</v>
      </c>
      <c r="E72" s="160" t="s">
        <v>733</v>
      </c>
      <c r="F72" s="146" t="s">
        <v>684</v>
      </c>
      <c r="G72" s="145" t="s">
        <v>611</v>
      </c>
      <c r="H72" s="146" t="s">
        <v>91</v>
      </c>
      <c r="I72" s="146" t="s">
        <v>612</v>
      </c>
      <c r="J72" s="439">
        <f t="shared" si="3"/>
        <v>442.44</v>
      </c>
      <c r="K72" s="440">
        <v>326.58</v>
      </c>
      <c r="L72" s="440">
        <v>1.95</v>
      </c>
      <c r="M72" s="440">
        <v>0</v>
      </c>
      <c r="N72" s="440">
        <v>113.91</v>
      </c>
    </row>
    <row r="73" spans="1:250" s="156" customFormat="1" ht="16.5" customHeight="1">
      <c r="A73" s="143" t="s">
        <v>734</v>
      </c>
      <c r="B73" s="143">
        <v>650</v>
      </c>
      <c r="C73" s="144" t="s">
        <v>652</v>
      </c>
      <c r="D73" s="159" t="s">
        <v>732</v>
      </c>
      <c r="E73" s="160" t="s">
        <v>733</v>
      </c>
      <c r="F73" s="146" t="s">
        <v>685</v>
      </c>
      <c r="G73" s="145" t="s">
        <v>686</v>
      </c>
      <c r="H73" s="146" t="s">
        <v>91</v>
      </c>
      <c r="I73" s="146" t="s">
        <v>612</v>
      </c>
      <c r="J73" s="439">
        <f t="shared" si="3"/>
        <v>483.39</v>
      </c>
      <c r="K73" s="440">
        <v>369.48</v>
      </c>
      <c r="L73" s="440">
        <v>0</v>
      </c>
      <c r="M73" s="440">
        <v>0</v>
      </c>
      <c r="N73" s="440">
        <v>113.91</v>
      </c>
    </row>
    <row r="74" spans="1:250" s="156" customFormat="1" ht="16.5" customHeight="1">
      <c r="A74" s="143" t="s">
        <v>734</v>
      </c>
      <c r="B74" s="143">
        <v>650</v>
      </c>
      <c r="C74" s="144" t="s">
        <v>652</v>
      </c>
      <c r="D74" s="159" t="s">
        <v>732</v>
      </c>
      <c r="E74" s="160" t="s">
        <v>733</v>
      </c>
      <c r="F74" s="146" t="s">
        <v>687</v>
      </c>
      <c r="G74" s="145" t="s">
        <v>616</v>
      </c>
      <c r="H74" s="146" t="s">
        <v>91</v>
      </c>
      <c r="I74" s="146" t="s">
        <v>612</v>
      </c>
      <c r="J74" s="439">
        <f t="shared" si="3"/>
        <v>330.22</v>
      </c>
      <c r="K74" s="440">
        <v>214.36</v>
      </c>
      <c r="L74" s="440">
        <v>1.95</v>
      </c>
      <c r="M74" s="440">
        <v>0</v>
      </c>
      <c r="N74" s="440">
        <v>113.91</v>
      </c>
    </row>
    <row r="75" spans="1:250" s="441" customFormat="1" ht="16.5" customHeight="1">
      <c r="A75" s="143" t="s">
        <v>661</v>
      </c>
      <c r="B75" s="143" t="s">
        <v>613</v>
      </c>
      <c r="C75" s="160" t="s">
        <v>691</v>
      </c>
      <c r="D75" s="159" t="s">
        <v>693</v>
      </c>
      <c r="E75" s="160" t="s">
        <v>735</v>
      </c>
      <c r="F75" s="146" t="s">
        <v>684</v>
      </c>
      <c r="G75" s="145" t="s">
        <v>611</v>
      </c>
      <c r="H75" s="146" t="s">
        <v>91</v>
      </c>
      <c r="I75" s="146" t="s">
        <v>612</v>
      </c>
      <c r="J75" s="439">
        <f t="shared" si="3"/>
        <v>439.02</v>
      </c>
      <c r="K75" s="440">
        <v>325.11</v>
      </c>
      <c r="L75" s="440">
        <v>0</v>
      </c>
      <c r="M75" s="440">
        <v>0</v>
      </c>
      <c r="N75" s="440">
        <v>113.91</v>
      </c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156"/>
      <c r="IC75" s="156"/>
      <c r="ID75" s="156"/>
      <c r="IE75" s="156"/>
      <c r="IF75" s="156"/>
      <c r="IG75" s="156"/>
      <c r="IH75" s="156"/>
      <c r="II75" s="156"/>
      <c r="IJ75" s="156"/>
      <c r="IK75" s="156"/>
      <c r="IL75" s="156"/>
      <c r="IM75" s="156"/>
      <c r="IN75" s="156"/>
      <c r="IO75" s="156"/>
      <c r="IP75" s="156"/>
    </row>
    <row r="76" spans="1:250" s="139" customFormat="1" ht="16.5" customHeight="1">
      <c r="A76" s="149" t="s">
        <v>736</v>
      </c>
      <c r="B76" s="149" t="s">
        <v>613</v>
      </c>
      <c r="C76" s="434" t="s">
        <v>691</v>
      </c>
      <c r="D76" s="433" t="s">
        <v>693</v>
      </c>
      <c r="E76" s="434" t="s">
        <v>735</v>
      </c>
      <c r="F76" s="435" t="s">
        <v>684</v>
      </c>
      <c r="G76" s="436" t="s">
        <v>611</v>
      </c>
      <c r="H76" s="435" t="s">
        <v>91</v>
      </c>
      <c r="I76" s="435" t="s">
        <v>658</v>
      </c>
      <c r="J76" s="437">
        <f t="shared" si="3"/>
        <v>439.02</v>
      </c>
      <c r="K76" s="438">
        <v>325.11</v>
      </c>
      <c r="L76" s="438">
        <v>0</v>
      </c>
      <c r="M76" s="438">
        <v>0</v>
      </c>
      <c r="N76" s="438">
        <v>113.91</v>
      </c>
    </row>
    <row r="77" spans="1:250" s="156" customFormat="1" ht="16.5" customHeight="1">
      <c r="A77" s="143" t="s">
        <v>317</v>
      </c>
      <c r="B77" s="143" t="s">
        <v>645</v>
      </c>
      <c r="C77" s="144" t="s">
        <v>646</v>
      </c>
      <c r="D77" s="159" t="s">
        <v>737</v>
      </c>
      <c r="E77" s="160" t="s">
        <v>738</v>
      </c>
      <c r="F77" s="146" t="s">
        <v>684</v>
      </c>
      <c r="G77" s="145" t="s">
        <v>611</v>
      </c>
      <c r="H77" s="146" t="s">
        <v>91</v>
      </c>
      <c r="I77" s="146" t="s">
        <v>612</v>
      </c>
      <c r="J77" s="439">
        <f t="shared" si="3"/>
        <v>536.80999999999995</v>
      </c>
      <c r="K77" s="440">
        <v>420.75</v>
      </c>
      <c r="L77" s="440">
        <v>2.15</v>
      </c>
      <c r="M77" s="440">
        <v>0</v>
      </c>
      <c r="N77" s="440">
        <v>113.91</v>
      </c>
    </row>
    <row r="78" spans="1:250" s="156" customFormat="1" ht="16.5" customHeight="1">
      <c r="A78" s="143" t="s">
        <v>317</v>
      </c>
      <c r="B78" s="143" t="s">
        <v>645</v>
      </c>
      <c r="C78" s="144" t="s">
        <v>646</v>
      </c>
      <c r="D78" s="159" t="s">
        <v>737</v>
      </c>
      <c r="E78" s="160" t="s">
        <v>738</v>
      </c>
      <c r="F78" s="146" t="s">
        <v>685</v>
      </c>
      <c r="G78" s="145" t="s">
        <v>686</v>
      </c>
      <c r="H78" s="146" t="s">
        <v>91</v>
      </c>
      <c r="I78" s="146" t="s">
        <v>612</v>
      </c>
      <c r="J78" s="439">
        <f t="shared" si="3"/>
        <v>483.39</v>
      </c>
      <c r="K78" s="440">
        <v>369.48</v>
      </c>
      <c r="L78" s="440">
        <v>0</v>
      </c>
      <c r="M78" s="440">
        <v>0</v>
      </c>
      <c r="N78" s="440">
        <v>113.91</v>
      </c>
    </row>
    <row r="79" spans="1:250" s="156" customFormat="1" ht="16.5" customHeight="1">
      <c r="A79" s="143" t="s">
        <v>317</v>
      </c>
      <c r="B79" s="143" t="s">
        <v>645</v>
      </c>
      <c r="C79" s="144" t="s">
        <v>646</v>
      </c>
      <c r="D79" s="159" t="s">
        <v>737</v>
      </c>
      <c r="E79" s="160" t="s">
        <v>738</v>
      </c>
      <c r="F79" s="146" t="s">
        <v>687</v>
      </c>
      <c r="G79" s="145" t="s">
        <v>616</v>
      </c>
      <c r="H79" s="146" t="s">
        <v>91</v>
      </c>
      <c r="I79" s="146" t="s">
        <v>612</v>
      </c>
      <c r="J79" s="439">
        <f t="shared" si="3"/>
        <v>405.5</v>
      </c>
      <c r="K79" s="440">
        <v>289.44</v>
      </c>
      <c r="L79" s="440">
        <v>2.15</v>
      </c>
      <c r="M79" s="440">
        <v>0</v>
      </c>
      <c r="N79" s="440">
        <v>113.91</v>
      </c>
    </row>
    <row r="80" spans="1:250" s="156" customFormat="1" ht="16.5" customHeight="1">
      <c r="A80" s="143" t="s">
        <v>317</v>
      </c>
      <c r="B80" s="143" t="s">
        <v>645</v>
      </c>
      <c r="C80" s="144" t="s">
        <v>646</v>
      </c>
      <c r="D80" s="159" t="s">
        <v>737</v>
      </c>
      <c r="E80" s="160" t="s">
        <v>738</v>
      </c>
      <c r="F80" s="146" t="s">
        <v>684</v>
      </c>
      <c r="G80" s="145" t="s">
        <v>611</v>
      </c>
      <c r="H80" s="146" t="s">
        <v>91</v>
      </c>
      <c r="I80" s="146" t="s">
        <v>658</v>
      </c>
      <c r="J80" s="439">
        <f t="shared" si="3"/>
        <v>536.96</v>
      </c>
      <c r="K80" s="440">
        <v>420.75</v>
      </c>
      <c r="L80" s="440">
        <v>2.2999999999999998</v>
      </c>
      <c r="M80" s="440">
        <v>0</v>
      </c>
      <c r="N80" s="440">
        <v>113.91</v>
      </c>
    </row>
    <row r="81" spans="1:14" s="156" customFormat="1" ht="16.5" customHeight="1">
      <c r="A81" s="143" t="s">
        <v>317</v>
      </c>
      <c r="B81" s="143" t="s">
        <v>645</v>
      </c>
      <c r="C81" s="144" t="s">
        <v>646</v>
      </c>
      <c r="D81" s="159" t="s">
        <v>737</v>
      </c>
      <c r="E81" s="160" t="s">
        <v>738</v>
      </c>
      <c r="F81" s="146" t="s">
        <v>685</v>
      </c>
      <c r="G81" s="145" t="s">
        <v>686</v>
      </c>
      <c r="H81" s="146" t="s">
        <v>91</v>
      </c>
      <c r="I81" s="146" t="s">
        <v>658</v>
      </c>
      <c r="J81" s="439">
        <f t="shared" si="3"/>
        <v>483.39</v>
      </c>
      <c r="K81" s="440">
        <v>369.48</v>
      </c>
      <c r="L81" s="440">
        <v>0</v>
      </c>
      <c r="M81" s="440">
        <v>0</v>
      </c>
      <c r="N81" s="440">
        <v>113.91</v>
      </c>
    </row>
    <row r="82" spans="1:14" s="156" customFormat="1" ht="16.5" customHeight="1">
      <c r="A82" s="143" t="s">
        <v>317</v>
      </c>
      <c r="B82" s="143" t="s">
        <v>645</v>
      </c>
      <c r="C82" s="144" t="s">
        <v>646</v>
      </c>
      <c r="D82" s="159" t="s">
        <v>737</v>
      </c>
      <c r="E82" s="160" t="s">
        <v>738</v>
      </c>
      <c r="F82" s="146" t="s">
        <v>687</v>
      </c>
      <c r="G82" s="145" t="s">
        <v>616</v>
      </c>
      <c r="H82" s="146" t="s">
        <v>91</v>
      </c>
      <c r="I82" s="146" t="s">
        <v>658</v>
      </c>
      <c r="J82" s="439">
        <f t="shared" si="3"/>
        <v>405.69</v>
      </c>
      <c r="K82" s="440">
        <v>289.48</v>
      </c>
      <c r="L82" s="440">
        <v>2.2999999999999998</v>
      </c>
      <c r="M82" s="440">
        <v>0</v>
      </c>
      <c r="N82" s="440">
        <v>113.91</v>
      </c>
    </row>
    <row r="83" spans="1:14" s="156" customFormat="1" ht="16.5" customHeight="1">
      <c r="A83" s="143" t="s">
        <v>663</v>
      </c>
      <c r="B83" s="143" t="s">
        <v>632</v>
      </c>
      <c r="C83" s="144" t="s">
        <v>633</v>
      </c>
      <c r="D83" s="159" t="s">
        <v>739</v>
      </c>
      <c r="E83" s="160" t="s">
        <v>740</v>
      </c>
      <c r="F83" s="146" t="s">
        <v>684</v>
      </c>
      <c r="G83" s="145" t="s">
        <v>611</v>
      </c>
      <c r="H83" s="146" t="s">
        <v>91</v>
      </c>
      <c r="I83" s="146" t="s">
        <v>612</v>
      </c>
      <c r="J83" s="439">
        <f t="shared" si="3"/>
        <v>442.44</v>
      </c>
      <c r="K83" s="440">
        <v>326.58</v>
      </c>
      <c r="L83" s="440">
        <v>1.95</v>
      </c>
      <c r="M83" s="440">
        <v>0</v>
      </c>
      <c r="N83" s="440">
        <v>113.91</v>
      </c>
    </row>
    <row r="84" spans="1:14" s="156" customFormat="1" ht="16.5" customHeight="1">
      <c r="A84" s="143" t="s">
        <v>663</v>
      </c>
      <c r="B84" s="143" t="s">
        <v>632</v>
      </c>
      <c r="C84" s="144" t="s">
        <v>633</v>
      </c>
      <c r="D84" s="159" t="s">
        <v>739</v>
      </c>
      <c r="E84" s="160" t="s">
        <v>740</v>
      </c>
      <c r="F84" s="146" t="s">
        <v>685</v>
      </c>
      <c r="G84" s="145" t="s">
        <v>686</v>
      </c>
      <c r="H84" s="146" t="s">
        <v>91</v>
      </c>
      <c r="I84" s="146" t="s">
        <v>612</v>
      </c>
      <c r="J84" s="439">
        <f t="shared" si="3"/>
        <v>483.39</v>
      </c>
      <c r="K84" s="440">
        <v>369.48</v>
      </c>
      <c r="L84" s="440">
        <v>0</v>
      </c>
      <c r="M84" s="440">
        <v>0</v>
      </c>
      <c r="N84" s="440">
        <v>113.91</v>
      </c>
    </row>
    <row r="85" spans="1:14" s="156" customFormat="1" ht="16.5" customHeight="1">
      <c r="A85" s="143" t="s">
        <v>663</v>
      </c>
      <c r="B85" s="143" t="s">
        <v>632</v>
      </c>
      <c r="C85" s="144" t="s">
        <v>633</v>
      </c>
      <c r="D85" s="159" t="s">
        <v>739</v>
      </c>
      <c r="E85" s="160" t="s">
        <v>740</v>
      </c>
      <c r="F85" s="146" t="s">
        <v>687</v>
      </c>
      <c r="G85" s="145" t="s">
        <v>616</v>
      </c>
      <c r="H85" s="146" t="s">
        <v>91</v>
      </c>
      <c r="I85" s="146" t="s">
        <v>612</v>
      </c>
      <c r="J85" s="439">
        <f t="shared" si="3"/>
        <v>330.22</v>
      </c>
      <c r="K85" s="440">
        <v>214.36</v>
      </c>
      <c r="L85" s="440">
        <v>1.95</v>
      </c>
      <c r="M85" s="440">
        <v>0</v>
      </c>
      <c r="N85" s="440">
        <v>113.91</v>
      </c>
    </row>
    <row r="86" spans="1:14" s="156" customFormat="1" ht="16.5" customHeight="1">
      <c r="A86" s="143" t="s">
        <v>347</v>
      </c>
      <c r="B86" s="143" t="s">
        <v>632</v>
      </c>
      <c r="C86" s="144" t="s">
        <v>633</v>
      </c>
      <c r="D86" s="159" t="s">
        <v>739</v>
      </c>
      <c r="E86" s="160" t="s">
        <v>740</v>
      </c>
      <c r="F86" s="146" t="s">
        <v>684</v>
      </c>
      <c r="G86" s="145" t="s">
        <v>611</v>
      </c>
      <c r="H86" s="146" t="s">
        <v>91</v>
      </c>
      <c r="I86" s="146" t="s">
        <v>658</v>
      </c>
      <c r="J86" s="439">
        <f t="shared" si="3"/>
        <v>442.42</v>
      </c>
      <c r="K86" s="440">
        <v>326.55</v>
      </c>
      <c r="L86" s="440">
        <v>1.96</v>
      </c>
      <c r="M86" s="440">
        <v>0</v>
      </c>
      <c r="N86" s="440">
        <v>113.91</v>
      </c>
    </row>
    <row r="87" spans="1:14" s="156" customFormat="1" ht="16.5" customHeight="1">
      <c r="A87" s="143" t="s">
        <v>347</v>
      </c>
      <c r="B87" s="143" t="s">
        <v>632</v>
      </c>
      <c r="C87" s="144" t="s">
        <v>633</v>
      </c>
      <c r="D87" s="159" t="s">
        <v>739</v>
      </c>
      <c r="E87" s="160" t="s">
        <v>740</v>
      </c>
      <c r="F87" s="146" t="s">
        <v>685</v>
      </c>
      <c r="G87" s="145" t="s">
        <v>686</v>
      </c>
      <c r="H87" s="146" t="s">
        <v>91</v>
      </c>
      <c r="I87" s="146" t="s">
        <v>658</v>
      </c>
      <c r="J87" s="439">
        <f t="shared" si="3"/>
        <v>483.39</v>
      </c>
      <c r="K87" s="440">
        <v>369.48</v>
      </c>
      <c r="L87" s="440">
        <v>0</v>
      </c>
      <c r="M87" s="440">
        <v>0</v>
      </c>
      <c r="N87" s="440">
        <v>113.91</v>
      </c>
    </row>
    <row r="88" spans="1:14" s="156" customFormat="1" ht="16.5" customHeight="1">
      <c r="A88" s="143" t="s">
        <v>347</v>
      </c>
      <c r="B88" s="143" t="s">
        <v>632</v>
      </c>
      <c r="C88" s="144" t="s">
        <v>633</v>
      </c>
      <c r="D88" s="159" t="s">
        <v>739</v>
      </c>
      <c r="E88" s="160" t="s">
        <v>740</v>
      </c>
      <c r="F88" s="146" t="s">
        <v>687</v>
      </c>
      <c r="G88" s="145" t="s">
        <v>616</v>
      </c>
      <c r="H88" s="146" t="s">
        <v>91</v>
      </c>
      <c r="I88" s="146" t="s">
        <v>658</v>
      </c>
      <c r="J88" s="439">
        <f t="shared" si="3"/>
        <v>330.21</v>
      </c>
      <c r="K88" s="440">
        <v>214.34</v>
      </c>
      <c r="L88" s="440">
        <v>1.96</v>
      </c>
      <c r="M88" s="440">
        <v>0</v>
      </c>
      <c r="N88" s="440">
        <v>113.91</v>
      </c>
    </row>
    <row r="89" spans="1:14" s="156" customFormat="1" ht="16.5" customHeight="1">
      <c r="A89" s="143" t="s">
        <v>743</v>
      </c>
      <c r="B89" s="143" t="s">
        <v>628</v>
      </c>
      <c r="C89" s="144" t="s">
        <v>629</v>
      </c>
      <c r="D89" s="159" t="s">
        <v>741</v>
      </c>
      <c r="E89" s="160" t="s">
        <v>742</v>
      </c>
      <c r="F89" s="146" t="s">
        <v>684</v>
      </c>
      <c r="G89" s="145" t="s">
        <v>611</v>
      </c>
      <c r="H89" s="146" t="s">
        <v>91</v>
      </c>
      <c r="I89" s="146" t="s">
        <v>612</v>
      </c>
      <c r="J89" s="439">
        <f t="shared" si="3"/>
        <v>482.67</v>
      </c>
      <c r="K89" s="440">
        <v>366.93</v>
      </c>
      <c r="L89" s="440">
        <v>1.83</v>
      </c>
      <c r="M89" s="440">
        <v>0</v>
      </c>
      <c r="N89" s="440">
        <v>113.91</v>
      </c>
    </row>
    <row r="90" spans="1:14" s="156" customFormat="1" ht="16.5" customHeight="1">
      <c r="A90" s="143" t="s">
        <v>743</v>
      </c>
      <c r="B90" s="143" t="s">
        <v>628</v>
      </c>
      <c r="C90" s="144" t="s">
        <v>629</v>
      </c>
      <c r="D90" s="159" t="s">
        <v>741</v>
      </c>
      <c r="E90" s="160" t="s">
        <v>742</v>
      </c>
      <c r="F90" s="146" t="s">
        <v>685</v>
      </c>
      <c r="G90" s="145" t="s">
        <v>686</v>
      </c>
      <c r="H90" s="146" t="s">
        <v>91</v>
      </c>
      <c r="I90" s="146" t="s">
        <v>612</v>
      </c>
      <c r="J90" s="439">
        <f t="shared" si="3"/>
        <v>483.39</v>
      </c>
      <c r="K90" s="440">
        <v>369.48</v>
      </c>
      <c r="L90" s="440">
        <v>0</v>
      </c>
      <c r="M90" s="440">
        <v>0</v>
      </c>
      <c r="N90" s="440">
        <v>113.91</v>
      </c>
    </row>
    <row r="91" spans="1:14" s="156" customFormat="1" ht="16.5" customHeight="1">
      <c r="A91" s="143" t="s">
        <v>743</v>
      </c>
      <c r="B91" s="143" t="s">
        <v>628</v>
      </c>
      <c r="C91" s="144" t="s">
        <v>629</v>
      </c>
      <c r="D91" s="159" t="s">
        <v>741</v>
      </c>
      <c r="E91" s="160" t="s">
        <v>742</v>
      </c>
      <c r="F91" s="146" t="s">
        <v>687</v>
      </c>
      <c r="G91" s="145" t="s">
        <v>616</v>
      </c>
      <c r="H91" s="146" t="s">
        <v>91</v>
      </c>
      <c r="I91" s="146" t="s">
        <v>612</v>
      </c>
      <c r="J91" s="439">
        <f t="shared" si="3"/>
        <v>376.98</v>
      </c>
      <c r="K91" s="440">
        <v>261.24</v>
      </c>
      <c r="L91" s="440">
        <v>1.83</v>
      </c>
      <c r="M91" s="440">
        <v>0</v>
      </c>
      <c r="N91" s="440">
        <v>113.91</v>
      </c>
    </row>
    <row r="92" spans="1:14" s="156" customFormat="1" ht="16.5" customHeight="1">
      <c r="A92" s="143" t="s">
        <v>744</v>
      </c>
      <c r="B92" s="143" t="s">
        <v>628</v>
      </c>
      <c r="C92" s="144" t="s">
        <v>629</v>
      </c>
      <c r="D92" s="159" t="s">
        <v>741</v>
      </c>
      <c r="E92" s="160" t="s">
        <v>742</v>
      </c>
      <c r="F92" s="146" t="s">
        <v>684</v>
      </c>
      <c r="G92" s="145" t="s">
        <v>611</v>
      </c>
      <c r="H92" s="146" t="s">
        <v>91</v>
      </c>
      <c r="I92" s="146" t="s">
        <v>658</v>
      </c>
      <c r="J92" s="439">
        <f t="shared" si="3"/>
        <v>484.66</v>
      </c>
      <c r="K92" s="440">
        <v>368.91</v>
      </c>
      <c r="L92" s="440">
        <v>1.84</v>
      </c>
      <c r="M92" s="440">
        <v>0</v>
      </c>
      <c r="N92" s="440">
        <v>113.91</v>
      </c>
    </row>
    <row r="93" spans="1:14" s="156" customFormat="1" ht="16.5" customHeight="1">
      <c r="A93" s="143" t="s">
        <v>744</v>
      </c>
      <c r="B93" s="143" t="s">
        <v>628</v>
      </c>
      <c r="C93" s="144" t="s">
        <v>629</v>
      </c>
      <c r="D93" s="159" t="s">
        <v>741</v>
      </c>
      <c r="E93" s="160" t="s">
        <v>742</v>
      </c>
      <c r="F93" s="146" t="s">
        <v>685</v>
      </c>
      <c r="G93" s="145" t="s">
        <v>686</v>
      </c>
      <c r="H93" s="146" t="s">
        <v>91</v>
      </c>
      <c r="I93" s="146" t="s">
        <v>658</v>
      </c>
      <c r="J93" s="439">
        <f t="shared" si="3"/>
        <v>483.39</v>
      </c>
      <c r="K93" s="440">
        <v>369.48</v>
      </c>
      <c r="L93" s="440">
        <v>0</v>
      </c>
      <c r="M93" s="440">
        <v>0</v>
      </c>
      <c r="N93" s="440">
        <v>113.91</v>
      </c>
    </row>
    <row r="94" spans="1:14" s="156" customFormat="1" ht="16.5" customHeight="1">
      <c r="A94" s="143" t="s">
        <v>744</v>
      </c>
      <c r="B94" s="143" t="s">
        <v>628</v>
      </c>
      <c r="C94" s="144" t="s">
        <v>629</v>
      </c>
      <c r="D94" s="159" t="s">
        <v>741</v>
      </c>
      <c r="E94" s="160" t="s">
        <v>742</v>
      </c>
      <c r="F94" s="146" t="s">
        <v>687</v>
      </c>
      <c r="G94" s="145" t="s">
        <v>616</v>
      </c>
      <c r="H94" s="146" t="s">
        <v>91</v>
      </c>
      <c r="I94" s="146" t="s">
        <v>658</v>
      </c>
      <c r="J94" s="439">
        <f t="shared" si="3"/>
        <v>378.39</v>
      </c>
      <c r="K94" s="440">
        <v>262.64</v>
      </c>
      <c r="L94" s="440">
        <v>1.84</v>
      </c>
      <c r="M94" s="440">
        <v>0</v>
      </c>
      <c r="N94" s="440">
        <v>113.91</v>
      </c>
    </row>
    <row r="95" spans="1:14" s="156" customFormat="1" ht="16.5" customHeight="1">
      <c r="A95" s="143" t="s">
        <v>322</v>
      </c>
      <c r="B95" s="143">
        <v>570</v>
      </c>
      <c r="C95" s="144" t="s">
        <v>649</v>
      </c>
      <c r="D95" s="159" t="s">
        <v>745</v>
      </c>
      <c r="E95" s="160" t="s">
        <v>746</v>
      </c>
      <c r="F95" s="146" t="s">
        <v>684</v>
      </c>
      <c r="G95" s="145" t="s">
        <v>611</v>
      </c>
      <c r="H95" s="146" t="s">
        <v>91</v>
      </c>
      <c r="I95" s="146" t="s">
        <v>612</v>
      </c>
      <c r="J95" s="439">
        <f t="shared" si="3"/>
        <v>468.82</v>
      </c>
      <c r="K95" s="440">
        <v>353.4</v>
      </c>
      <c r="L95" s="440">
        <v>1.51</v>
      </c>
      <c r="M95" s="440">
        <v>0</v>
      </c>
      <c r="N95" s="440">
        <v>113.91</v>
      </c>
    </row>
    <row r="96" spans="1:14" s="156" customFormat="1" ht="16.5" customHeight="1">
      <c r="A96" s="143" t="s">
        <v>322</v>
      </c>
      <c r="B96" s="143">
        <v>570</v>
      </c>
      <c r="C96" s="144" t="s">
        <v>649</v>
      </c>
      <c r="D96" s="159" t="s">
        <v>745</v>
      </c>
      <c r="E96" s="160" t="s">
        <v>746</v>
      </c>
      <c r="F96" s="146" t="s">
        <v>685</v>
      </c>
      <c r="G96" s="145" t="s">
        <v>686</v>
      </c>
      <c r="H96" s="146" t="s">
        <v>91</v>
      </c>
      <c r="I96" s="146" t="s">
        <v>612</v>
      </c>
      <c r="J96" s="439">
        <f t="shared" si="3"/>
        <v>420.31</v>
      </c>
      <c r="K96" s="440">
        <f>K95*0.867</f>
        <v>306.39999999999998</v>
      </c>
      <c r="L96" s="440">
        <v>0</v>
      </c>
      <c r="M96" s="440">
        <v>0</v>
      </c>
      <c r="N96" s="440">
        <v>113.91</v>
      </c>
    </row>
    <row r="97" spans="1:14" s="156" customFormat="1" ht="16.5" customHeight="1">
      <c r="A97" s="143" t="s">
        <v>322</v>
      </c>
      <c r="B97" s="143">
        <v>570</v>
      </c>
      <c r="C97" s="144" t="s">
        <v>649</v>
      </c>
      <c r="D97" s="159" t="s">
        <v>745</v>
      </c>
      <c r="E97" s="160" t="s">
        <v>746</v>
      </c>
      <c r="F97" s="146" t="s">
        <v>687</v>
      </c>
      <c r="G97" s="145" t="s">
        <v>616</v>
      </c>
      <c r="H97" s="146" t="s">
        <v>91</v>
      </c>
      <c r="I97" s="146" t="s">
        <v>612</v>
      </c>
      <c r="J97" s="439">
        <f t="shared" si="3"/>
        <v>329.78</v>
      </c>
      <c r="K97" s="440">
        <v>214.36</v>
      </c>
      <c r="L97" s="440">
        <v>1.51</v>
      </c>
      <c r="M97" s="440">
        <v>0</v>
      </c>
      <c r="N97" s="440">
        <v>113.91</v>
      </c>
    </row>
    <row r="98" spans="1:14" s="156" customFormat="1" ht="16.5" customHeight="1">
      <c r="A98" s="143" t="s">
        <v>322</v>
      </c>
      <c r="B98" s="143" t="s">
        <v>672</v>
      </c>
      <c r="C98" s="144" t="s">
        <v>649</v>
      </c>
      <c r="D98" s="159" t="s">
        <v>745</v>
      </c>
      <c r="E98" s="160" t="s">
        <v>746</v>
      </c>
      <c r="F98" s="146" t="s">
        <v>684</v>
      </c>
      <c r="G98" s="145" t="s">
        <v>611</v>
      </c>
      <c r="H98" s="146" t="s">
        <v>91</v>
      </c>
      <c r="I98" s="146" t="s">
        <v>658</v>
      </c>
      <c r="J98" s="439">
        <f t="shared" si="3"/>
        <v>484.37</v>
      </c>
      <c r="K98" s="440">
        <v>368.91</v>
      </c>
      <c r="L98" s="440">
        <v>1.55</v>
      </c>
      <c r="M98" s="440">
        <v>0</v>
      </c>
      <c r="N98" s="440">
        <v>113.91</v>
      </c>
    </row>
    <row r="99" spans="1:14" s="156" customFormat="1" ht="16.5" customHeight="1">
      <c r="A99" s="143" t="s">
        <v>322</v>
      </c>
      <c r="B99" s="143" t="s">
        <v>672</v>
      </c>
      <c r="C99" s="144" t="s">
        <v>649</v>
      </c>
      <c r="D99" s="159" t="s">
        <v>745</v>
      </c>
      <c r="E99" s="160" t="s">
        <v>746</v>
      </c>
      <c r="F99" s="146" t="s">
        <v>685</v>
      </c>
      <c r="G99" s="145" t="s">
        <v>686</v>
      </c>
      <c r="H99" s="146" t="s">
        <v>91</v>
      </c>
      <c r="I99" s="146" t="s">
        <v>658</v>
      </c>
      <c r="J99" s="439">
        <f t="shared" si="3"/>
        <v>433.75</v>
      </c>
      <c r="K99" s="440">
        <f>K98*0.867</f>
        <v>319.83999999999997</v>
      </c>
      <c r="L99" s="440">
        <v>0</v>
      </c>
      <c r="M99" s="440">
        <v>0</v>
      </c>
      <c r="N99" s="440">
        <v>113.91</v>
      </c>
    </row>
    <row r="100" spans="1:14" s="156" customFormat="1" ht="16.5" customHeight="1">
      <c r="A100" s="143" t="s">
        <v>322</v>
      </c>
      <c r="B100" s="143" t="s">
        <v>672</v>
      </c>
      <c r="C100" s="144" t="s">
        <v>649</v>
      </c>
      <c r="D100" s="159" t="s">
        <v>745</v>
      </c>
      <c r="E100" s="160" t="s">
        <v>746</v>
      </c>
      <c r="F100" s="146" t="s">
        <v>687</v>
      </c>
      <c r="G100" s="145" t="s">
        <v>616</v>
      </c>
      <c r="H100" s="146" t="s">
        <v>91</v>
      </c>
      <c r="I100" s="146" t="s">
        <v>658</v>
      </c>
      <c r="J100" s="439">
        <f t="shared" si="3"/>
        <v>339.22</v>
      </c>
      <c r="K100" s="440">
        <v>223.76</v>
      </c>
      <c r="L100" s="440">
        <v>1.55</v>
      </c>
      <c r="M100" s="440">
        <v>0</v>
      </c>
      <c r="N100" s="440">
        <v>113.91</v>
      </c>
    </row>
    <row r="101" spans="1:14" s="156" customFormat="1" ht="16.5" customHeight="1">
      <c r="A101" s="143" t="s">
        <v>323</v>
      </c>
      <c r="B101" s="143">
        <v>550</v>
      </c>
      <c r="C101" s="144" t="s">
        <v>647</v>
      </c>
      <c r="D101" s="159" t="s">
        <v>747</v>
      </c>
      <c r="E101" s="160" t="s">
        <v>748</v>
      </c>
      <c r="F101" s="146" t="s">
        <v>684</v>
      </c>
      <c r="G101" s="145" t="s">
        <v>611</v>
      </c>
      <c r="H101" s="146" t="s">
        <v>91</v>
      </c>
      <c r="I101" s="146" t="s">
        <v>612</v>
      </c>
      <c r="J101" s="439">
        <f t="shared" ref="J101:J119" si="4">SUM(K101:N101)</f>
        <v>471.26</v>
      </c>
      <c r="K101" s="440">
        <v>356.15</v>
      </c>
      <c r="L101" s="440">
        <v>1.2</v>
      </c>
      <c r="M101" s="440">
        <v>0</v>
      </c>
      <c r="N101" s="440">
        <v>113.91</v>
      </c>
    </row>
    <row r="102" spans="1:14" s="156" customFormat="1" ht="16.5" customHeight="1">
      <c r="A102" s="143" t="s">
        <v>323</v>
      </c>
      <c r="B102" s="143">
        <v>550</v>
      </c>
      <c r="C102" s="144" t="s">
        <v>647</v>
      </c>
      <c r="D102" s="159" t="s">
        <v>747</v>
      </c>
      <c r="E102" s="160" t="s">
        <v>748</v>
      </c>
      <c r="F102" s="146" t="s">
        <v>685</v>
      </c>
      <c r="G102" s="145" t="s">
        <v>686</v>
      </c>
      <c r="H102" s="146" t="s">
        <v>91</v>
      </c>
      <c r="I102" s="146" t="s">
        <v>612</v>
      </c>
      <c r="J102" s="439">
        <f t="shared" si="4"/>
        <v>422.69</v>
      </c>
      <c r="K102" s="440">
        <f>K101*0.867</f>
        <v>308.77999999999997</v>
      </c>
      <c r="L102" s="440">
        <v>0</v>
      </c>
      <c r="M102" s="440">
        <v>0</v>
      </c>
      <c r="N102" s="440">
        <v>113.91</v>
      </c>
    </row>
    <row r="103" spans="1:14" s="156" customFormat="1" ht="16.5" customHeight="1">
      <c r="A103" s="143" t="s">
        <v>323</v>
      </c>
      <c r="B103" s="143">
        <v>550</v>
      </c>
      <c r="C103" s="144" t="s">
        <v>647</v>
      </c>
      <c r="D103" s="159" t="s">
        <v>747</v>
      </c>
      <c r="E103" s="160" t="s">
        <v>748</v>
      </c>
      <c r="F103" s="146" t="s">
        <v>687</v>
      </c>
      <c r="G103" s="145" t="s">
        <v>616</v>
      </c>
      <c r="H103" s="146" t="s">
        <v>91</v>
      </c>
      <c r="I103" s="146" t="s">
        <v>612</v>
      </c>
      <c r="J103" s="439">
        <f t="shared" si="4"/>
        <v>329.47</v>
      </c>
      <c r="K103" s="440">
        <v>214.36</v>
      </c>
      <c r="L103" s="440">
        <v>1.2</v>
      </c>
      <c r="M103" s="440">
        <v>0</v>
      </c>
      <c r="N103" s="440">
        <v>113.91</v>
      </c>
    </row>
    <row r="104" spans="1:14" s="156" customFormat="1" ht="16.5" customHeight="1">
      <c r="A104" s="143" t="s">
        <v>323</v>
      </c>
      <c r="B104" s="143">
        <v>550</v>
      </c>
      <c r="C104" s="144" t="s">
        <v>647</v>
      </c>
      <c r="D104" s="159" t="s">
        <v>747</v>
      </c>
      <c r="E104" s="160" t="s">
        <v>748</v>
      </c>
      <c r="F104" s="146" t="s">
        <v>684</v>
      </c>
      <c r="G104" s="145" t="s">
        <v>611</v>
      </c>
      <c r="H104" s="146" t="s">
        <v>91</v>
      </c>
      <c r="I104" s="146" t="s">
        <v>658</v>
      </c>
      <c r="J104" s="439">
        <f t="shared" si="4"/>
        <v>442.14</v>
      </c>
      <c r="K104" s="440">
        <v>326.55</v>
      </c>
      <c r="L104" s="440">
        <v>1.68</v>
      </c>
      <c r="M104" s="440">
        <v>0</v>
      </c>
      <c r="N104" s="440">
        <v>113.91</v>
      </c>
    </row>
    <row r="105" spans="1:14" s="156" customFormat="1" ht="16.5" customHeight="1">
      <c r="A105" s="143" t="s">
        <v>323</v>
      </c>
      <c r="B105" s="143">
        <v>550</v>
      </c>
      <c r="C105" s="144" t="s">
        <v>647</v>
      </c>
      <c r="D105" s="159" t="s">
        <v>747</v>
      </c>
      <c r="E105" s="160" t="s">
        <v>748</v>
      </c>
      <c r="F105" s="146" t="s">
        <v>685</v>
      </c>
      <c r="G105" s="145" t="s">
        <v>686</v>
      </c>
      <c r="H105" s="146" t="s">
        <v>91</v>
      </c>
      <c r="I105" s="146" t="s">
        <v>658</v>
      </c>
      <c r="J105" s="439">
        <f t="shared" si="4"/>
        <v>397.03</v>
      </c>
      <c r="K105" s="440">
        <f>K104*0.867</f>
        <v>283.12</v>
      </c>
      <c r="L105" s="440">
        <v>0</v>
      </c>
      <c r="M105" s="440">
        <v>0</v>
      </c>
      <c r="N105" s="440">
        <v>113.91</v>
      </c>
    </row>
    <row r="106" spans="1:14" s="156" customFormat="1" ht="16.5" customHeight="1">
      <c r="A106" s="143" t="s">
        <v>323</v>
      </c>
      <c r="B106" s="143">
        <v>550</v>
      </c>
      <c r="C106" s="144" t="s">
        <v>647</v>
      </c>
      <c r="D106" s="159" t="s">
        <v>747</v>
      </c>
      <c r="E106" s="160" t="s">
        <v>748</v>
      </c>
      <c r="F106" s="146" t="s">
        <v>687</v>
      </c>
      <c r="G106" s="145" t="s">
        <v>616</v>
      </c>
      <c r="H106" s="146" t="s">
        <v>91</v>
      </c>
      <c r="I106" s="146" t="s">
        <v>658</v>
      </c>
      <c r="J106" s="439">
        <f t="shared" si="4"/>
        <v>320.83</v>
      </c>
      <c r="K106" s="440">
        <v>205.24</v>
      </c>
      <c r="L106" s="440">
        <v>1.68</v>
      </c>
      <c r="M106" s="440">
        <v>0</v>
      </c>
      <c r="N106" s="440">
        <v>113.91</v>
      </c>
    </row>
    <row r="107" spans="1:14" s="139" customFormat="1" ht="16.5" customHeight="1">
      <c r="A107" s="149" t="s">
        <v>323</v>
      </c>
      <c r="B107" s="149">
        <v>551</v>
      </c>
      <c r="C107" s="150" t="s">
        <v>648</v>
      </c>
      <c r="D107" s="433" t="s">
        <v>749</v>
      </c>
      <c r="E107" s="434" t="s">
        <v>750</v>
      </c>
      <c r="F107" s="435" t="s">
        <v>684</v>
      </c>
      <c r="G107" s="436" t="s">
        <v>611</v>
      </c>
      <c r="H107" s="435" t="s">
        <v>91</v>
      </c>
      <c r="I107" s="435" t="s">
        <v>612</v>
      </c>
      <c r="J107" s="437">
        <f t="shared" si="4"/>
        <v>456.18</v>
      </c>
      <c r="K107" s="438">
        <v>341.07</v>
      </c>
      <c r="L107" s="438">
        <v>1.2</v>
      </c>
      <c r="M107" s="438">
        <v>0</v>
      </c>
      <c r="N107" s="438">
        <v>113.91</v>
      </c>
    </row>
    <row r="108" spans="1:14" s="139" customFormat="1" ht="16.5" customHeight="1">
      <c r="A108" s="149" t="s">
        <v>323</v>
      </c>
      <c r="B108" s="149">
        <v>551</v>
      </c>
      <c r="C108" s="150" t="s">
        <v>648</v>
      </c>
      <c r="D108" s="433" t="s">
        <v>749</v>
      </c>
      <c r="E108" s="434" t="s">
        <v>750</v>
      </c>
      <c r="F108" s="435" t="s">
        <v>684</v>
      </c>
      <c r="G108" s="436" t="s">
        <v>611</v>
      </c>
      <c r="H108" s="435" t="s">
        <v>91</v>
      </c>
      <c r="I108" s="435" t="s">
        <v>658</v>
      </c>
      <c r="J108" s="437">
        <f t="shared" si="4"/>
        <v>456.18</v>
      </c>
      <c r="K108" s="438">
        <v>341.07</v>
      </c>
      <c r="L108" s="438">
        <v>1.2</v>
      </c>
      <c r="M108" s="438">
        <v>0</v>
      </c>
      <c r="N108" s="438">
        <v>113.91</v>
      </c>
    </row>
    <row r="109" spans="1:14" s="156" customFormat="1" ht="16.5" customHeight="1">
      <c r="A109" s="143" t="s">
        <v>325</v>
      </c>
      <c r="B109" s="143" t="s">
        <v>673</v>
      </c>
      <c r="C109" s="144" t="s">
        <v>674</v>
      </c>
      <c r="D109" s="159" t="s">
        <v>751</v>
      </c>
      <c r="E109" s="160" t="s">
        <v>752</v>
      </c>
      <c r="F109" s="146" t="s">
        <v>684</v>
      </c>
      <c r="G109" s="145" t="s">
        <v>611</v>
      </c>
      <c r="H109" s="146" t="s">
        <v>91</v>
      </c>
      <c r="I109" s="146" t="s">
        <v>658</v>
      </c>
      <c r="J109" s="439">
        <f t="shared" si="4"/>
        <v>456.19</v>
      </c>
      <c r="K109" s="440">
        <v>340.44</v>
      </c>
      <c r="L109" s="440">
        <v>1.84</v>
      </c>
      <c r="M109" s="440">
        <v>0</v>
      </c>
      <c r="N109" s="440">
        <v>113.91</v>
      </c>
    </row>
    <row r="110" spans="1:14" s="156" customFormat="1" ht="16.5" customHeight="1">
      <c r="A110" s="143" t="s">
        <v>325</v>
      </c>
      <c r="B110" s="143" t="s">
        <v>673</v>
      </c>
      <c r="C110" s="144" t="s">
        <v>674</v>
      </c>
      <c r="D110" s="159" t="s">
        <v>751</v>
      </c>
      <c r="E110" s="160" t="s">
        <v>752</v>
      </c>
      <c r="F110" s="146" t="s">
        <v>685</v>
      </c>
      <c r="G110" s="145" t="s">
        <v>686</v>
      </c>
      <c r="H110" s="146" t="s">
        <v>91</v>
      </c>
      <c r="I110" s="146" t="s">
        <v>658</v>
      </c>
      <c r="J110" s="439">
        <f t="shared" si="4"/>
        <v>409.07</v>
      </c>
      <c r="K110" s="440">
        <f>K109*0.867</f>
        <v>295.16000000000003</v>
      </c>
      <c r="L110" s="440">
        <v>0</v>
      </c>
      <c r="M110" s="440">
        <v>0</v>
      </c>
      <c r="N110" s="440">
        <v>113.91</v>
      </c>
    </row>
    <row r="111" spans="1:14" s="156" customFormat="1" ht="16.5" customHeight="1">
      <c r="A111" s="143" t="s">
        <v>325</v>
      </c>
      <c r="B111" s="143" t="s">
        <v>673</v>
      </c>
      <c r="C111" s="144" t="s">
        <v>674</v>
      </c>
      <c r="D111" s="159" t="s">
        <v>751</v>
      </c>
      <c r="E111" s="160" t="s">
        <v>752</v>
      </c>
      <c r="F111" s="146" t="s">
        <v>687</v>
      </c>
      <c r="G111" s="145" t="s">
        <v>616</v>
      </c>
      <c r="H111" s="146" t="s">
        <v>91</v>
      </c>
      <c r="I111" s="146" t="s">
        <v>658</v>
      </c>
      <c r="J111" s="439">
        <f t="shared" si="4"/>
        <v>361.07</v>
      </c>
      <c r="K111" s="440">
        <v>245.32</v>
      </c>
      <c r="L111" s="440">
        <v>1.84</v>
      </c>
      <c r="M111" s="440">
        <v>0</v>
      </c>
      <c r="N111" s="440">
        <v>113.91</v>
      </c>
    </row>
    <row r="112" spans="1:14" s="139" customFormat="1" ht="16.5" customHeight="1">
      <c r="A112" s="149" t="s">
        <v>318</v>
      </c>
      <c r="B112" s="149" t="s">
        <v>675</v>
      </c>
      <c r="C112" s="150" t="s">
        <v>676</v>
      </c>
      <c r="D112" s="433" t="s">
        <v>753</v>
      </c>
      <c r="E112" s="434" t="s">
        <v>754</v>
      </c>
      <c r="F112" s="435" t="s">
        <v>684</v>
      </c>
      <c r="G112" s="436" t="s">
        <v>611</v>
      </c>
      <c r="H112" s="435" t="s">
        <v>91</v>
      </c>
      <c r="I112" s="435" t="s">
        <v>658</v>
      </c>
      <c r="J112" s="437">
        <f t="shared" si="4"/>
        <v>442.3</v>
      </c>
      <c r="K112" s="438">
        <v>326.55</v>
      </c>
      <c r="L112" s="438">
        <v>1.84</v>
      </c>
      <c r="M112" s="438">
        <v>0</v>
      </c>
      <c r="N112" s="438">
        <v>113.91</v>
      </c>
    </row>
    <row r="113" spans="1:14" s="139" customFormat="1" ht="16.5" customHeight="1">
      <c r="A113" s="149" t="s">
        <v>318</v>
      </c>
      <c r="B113" s="149" t="s">
        <v>675</v>
      </c>
      <c r="C113" s="150" t="s">
        <v>676</v>
      </c>
      <c r="D113" s="433" t="s">
        <v>753</v>
      </c>
      <c r="E113" s="434" t="s">
        <v>754</v>
      </c>
      <c r="F113" s="435" t="s">
        <v>685</v>
      </c>
      <c r="G113" s="436" t="s">
        <v>686</v>
      </c>
      <c r="H113" s="435" t="s">
        <v>91</v>
      </c>
      <c r="I113" s="435" t="s">
        <v>658</v>
      </c>
      <c r="J113" s="437">
        <f t="shared" si="4"/>
        <v>397.03</v>
      </c>
      <c r="K113" s="438">
        <f>K112*0.867</f>
        <v>283.12</v>
      </c>
      <c r="L113" s="438">
        <v>0</v>
      </c>
      <c r="M113" s="438">
        <v>0</v>
      </c>
      <c r="N113" s="438">
        <v>113.91</v>
      </c>
    </row>
    <row r="114" spans="1:14" s="156" customFormat="1" ht="16.5" customHeight="1">
      <c r="A114" s="143" t="s">
        <v>757</v>
      </c>
      <c r="B114" s="143" t="s">
        <v>655</v>
      </c>
      <c r="C114" s="144" t="s">
        <v>656</v>
      </c>
      <c r="D114" s="159" t="s">
        <v>755</v>
      </c>
      <c r="E114" s="160" t="s">
        <v>756</v>
      </c>
      <c r="F114" s="146" t="s">
        <v>684</v>
      </c>
      <c r="G114" s="145" t="s">
        <v>611</v>
      </c>
      <c r="H114" s="146" t="s">
        <v>91</v>
      </c>
      <c r="I114" s="146" t="s">
        <v>612</v>
      </c>
      <c r="J114" s="439">
        <f t="shared" si="4"/>
        <v>455.58</v>
      </c>
      <c r="K114" s="440">
        <v>339.84</v>
      </c>
      <c r="L114" s="440">
        <v>1.83</v>
      </c>
      <c r="M114" s="440">
        <v>0</v>
      </c>
      <c r="N114" s="440">
        <v>113.91</v>
      </c>
    </row>
    <row r="115" spans="1:14" s="156" customFormat="1" ht="16.5" customHeight="1">
      <c r="A115" s="143" t="s">
        <v>757</v>
      </c>
      <c r="B115" s="143" t="s">
        <v>655</v>
      </c>
      <c r="C115" s="144" t="s">
        <v>656</v>
      </c>
      <c r="D115" s="159" t="s">
        <v>755</v>
      </c>
      <c r="E115" s="160" t="s">
        <v>756</v>
      </c>
      <c r="F115" s="146" t="s">
        <v>687</v>
      </c>
      <c r="G115" s="145" t="s">
        <v>616</v>
      </c>
      <c r="H115" s="146" t="s">
        <v>91</v>
      </c>
      <c r="I115" s="146" t="s">
        <v>612</v>
      </c>
      <c r="J115" s="439">
        <f t="shared" si="4"/>
        <v>340.82</v>
      </c>
      <c r="K115" s="440">
        <v>225.08</v>
      </c>
      <c r="L115" s="440">
        <v>1.83</v>
      </c>
      <c r="M115" s="440">
        <v>0</v>
      </c>
      <c r="N115" s="440">
        <v>113.91</v>
      </c>
    </row>
    <row r="116" spans="1:14" s="156" customFormat="1" ht="16.5" customHeight="1">
      <c r="A116" s="143" t="s">
        <v>757</v>
      </c>
      <c r="B116" s="143" t="s">
        <v>655</v>
      </c>
      <c r="C116" s="144" t="s">
        <v>656</v>
      </c>
      <c r="D116" s="159" t="s">
        <v>755</v>
      </c>
      <c r="E116" s="160" t="s">
        <v>756</v>
      </c>
      <c r="F116" s="146" t="s">
        <v>685</v>
      </c>
      <c r="G116" s="145" t="s">
        <v>686</v>
      </c>
      <c r="H116" s="146" t="s">
        <v>91</v>
      </c>
      <c r="I116" s="146" t="s">
        <v>612</v>
      </c>
      <c r="J116" s="439">
        <f t="shared" si="4"/>
        <v>408.55</v>
      </c>
      <c r="K116" s="440">
        <f>K114*0.867</f>
        <v>294.64</v>
      </c>
      <c r="L116" s="440">
        <v>0</v>
      </c>
      <c r="M116" s="440">
        <v>0</v>
      </c>
      <c r="N116" s="440">
        <v>113.91</v>
      </c>
    </row>
    <row r="117" spans="1:14" s="156" customFormat="1" ht="16.5" customHeight="1">
      <c r="A117" s="143" t="s">
        <v>758</v>
      </c>
      <c r="B117" s="143" t="s">
        <v>655</v>
      </c>
      <c r="C117" s="144" t="s">
        <v>677</v>
      </c>
      <c r="D117" s="159" t="s">
        <v>755</v>
      </c>
      <c r="E117" s="160" t="s">
        <v>756</v>
      </c>
      <c r="F117" s="146" t="s">
        <v>684</v>
      </c>
      <c r="G117" s="145" t="s">
        <v>611</v>
      </c>
      <c r="H117" s="146" t="s">
        <v>91</v>
      </c>
      <c r="I117" s="146" t="s">
        <v>658</v>
      </c>
      <c r="J117" s="439">
        <f t="shared" si="4"/>
        <v>442.3</v>
      </c>
      <c r="K117" s="440">
        <v>326.55</v>
      </c>
      <c r="L117" s="440">
        <v>1.84</v>
      </c>
      <c r="M117" s="440">
        <v>0</v>
      </c>
      <c r="N117" s="440">
        <v>113.91</v>
      </c>
    </row>
    <row r="118" spans="1:14" s="156" customFormat="1" ht="16.5" customHeight="1">
      <c r="A118" s="143" t="s">
        <v>758</v>
      </c>
      <c r="B118" s="143" t="s">
        <v>655</v>
      </c>
      <c r="C118" s="144" t="s">
        <v>677</v>
      </c>
      <c r="D118" s="159" t="s">
        <v>755</v>
      </c>
      <c r="E118" s="160" t="s">
        <v>756</v>
      </c>
      <c r="F118" s="146" t="s">
        <v>685</v>
      </c>
      <c r="G118" s="145" t="s">
        <v>686</v>
      </c>
      <c r="H118" s="146" t="s">
        <v>91</v>
      </c>
      <c r="I118" s="146" t="s">
        <v>658</v>
      </c>
      <c r="J118" s="439">
        <f t="shared" si="4"/>
        <v>397.03</v>
      </c>
      <c r="K118" s="440">
        <f>K117*0.867</f>
        <v>283.12</v>
      </c>
      <c r="L118" s="440">
        <v>0</v>
      </c>
      <c r="M118" s="440">
        <v>0</v>
      </c>
      <c r="N118" s="440">
        <v>113.91</v>
      </c>
    </row>
    <row r="119" spans="1:14" s="156" customFormat="1" ht="16.5" customHeight="1">
      <c r="A119" s="143" t="s">
        <v>758</v>
      </c>
      <c r="B119" s="143" t="s">
        <v>655</v>
      </c>
      <c r="C119" s="144" t="s">
        <v>677</v>
      </c>
      <c r="D119" s="159" t="s">
        <v>755</v>
      </c>
      <c r="E119" s="160" t="s">
        <v>756</v>
      </c>
      <c r="F119" s="146" t="s">
        <v>687</v>
      </c>
      <c r="G119" s="145" t="s">
        <v>616</v>
      </c>
      <c r="H119" s="146" t="s">
        <v>91</v>
      </c>
      <c r="I119" s="146" t="s">
        <v>658</v>
      </c>
      <c r="J119" s="439">
        <f t="shared" si="4"/>
        <v>332.03</v>
      </c>
      <c r="K119" s="440">
        <v>216.28</v>
      </c>
      <c r="L119" s="440">
        <v>1.84</v>
      </c>
      <c r="M119" s="440">
        <v>0</v>
      </c>
      <c r="N119" s="440">
        <v>113.91</v>
      </c>
    </row>
    <row r="120" spans="1:14" s="156" customFormat="1" ht="16.5" customHeight="1">
      <c r="A120" s="143" t="s">
        <v>763</v>
      </c>
      <c r="B120" s="143" t="s">
        <v>653</v>
      </c>
      <c r="C120" s="144" t="s">
        <v>654</v>
      </c>
      <c r="D120" s="159" t="s">
        <v>761</v>
      </c>
      <c r="E120" s="160" t="s">
        <v>762</v>
      </c>
      <c r="F120" s="146" t="s">
        <v>684</v>
      </c>
      <c r="G120" s="145" t="s">
        <v>611</v>
      </c>
      <c r="H120" s="146" t="s">
        <v>91</v>
      </c>
      <c r="I120" s="146" t="s">
        <v>612</v>
      </c>
      <c r="J120" s="439">
        <f t="shared" ref="J120" si="5">SUM(K120:N120)</f>
        <v>480.17</v>
      </c>
      <c r="K120" s="440">
        <v>364.04</v>
      </c>
      <c r="L120" s="440">
        <v>2.2200000000000002</v>
      </c>
      <c r="M120" s="440">
        <v>0</v>
      </c>
      <c r="N120" s="440">
        <v>113.91</v>
      </c>
    </row>
    <row r="121" spans="1:14" s="156" customFormat="1" ht="16.5" customHeight="1">
      <c r="A121" s="143" t="s">
        <v>763</v>
      </c>
      <c r="B121" s="143" t="s">
        <v>653</v>
      </c>
      <c r="C121" s="144" t="s">
        <v>654</v>
      </c>
      <c r="D121" s="159" t="s">
        <v>761</v>
      </c>
      <c r="E121" s="160" t="s">
        <v>762</v>
      </c>
      <c r="F121" s="146" t="s">
        <v>687</v>
      </c>
      <c r="G121" s="145" t="s">
        <v>616</v>
      </c>
      <c r="H121" s="146" t="s">
        <v>91</v>
      </c>
      <c r="I121" s="146" t="s">
        <v>612</v>
      </c>
      <c r="J121" s="439">
        <f>SUM(K121:N121)</f>
        <v>361.03</v>
      </c>
      <c r="K121" s="440">
        <v>245.04</v>
      </c>
      <c r="L121" s="440">
        <v>2.08</v>
      </c>
      <c r="M121" s="440">
        <v>0</v>
      </c>
      <c r="N121" s="440">
        <v>113.91</v>
      </c>
    </row>
    <row r="122" spans="1:14" s="156" customFormat="1" ht="16.5" customHeight="1">
      <c r="A122" s="143" t="s">
        <v>763</v>
      </c>
      <c r="B122" s="143" t="s">
        <v>653</v>
      </c>
      <c r="C122" s="144" t="s">
        <v>654</v>
      </c>
      <c r="D122" s="159" t="s">
        <v>761</v>
      </c>
      <c r="E122" s="160" t="s">
        <v>762</v>
      </c>
      <c r="F122" s="146" t="s">
        <v>685</v>
      </c>
      <c r="G122" s="145" t="s">
        <v>686</v>
      </c>
      <c r="H122" s="146" t="s">
        <v>91</v>
      </c>
      <c r="I122" s="146" t="s">
        <v>612</v>
      </c>
      <c r="J122" s="439">
        <f>SUM(K122:N122)</f>
        <v>483.39</v>
      </c>
      <c r="K122" s="440">
        <v>369.48</v>
      </c>
      <c r="L122" s="440">
        <v>0</v>
      </c>
      <c r="M122" s="440">
        <v>0</v>
      </c>
      <c r="N122" s="440">
        <v>113.91</v>
      </c>
    </row>
    <row r="123" spans="1:14" s="139" customFormat="1" ht="16.5" customHeight="1">
      <c r="A123" s="149" t="s">
        <v>764</v>
      </c>
      <c r="B123" s="149" t="s">
        <v>653</v>
      </c>
      <c r="C123" s="150" t="s">
        <v>654</v>
      </c>
      <c r="D123" s="433" t="s">
        <v>761</v>
      </c>
      <c r="E123" s="434" t="s">
        <v>762</v>
      </c>
      <c r="F123" s="435" t="s">
        <v>684</v>
      </c>
      <c r="G123" s="436" t="s">
        <v>611</v>
      </c>
      <c r="H123" s="435" t="s">
        <v>91</v>
      </c>
      <c r="I123" s="435" t="s">
        <v>658</v>
      </c>
      <c r="J123" s="437">
        <f t="shared" ref="J123" si="6">SUM(K123:N123)</f>
        <v>480.17</v>
      </c>
      <c r="K123" s="438">
        <v>364.04</v>
      </c>
      <c r="L123" s="438">
        <v>2.2200000000000002</v>
      </c>
      <c r="M123" s="438">
        <v>0</v>
      </c>
      <c r="N123" s="438">
        <v>113.91</v>
      </c>
    </row>
    <row r="124" spans="1:14" s="139" customFormat="1" ht="16.5" customHeight="1">
      <c r="A124" s="149" t="s">
        <v>764</v>
      </c>
      <c r="B124" s="149" t="s">
        <v>653</v>
      </c>
      <c r="C124" s="150" t="s">
        <v>654</v>
      </c>
      <c r="D124" s="433" t="s">
        <v>761</v>
      </c>
      <c r="E124" s="434" t="s">
        <v>762</v>
      </c>
      <c r="F124" s="435" t="s">
        <v>685</v>
      </c>
      <c r="G124" s="436" t="s">
        <v>686</v>
      </c>
      <c r="H124" s="435" t="s">
        <v>91</v>
      </c>
      <c r="I124" s="435" t="s">
        <v>658</v>
      </c>
      <c r="J124" s="437">
        <f>SUM(K124:N124)</f>
        <v>483.39</v>
      </c>
      <c r="K124" s="438">
        <v>369.48</v>
      </c>
      <c r="L124" s="438">
        <v>0</v>
      </c>
      <c r="M124" s="438">
        <v>0</v>
      </c>
      <c r="N124" s="438">
        <v>113.91</v>
      </c>
    </row>
    <row r="125" spans="1:14" s="139" customFormat="1" ht="16.5" customHeight="1">
      <c r="A125" s="149" t="s">
        <v>764</v>
      </c>
      <c r="B125" s="149" t="s">
        <v>653</v>
      </c>
      <c r="C125" s="150" t="s">
        <v>654</v>
      </c>
      <c r="D125" s="433" t="s">
        <v>761</v>
      </c>
      <c r="E125" s="434" t="s">
        <v>762</v>
      </c>
      <c r="F125" s="435" t="s">
        <v>687</v>
      </c>
      <c r="G125" s="436" t="s">
        <v>616</v>
      </c>
      <c r="H125" s="435" t="s">
        <v>91</v>
      </c>
      <c r="I125" s="435" t="s">
        <v>658</v>
      </c>
      <c r="J125" s="437">
        <f t="shared" ref="J125:J133" si="7">SUM(K125:N125)</f>
        <v>361.03</v>
      </c>
      <c r="K125" s="438">
        <v>245.04</v>
      </c>
      <c r="L125" s="438">
        <v>2.08</v>
      </c>
      <c r="M125" s="438">
        <v>0</v>
      </c>
      <c r="N125" s="438">
        <v>113.91</v>
      </c>
    </row>
    <row r="126" spans="1:14" s="156" customFormat="1" ht="16.5" customHeight="1">
      <c r="A126" s="143" t="s">
        <v>766</v>
      </c>
      <c r="B126" s="143" t="s">
        <v>636</v>
      </c>
      <c r="C126" s="144" t="s">
        <v>637</v>
      </c>
      <c r="D126" s="159" t="s">
        <v>767</v>
      </c>
      <c r="E126" s="160" t="s">
        <v>765</v>
      </c>
      <c r="F126" s="146" t="s">
        <v>684</v>
      </c>
      <c r="G126" s="145" t="s">
        <v>611</v>
      </c>
      <c r="H126" s="146" t="s">
        <v>91</v>
      </c>
      <c r="I126" s="146" t="s">
        <v>612</v>
      </c>
      <c r="J126" s="439">
        <f t="shared" si="7"/>
        <v>442.44</v>
      </c>
      <c r="K126" s="440">
        <v>326.58</v>
      </c>
      <c r="L126" s="440">
        <v>1.95</v>
      </c>
      <c r="M126" s="440">
        <v>0</v>
      </c>
      <c r="N126" s="440">
        <v>113.91</v>
      </c>
    </row>
    <row r="127" spans="1:14" s="156" customFormat="1" ht="16.5" customHeight="1">
      <c r="A127" s="143" t="s">
        <v>766</v>
      </c>
      <c r="B127" s="143" t="s">
        <v>636</v>
      </c>
      <c r="C127" s="144" t="s">
        <v>637</v>
      </c>
      <c r="D127" s="159" t="s">
        <v>767</v>
      </c>
      <c r="E127" s="160" t="s">
        <v>765</v>
      </c>
      <c r="F127" s="146" t="s">
        <v>685</v>
      </c>
      <c r="G127" s="145" t="s">
        <v>686</v>
      </c>
      <c r="H127" s="146" t="s">
        <v>91</v>
      </c>
      <c r="I127" s="146" t="s">
        <v>612</v>
      </c>
      <c r="J127" s="439">
        <f t="shared" si="7"/>
        <v>483.39</v>
      </c>
      <c r="K127" s="440">
        <v>369.48</v>
      </c>
      <c r="L127" s="440">
        <v>0</v>
      </c>
      <c r="M127" s="440">
        <v>0</v>
      </c>
      <c r="N127" s="440">
        <v>113.91</v>
      </c>
    </row>
    <row r="128" spans="1:14" s="156" customFormat="1" ht="16.5" customHeight="1">
      <c r="A128" s="143" t="s">
        <v>766</v>
      </c>
      <c r="B128" s="143" t="s">
        <v>636</v>
      </c>
      <c r="C128" s="144" t="s">
        <v>637</v>
      </c>
      <c r="D128" s="159" t="s">
        <v>767</v>
      </c>
      <c r="E128" s="160" t="s">
        <v>765</v>
      </c>
      <c r="F128" s="146" t="s">
        <v>687</v>
      </c>
      <c r="G128" s="145" t="s">
        <v>616</v>
      </c>
      <c r="H128" s="146" t="s">
        <v>91</v>
      </c>
      <c r="I128" s="146" t="s">
        <v>612</v>
      </c>
      <c r="J128" s="439">
        <f t="shared" si="7"/>
        <v>330.22</v>
      </c>
      <c r="K128" s="440">
        <v>214.36</v>
      </c>
      <c r="L128" s="440">
        <v>1.95</v>
      </c>
      <c r="M128" s="440">
        <v>0</v>
      </c>
      <c r="N128" s="440">
        <v>113.91</v>
      </c>
    </row>
    <row r="129" spans="1:250" s="139" customFormat="1" ht="16.5" customHeight="1">
      <c r="A129" s="149" t="s">
        <v>766</v>
      </c>
      <c r="B129" s="149" t="s">
        <v>636</v>
      </c>
      <c r="C129" s="150" t="s">
        <v>637</v>
      </c>
      <c r="D129" s="433" t="s">
        <v>767</v>
      </c>
      <c r="E129" s="434" t="s">
        <v>765</v>
      </c>
      <c r="F129" s="435" t="s">
        <v>684</v>
      </c>
      <c r="G129" s="436" t="s">
        <v>611</v>
      </c>
      <c r="H129" s="435" t="s">
        <v>91</v>
      </c>
      <c r="I129" s="435" t="s">
        <v>658</v>
      </c>
      <c r="J129" s="437">
        <f t="shared" si="7"/>
        <v>442.44</v>
      </c>
      <c r="K129" s="438">
        <v>326.58</v>
      </c>
      <c r="L129" s="438">
        <v>1.95</v>
      </c>
      <c r="M129" s="438">
        <v>0</v>
      </c>
      <c r="N129" s="438">
        <v>113.91</v>
      </c>
    </row>
    <row r="130" spans="1:250" s="139" customFormat="1" ht="16.5" customHeight="1">
      <c r="A130" s="149" t="s">
        <v>766</v>
      </c>
      <c r="B130" s="149" t="s">
        <v>636</v>
      </c>
      <c r="C130" s="150" t="s">
        <v>637</v>
      </c>
      <c r="D130" s="433" t="s">
        <v>767</v>
      </c>
      <c r="E130" s="434" t="s">
        <v>765</v>
      </c>
      <c r="F130" s="435" t="s">
        <v>685</v>
      </c>
      <c r="G130" s="436" t="s">
        <v>686</v>
      </c>
      <c r="H130" s="435" t="s">
        <v>91</v>
      </c>
      <c r="I130" s="435" t="s">
        <v>658</v>
      </c>
      <c r="J130" s="437">
        <f t="shared" si="7"/>
        <v>483.39</v>
      </c>
      <c r="K130" s="438">
        <v>369.48</v>
      </c>
      <c r="L130" s="438">
        <v>0</v>
      </c>
      <c r="M130" s="438">
        <v>0</v>
      </c>
      <c r="N130" s="438">
        <v>113.91</v>
      </c>
    </row>
    <row r="131" spans="1:250" s="139" customFormat="1" ht="16.5" customHeight="1">
      <c r="A131" s="149" t="s">
        <v>766</v>
      </c>
      <c r="B131" s="149" t="s">
        <v>636</v>
      </c>
      <c r="C131" s="150" t="s">
        <v>637</v>
      </c>
      <c r="D131" s="433" t="s">
        <v>767</v>
      </c>
      <c r="E131" s="434" t="s">
        <v>765</v>
      </c>
      <c r="F131" s="435" t="s">
        <v>687</v>
      </c>
      <c r="G131" s="436" t="s">
        <v>616</v>
      </c>
      <c r="H131" s="435" t="s">
        <v>91</v>
      </c>
      <c r="I131" s="435" t="s">
        <v>658</v>
      </c>
      <c r="J131" s="437">
        <f t="shared" si="7"/>
        <v>330.22</v>
      </c>
      <c r="K131" s="438">
        <v>214.36</v>
      </c>
      <c r="L131" s="438">
        <v>1.95</v>
      </c>
      <c r="M131" s="438">
        <v>0</v>
      </c>
      <c r="N131" s="438">
        <v>113.91</v>
      </c>
    </row>
    <row r="132" spans="1:250" s="156" customFormat="1" ht="16.5" customHeight="1">
      <c r="A132" s="143" t="s">
        <v>770</v>
      </c>
      <c r="B132" s="143">
        <v>571</v>
      </c>
      <c r="C132" s="144" t="s">
        <v>771</v>
      </c>
      <c r="D132" s="159" t="s">
        <v>768</v>
      </c>
      <c r="E132" s="160" t="s">
        <v>769</v>
      </c>
      <c r="F132" s="146" t="s">
        <v>684</v>
      </c>
      <c r="G132" s="145" t="s">
        <v>611</v>
      </c>
      <c r="H132" s="146" t="s">
        <v>91</v>
      </c>
      <c r="I132" s="146" t="s">
        <v>612</v>
      </c>
      <c r="J132" s="439">
        <f t="shared" si="7"/>
        <v>906.03</v>
      </c>
      <c r="K132" s="440">
        <v>792.12</v>
      </c>
      <c r="L132" s="440">
        <v>0</v>
      </c>
      <c r="M132" s="440">
        <v>0</v>
      </c>
      <c r="N132" s="440">
        <v>113.91</v>
      </c>
    </row>
    <row r="133" spans="1:250" s="156" customFormat="1" ht="16.5" customHeight="1">
      <c r="A133" s="143" t="s">
        <v>770</v>
      </c>
      <c r="B133" s="143">
        <v>571</v>
      </c>
      <c r="C133" s="144" t="s">
        <v>771</v>
      </c>
      <c r="D133" s="159" t="s">
        <v>768</v>
      </c>
      <c r="E133" s="160" t="s">
        <v>769</v>
      </c>
      <c r="F133" s="146" t="s">
        <v>685</v>
      </c>
      <c r="G133" s="145" t="s">
        <v>686</v>
      </c>
      <c r="H133" s="146" t="s">
        <v>91</v>
      </c>
      <c r="I133" s="146" t="s">
        <v>612</v>
      </c>
      <c r="J133" s="439">
        <f t="shared" si="7"/>
        <v>800.68</v>
      </c>
      <c r="K133" s="440">
        <f>K132*0.867</f>
        <v>686.77</v>
      </c>
      <c r="L133" s="440">
        <v>0</v>
      </c>
      <c r="M133" s="440">
        <v>0</v>
      </c>
      <c r="N133" s="440">
        <v>113.91</v>
      </c>
    </row>
    <row r="134" spans="1:250" s="156" customFormat="1" ht="16.5" customHeight="1">
      <c r="A134" s="143" t="s">
        <v>770</v>
      </c>
      <c r="B134" s="143">
        <v>571</v>
      </c>
      <c r="C134" s="144" t="s">
        <v>771</v>
      </c>
      <c r="D134" s="159" t="s">
        <v>768</v>
      </c>
      <c r="E134" s="160" t="s">
        <v>769</v>
      </c>
      <c r="F134" s="146" t="s">
        <v>687</v>
      </c>
      <c r="G134" s="145" t="s">
        <v>616</v>
      </c>
      <c r="H134" s="146" t="s">
        <v>91</v>
      </c>
      <c r="I134" s="146" t="s">
        <v>612</v>
      </c>
      <c r="J134" s="439">
        <f t="shared" ref="J134:J137" si="8">SUM(K134:N134)</f>
        <v>677.85</v>
      </c>
      <c r="K134" s="440">
        <f>ROUND(K132*(K94/K92),2)</f>
        <v>563.94000000000005</v>
      </c>
      <c r="L134" s="440">
        <v>0</v>
      </c>
      <c r="M134" s="440">
        <v>0</v>
      </c>
      <c r="N134" s="440">
        <v>113.91</v>
      </c>
    </row>
    <row r="135" spans="1:250" s="139" customFormat="1" ht="16.5" customHeight="1">
      <c r="A135" s="149" t="s">
        <v>770</v>
      </c>
      <c r="B135" s="149">
        <v>571</v>
      </c>
      <c r="C135" s="150" t="s">
        <v>771</v>
      </c>
      <c r="D135" s="433" t="s">
        <v>768</v>
      </c>
      <c r="E135" s="434" t="s">
        <v>769</v>
      </c>
      <c r="F135" s="435" t="s">
        <v>684</v>
      </c>
      <c r="G135" s="436" t="s">
        <v>611</v>
      </c>
      <c r="H135" s="435" t="s">
        <v>91</v>
      </c>
      <c r="I135" s="435" t="s">
        <v>658</v>
      </c>
      <c r="J135" s="437">
        <f t="shared" si="8"/>
        <v>906.03</v>
      </c>
      <c r="K135" s="438">
        <v>792.12</v>
      </c>
      <c r="L135" s="438">
        <v>0</v>
      </c>
      <c r="M135" s="438">
        <v>0</v>
      </c>
      <c r="N135" s="438">
        <v>113.91</v>
      </c>
    </row>
    <row r="136" spans="1:250" s="139" customFormat="1" ht="16.5" customHeight="1">
      <c r="A136" s="149" t="s">
        <v>770</v>
      </c>
      <c r="B136" s="149">
        <v>571</v>
      </c>
      <c r="C136" s="150" t="s">
        <v>771</v>
      </c>
      <c r="D136" s="433" t="s">
        <v>768</v>
      </c>
      <c r="E136" s="434" t="s">
        <v>769</v>
      </c>
      <c r="F136" s="435" t="s">
        <v>685</v>
      </c>
      <c r="G136" s="436" t="s">
        <v>686</v>
      </c>
      <c r="H136" s="435" t="s">
        <v>91</v>
      </c>
      <c r="I136" s="435" t="s">
        <v>658</v>
      </c>
      <c r="J136" s="437">
        <f t="shared" si="8"/>
        <v>800.68</v>
      </c>
      <c r="K136" s="438">
        <f>K135*0.867</f>
        <v>686.77</v>
      </c>
      <c r="L136" s="438">
        <v>0</v>
      </c>
      <c r="M136" s="438">
        <v>0</v>
      </c>
      <c r="N136" s="438">
        <v>113.91</v>
      </c>
    </row>
    <row r="137" spans="1:250" s="139" customFormat="1" ht="16.5" customHeight="1">
      <c r="A137" s="149" t="s">
        <v>770</v>
      </c>
      <c r="B137" s="149">
        <v>571</v>
      </c>
      <c r="C137" s="150" t="s">
        <v>771</v>
      </c>
      <c r="D137" s="433" t="s">
        <v>768</v>
      </c>
      <c r="E137" s="434" t="s">
        <v>769</v>
      </c>
      <c r="F137" s="435" t="s">
        <v>687</v>
      </c>
      <c r="G137" s="436" t="s">
        <v>616</v>
      </c>
      <c r="H137" s="435" t="s">
        <v>91</v>
      </c>
      <c r="I137" s="435" t="s">
        <v>658</v>
      </c>
      <c r="J137" s="437">
        <f t="shared" si="8"/>
        <v>594.38</v>
      </c>
      <c r="K137" s="438">
        <f>ROUND(K135*(K97/K95),2)</f>
        <v>480.47</v>
      </c>
      <c r="L137" s="438">
        <v>0</v>
      </c>
      <c r="M137" s="438">
        <v>0</v>
      </c>
      <c r="N137" s="438">
        <v>113.91</v>
      </c>
    </row>
    <row r="138" spans="1:250" s="441" customFormat="1" ht="16.5" customHeight="1">
      <c r="A138" s="143" t="s">
        <v>330</v>
      </c>
      <c r="B138" s="143" t="s">
        <v>614</v>
      </c>
      <c r="C138" s="144" t="s">
        <v>615</v>
      </c>
      <c r="D138" s="159" t="s">
        <v>772</v>
      </c>
      <c r="E138" s="160" t="s">
        <v>773</v>
      </c>
      <c r="F138" s="146" t="s">
        <v>684</v>
      </c>
      <c r="G138" s="145" t="s">
        <v>611</v>
      </c>
      <c r="H138" s="146" t="s">
        <v>91</v>
      </c>
      <c r="I138" s="146" t="s">
        <v>612</v>
      </c>
      <c r="J138" s="439">
        <f>SUM(K138:N138)</f>
        <v>543.09</v>
      </c>
      <c r="K138" s="440">
        <v>427.35</v>
      </c>
      <c r="L138" s="440">
        <v>1.83</v>
      </c>
      <c r="M138" s="440">
        <v>0</v>
      </c>
      <c r="N138" s="440">
        <v>113.91</v>
      </c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6"/>
      <c r="DM138" s="156"/>
      <c r="DN138" s="156"/>
      <c r="DO138" s="156"/>
      <c r="DP138" s="156"/>
      <c r="DQ138" s="156"/>
      <c r="DR138" s="156"/>
      <c r="DS138" s="156"/>
      <c r="DT138" s="156"/>
      <c r="DU138" s="156"/>
      <c r="DV138" s="156"/>
      <c r="DW138" s="156"/>
      <c r="DX138" s="156"/>
      <c r="DY138" s="156"/>
      <c r="DZ138" s="156"/>
      <c r="EA138" s="156"/>
      <c r="EB138" s="156"/>
      <c r="EC138" s="156"/>
      <c r="ED138" s="156"/>
      <c r="EE138" s="156"/>
      <c r="EF138" s="156"/>
      <c r="EG138" s="156"/>
      <c r="EH138" s="156"/>
      <c r="EI138" s="156"/>
      <c r="EJ138" s="156"/>
      <c r="EK138" s="156"/>
      <c r="EL138" s="156"/>
      <c r="EM138" s="156"/>
      <c r="EN138" s="156"/>
      <c r="EO138" s="156"/>
      <c r="EP138" s="156"/>
      <c r="EQ138" s="156"/>
      <c r="ER138" s="156"/>
      <c r="ES138" s="156"/>
      <c r="ET138" s="156"/>
      <c r="EU138" s="156"/>
      <c r="EV138" s="156"/>
      <c r="EW138" s="156"/>
      <c r="EX138" s="156"/>
      <c r="EY138" s="156"/>
      <c r="EZ138" s="156"/>
      <c r="FA138" s="156"/>
      <c r="FB138" s="156"/>
      <c r="FC138" s="156"/>
      <c r="FD138" s="156"/>
      <c r="FE138" s="156"/>
      <c r="FF138" s="156"/>
      <c r="FG138" s="156"/>
      <c r="FH138" s="156"/>
      <c r="FI138" s="156"/>
      <c r="FJ138" s="156"/>
      <c r="FK138" s="156"/>
      <c r="FL138" s="156"/>
      <c r="FM138" s="156"/>
      <c r="FN138" s="156"/>
      <c r="FO138" s="156"/>
      <c r="FP138" s="156"/>
      <c r="FQ138" s="156"/>
      <c r="FR138" s="156"/>
      <c r="FS138" s="156"/>
      <c r="FT138" s="156"/>
      <c r="FU138" s="156"/>
      <c r="FV138" s="156"/>
      <c r="FW138" s="156"/>
      <c r="FX138" s="156"/>
      <c r="FY138" s="156"/>
      <c r="FZ138" s="156"/>
      <c r="GA138" s="156"/>
      <c r="GB138" s="156"/>
      <c r="GC138" s="156"/>
      <c r="GD138" s="156"/>
      <c r="GE138" s="156"/>
      <c r="GF138" s="156"/>
      <c r="GG138" s="156"/>
      <c r="GH138" s="156"/>
      <c r="GI138" s="156"/>
      <c r="GJ138" s="156"/>
      <c r="GK138" s="156"/>
      <c r="GL138" s="156"/>
      <c r="GM138" s="156"/>
      <c r="GN138" s="156"/>
      <c r="GO138" s="156"/>
      <c r="GP138" s="156"/>
      <c r="GQ138" s="156"/>
      <c r="GR138" s="156"/>
      <c r="GS138" s="156"/>
      <c r="GT138" s="156"/>
      <c r="GU138" s="156"/>
      <c r="GV138" s="156"/>
      <c r="GW138" s="156"/>
      <c r="GX138" s="156"/>
      <c r="GY138" s="156"/>
      <c r="GZ138" s="156"/>
      <c r="HA138" s="156"/>
      <c r="HB138" s="156"/>
      <c r="HC138" s="156"/>
      <c r="HD138" s="156"/>
      <c r="HE138" s="156"/>
      <c r="HF138" s="156"/>
      <c r="HG138" s="156"/>
      <c r="HH138" s="156"/>
      <c r="HI138" s="156"/>
      <c r="HJ138" s="156"/>
      <c r="HK138" s="156"/>
      <c r="HL138" s="156"/>
      <c r="HM138" s="156"/>
      <c r="HN138" s="156"/>
      <c r="HO138" s="156"/>
      <c r="HP138" s="156"/>
      <c r="HQ138" s="156"/>
      <c r="HR138" s="156"/>
      <c r="HS138" s="156"/>
      <c r="HT138" s="156"/>
      <c r="HU138" s="156"/>
      <c r="HV138" s="156"/>
      <c r="HW138" s="156"/>
      <c r="HX138" s="156"/>
      <c r="HY138" s="156"/>
      <c r="HZ138" s="156"/>
      <c r="IA138" s="156"/>
      <c r="IB138" s="156"/>
      <c r="IC138" s="156"/>
      <c r="ID138" s="156"/>
      <c r="IE138" s="156"/>
      <c r="IF138" s="156"/>
      <c r="IG138" s="156"/>
      <c r="IH138" s="156"/>
      <c r="II138" s="156"/>
      <c r="IJ138" s="156"/>
      <c r="IK138" s="156"/>
      <c r="IL138" s="156"/>
      <c r="IM138" s="156"/>
      <c r="IN138" s="156"/>
      <c r="IO138" s="156"/>
      <c r="IP138" s="156"/>
    </row>
    <row r="139" spans="1:250" s="441" customFormat="1" ht="16.5" customHeight="1">
      <c r="A139" s="143" t="s">
        <v>330</v>
      </c>
      <c r="B139" s="143" t="s">
        <v>614</v>
      </c>
      <c r="C139" s="144" t="s">
        <v>615</v>
      </c>
      <c r="D139" s="159" t="s">
        <v>772</v>
      </c>
      <c r="E139" s="160" t="s">
        <v>773</v>
      </c>
      <c r="F139" s="146" t="s">
        <v>685</v>
      </c>
      <c r="G139" s="145" t="s">
        <v>686</v>
      </c>
      <c r="H139" s="146" t="s">
        <v>91</v>
      </c>
      <c r="I139" s="146" t="s">
        <v>612</v>
      </c>
      <c r="J139" s="439">
        <f t="shared" ref="J139" si="9">SUM(K139:N139)</f>
        <v>484.42</v>
      </c>
      <c r="K139" s="440">
        <f>K138*0.867</f>
        <v>370.51</v>
      </c>
      <c r="L139" s="440">
        <v>0</v>
      </c>
      <c r="M139" s="440">
        <v>0</v>
      </c>
      <c r="N139" s="440">
        <v>113.91</v>
      </c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6"/>
      <c r="DE139" s="156"/>
      <c r="DF139" s="156"/>
      <c r="DG139" s="156"/>
      <c r="DH139" s="156"/>
      <c r="DI139" s="156"/>
      <c r="DJ139" s="156"/>
      <c r="DK139" s="156"/>
      <c r="DL139" s="156"/>
      <c r="DM139" s="156"/>
      <c r="DN139" s="156"/>
      <c r="DO139" s="156"/>
      <c r="DP139" s="156"/>
      <c r="DQ139" s="156"/>
      <c r="DR139" s="156"/>
      <c r="DS139" s="156"/>
      <c r="DT139" s="156"/>
      <c r="DU139" s="156"/>
      <c r="DV139" s="156"/>
      <c r="DW139" s="156"/>
      <c r="DX139" s="156"/>
      <c r="DY139" s="156"/>
      <c r="DZ139" s="156"/>
      <c r="EA139" s="156"/>
      <c r="EB139" s="156"/>
      <c r="EC139" s="156"/>
      <c r="ED139" s="156"/>
      <c r="EE139" s="156"/>
      <c r="EF139" s="156"/>
      <c r="EG139" s="156"/>
      <c r="EH139" s="156"/>
      <c r="EI139" s="156"/>
      <c r="EJ139" s="156"/>
      <c r="EK139" s="156"/>
      <c r="EL139" s="156"/>
      <c r="EM139" s="156"/>
      <c r="EN139" s="156"/>
      <c r="EO139" s="156"/>
      <c r="EP139" s="156"/>
      <c r="EQ139" s="156"/>
      <c r="ER139" s="156"/>
      <c r="ES139" s="156"/>
      <c r="ET139" s="156"/>
      <c r="EU139" s="156"/>
      <c r="EV139" s="156"/>
      <c r="EW139" s="156"/>
      <c r="EX139" s="156"/>
      <c r="EY139" s="156"/>
      <c r="EZ139" s="156"/>
      <c r="FA139" s="156"/>
      <c r="FB139" s="156"/>
      <c r="FC139" s="156"/>
      <c r="FD139" s="156"/>
      <c r="FE139" s="156"/>
      <c r="FF139" s="156"/>
      <c r="FG139" s="156"/>
      <c r="FH139" s="156"/>
      <c r="FI139" s="156"/>
      <c r="FJ139" s="156"/>
      <c r="FK139" s="156"/>
      <c r="FL139" s="156"/>
      <c r="FM139" s="156"/>
      <c r="FN139" s="156"/>
      <c r="FO139" s="156"/>
      <c r="FP139" s="156"/>
      <c r="FQ139" s="156"/>
      <c r="FR139" s="156"/>
      <c r="FS139" s="156"/>
      <c r="FT139" s="156"/>
      <c r="FU139" s="156"/>
      <c r="FV139" s="156"/>
      <c r="FW139" s="156"/>
      <c r="FX139" s="156"/>
      <c r="FY139" s="156"/>
      <c r="FZ139" s="156"/>
      <c r="GA139" s="156"/>
      <c r="GB139" s="156"/>
      <c r="GC139" s="156"/>
      <c r="GD139" s="156"/>
      <c r="GE139" s="156"/>
      <c r="GF139" s="156"/>
      <c r="GG139" s="156"/>
      <c r="GH139" s="156"/>
      <c r="GI139" s="156"/>
      <c r="GJ139" s="156"/>
      <c r="GK139" s="156"/>
      <c r="GL139" s="156"/>
      <c r="GM139" s="156"/>
      <c r="GN139" s="156"/>
      <c r="GO139" s="156"/>
      <c r="GP139" s="156"/>
      <c r="GQ139" s="156"/>
      <c r="GR139" s="156"/>
      <c r="GS139" s="156"/>
      <c r="GT139" s="156"/>
      <c r="GU139" s="156"/>
      <c r="GV139" s="156"/>
      <c r="GW139" s="156"/>
      <c r="GX139" s="156"/>
      <c r="GY139" s="156"/>
      <c r="GZ139" s="156"/>
      <c r="HA139" s="156"/>
      <c r="HB139" s="156"/>
      <c r="HC139" s="156"/>
      <c r="HD139" s="156"/>
      <c r="HE139" s="156"/>
      <c r="HF139" s="156"/>
      <c r="HG139" s="156"/>
      <c r="HH139" s="156"/>
      <c r="HI139" s="156"/>
      <c r="HJ139" s="156"/>
      <c r="HK139" s="156"/>
      <c r="HL139" s="156"/>
      <c r="HM139" s="156"/>
      <c r="HN139" s="156"/>
      <c r="HO139" s="156"/>
      <c r="HP139" s="156"/>
      <c r="HQ139" s="156"/>
      <c r="HR139" s="156"/>
      <c r="HS139" s="156"/>
      <c r="HT139" s="156"/>
      <c r="HU139" s="156"/>
      <c r="HV139" s="156"/>
      <c r="HW139" s="156"/>
      <c r="HX139" s="156"/>
      <c r="HY139" s="156"/>
      <c r="HZ139" s="156"/>
      <c r="IA139" s="156"/>
      <c r="IB139" s="156"/>
      <c r="IC139" s="156"/>
      <c r="ID139" s="156"/>
      <c r="IE139" s="156"/>
      <c r="IF139" s="156"/>
      <c r="IG139" s="156"/>
      <c r="IH139" s="156"/>
      <c r="II139" s="156"/>
      <c r="IJ139" s="156"/>
      <c r="IK139" s="156"/>
      <c r="IL139" s="156"/>
      <c r="IM139" s="156"/>
      <c r="IN139" s="156"/>
      <c r="IO139" s="156"/>
      <c r="IP139" s="156"/>
    </row>
    <row r="140" spans="1:250" s="156" customFormat="1" ht="16.5" customHeight="1">
      <c r="A140" s="143" t="s">
        <v>330</v>
      </c>
      <c r="B140" s="143" t="s">
        <v>614</v>
      </c>
      <c r="C140" s="144" t="s">
        <v>615</v>
      </c>
      <c r="D140" s="159" t="s">
        <v>772</v>
      </c>
      <c r="E140" s="160" t="s">
        <v>773</v>
      </c>
      <c r="F140" s="146" t="s">
        <v>687</v>
      </c>
      <c r="G140" s="145" t="s">
        <v>616</v>
      </c>
      <c r="H140" s="146" t="s">
        <v>91</v>
      </c>
      <c r="I140" s="146" t="s">
        <v>612</v>
      </c>
      <c r="J140" s="439">
        <f t="shared" ref="J140:J152" si="10">SUM(K140:N140)</f>
        <v>423.66</v>
      </c>
      <c r="K140" s="440">
        <v>307.92</v>
      </c>
      <c r="L140" s="440">
        <v>1.83</v>
      </c>
      <c r="M140" s="440">
        <v>0</v>
      </c>
      <c r="N140" s="440">
        <v>113.91</v>
      </c>
    </row>
    <row r="141" spans="1:250" s="156" customFormat="1" ht="16.5" customHeight="1">
      <c r="A141" s="143" t="s">
        <v>776</v>
      </c>
      <c r="B141" s="143" t="s">
        <v>634</v>
      </c>
      <c r="C141" s="144" t="s">
        <v>635</v>
      </c>
      <c r="D141" s="159" t="s">
        <v>774</v>
      </c>
      <c r="E141" s="160" t="s">
        <v>775</v>
      </c>
      <c r="F141" s="146" t="s">
        <v>684</v>
      </c>
      <c r="G141" s="145" t="s">
        <v>611</v>
      </c>
      <c r="H141" s="146" t="s">
        <v>91</v>
      </c>
      <c r="I141" s="146" t="s">
        <v>612</v>
      </c>
      <c r="J141" s="439">
        <f t="shared" si="10"/>
        <v>442.44</v>
      </c>
      <c r="K141" s="440">
        <v>326.58</v>
      </c>
      <c r="L141" s="440">
        <v>1.95</v>
      </c>
      <c r="M141" s="440">
        <v>0</v>
      </c>
      <c r="N141" s="440">
        <v>113.91</v>
      </c>
    </row>
    <row r="142" spans="1:250" s="156" customFormat="1" ht="16.5" customHeight="1">
      <c r="A142" s="143" t="s">
        <v>776</v>
      </c>
      <c r="B142" s="143" t="s">
        <v>634</v>
      </c>
      <c r="C142" s="144" t="s">
        <v>635</v>
      </c>
      <c r="D142" s="159" t="s">
        <v>774</v>
      </c>
      <c r="E142" s="160" t="s">
        <v>775</v>
      </c>
      <c r="F142" s="146" t="s">
        <v>685</v>
      </c>
      <c r="G142" s="145" t="s">
        <v>686</v>
      </c>
      <c r="H142" s="146" t="s">
        <v>91</v>
      </c>
      <c r="I142" s="146" t="s">
        <v>612</v>
      </c>
      <c r="J142" s="439">
        <f t="shared" si="10"/>
        <v>483.39</v>
      </c>
      <c r="K142" s="440">
        <v>369.48</v>
      </c>
      <c r="L142" s="440">
        <v>0</v>
      </c>
      <c r="M142" s="440">
        <v>0</v>
      </c>
      <c r="N142" s="440">
        <v>113.91</v>
      </c>
    </row>
    <row r="143" spans="1:250" s="156" customFormat="1" ht="16.5" customHeight="1">
      <c r="A143" s="143" t="s">
        <v>776</v>
      </c>
      <c r="B143" s="143" t="s">
        <v>634</v>
      </c>
      <c r="C143" s="144" t="s">
        <v>635</v>
      </c>
      <c r="D143" s="159" t="s">
        <v>774</v>
      </c>
      <c r="E143" s="160" t="s">
        <v>775</v>
      </c>
      <c r="F143" s="146" t="s">
        <v>687</v>
      </c>
      <c r="G143" s="145" t="s">
        <v>616</v>
      </c>
      <c r="H143" s="146" t="s">
        <v>91</v>
      </c>
      <c r="I143" s="146" t="s">
        <v>612</v>
      </c>
      <c r="J143" s="439">
        <f t="shared" si="10"/>
        <v>330.22</v>
      </c>
      <c r="K143" s="440">
        <f>ROUND(K141*(K146/K141),2)</f>
        <v>214.36</v>
      </c>
      <c r="L143" s="440">
        <v>1.95</v>
      </c>
      <c r="M143" s="440">
        <v>0</v>
      </c>
      <c r="N143" s="440">
        <v>113.91</v>
      </c>
    </row>
    <row r="144" spans="1:250" s="156" customFormat="1" ht="16.5" customHeight="1">
      <c r="A144" s="143" t="s">
        <v>331</v>
      </c>
      <c r="B144" s="143" t="s">
        <v>638</v>
      </c>
      <c r="C144" s="144" t="s">
        <v>639</v>
      </c>
      <c r="D144" s="159" t="s">
        <v>777</v>
      </c>
      <c r="E144" s="160" t="s">
        <v>778</v>
      </c>
      <c r="F144" s="146" t="s">
        <v>684</v>
      </c>
      <c r="G144" s="145" t="s">
        <v>611</v>
      </c>
      <c r="H144" s="146" t="s">
        <v>91</v>
      </c>
      <c r="I144" s="146" t="s">
        <v>612</v>
      </c>
      <c r="J144" s="439">
        <f t="shared" si="10"/>
        <v>453.39</v>
      </c>
      <c r="K144" s="440">
        <v>337.53</v>
      </c>
      <c r="L144" s="440">
        <v>1.95</v>
      </c>
      <c r="M144" s="440">
        <v>0</v>
      </c>
      <c r="N144" s="440">
        <v>113.91</v>
      </c>
    </row>
    <row r="145" spans="1:14" s="156" customFormat="1" ht="16.5" customHeight="1">
      <c r="A145" s="143" t="s">
        <v>331</v>
      </c>
      <c r="B145" s="143" t="s">
        <v>638</v>
      </c>
      <c r="C145" s="144" t="s">
        <v>639</v>
      </c>
      <c r="D145" s="159" t="s">
        <v>777</v>
      </c>
      <c r="E145" s="160" t="s">
        <v>778</v>
      </c>
      <c r="F145" s="146" t="s">
        <v>685</v>
      </c>
      <c r="G145" s="145" t="s">
        <v>686</v>
      </c>
      <c r="H145" s="146" t="s">
        <v>91</v>
      </c>
      <c r="I145" s="146" t="s">
        <v>612</v>
      </c>
      <c r="J145" s="439">
        <f t="shared" si="10"/>
        <v>483.39</v>
      </c>
      <c r="K145" s="440">
        <v>369.48</v>
      </c>
      <c r="L145" s="440">
        <v>0</v>
      </c>
      <c r="M145" s="440">
        <v>0</v>
      </c>
      <c r="N145" s="440">
        <v>113.91</v>
      </c>
    </row>
    <row r="146" spans="1:14" s="156" customFormat="1" ht="16.5" customHeight="1">
      <c r="A146" s="143" t="s">
        <v>331</v>
      </c>
      <c r="B146" s="143" t="s">
        <v>638</v>
      </c>
      <c r="C146" s="144" t="s">
        <v>639</v>
      </c>
      <c r="D146" s="159" t="s">
        <v>777</v>
      </c>
      <c r="E146" s="160" t="s">
        <v>778</v>
      </c>
      <c r="F146" s="146" t="s">
        <v>687</v>
      </c>
      <c r="G146" s="145" t="s">
        <v>616</v>
      </c>
      <c r="H146" s="146" t="s">
        <v>91</v>
      </c>
      <c r="I146" s="146" t="s">
        <v>612</v>
      </c>
      <c r="J146" s="439">
        <f t="shared" si="10"/>
        <v>330.22</v>
      </c>
      <c r="K146" s="440">
        <v>214.36</v>
      </c>
      <c r="L146" s="440">
        <v>1.95</v>
      </c>
      <c r="M146" s="440">
        <v>0</v>
      </c>
      <c r="N146" s="440">
        <v>113.91</v>
      </c>
    </row>
    <row r="147" spans="1:14" s="156" customFormat="1" ht="16.5" customHeight="1">
      <c r="A147" s="143" t="s">
        <v>331</v>
      </c>
      <c r="B147" s="143" t="s">
        <v>638</v>
      </c>
      <c r="C147" s="144" t="s">
        <v>666</v>
      </c>
      <c r="D147" s="159" t="s">
        <v>777</v>
      </c>
      <c r="E147" s="160" t="s">
        <v>778</v>
      </c>
      <c r="F147" s="146" t="s">
        <v>684</v>
      </c>
      <c r="G147" s="145" t="s">
        <v>611</v>
      </c>
      <c r="H147" s="146" t="s">
        <v>91</v>
      </c>
      <c r="I147" s="146" t="s">
        <v>658</v>
      </c>
      <c r="J147" s="439">
        <f t="shared" si="10"/>
        <v>453.4</v>
      </c>
      <c r="K147" s="440">
        <v>337.53</v>
      </c>
      <c r="L147" s="440">
        <v>1.96</v>
      </c>
      <c r="M147" s="440">
        <v>0</v>
      </c>
      <c r="N147" s="440">
        <v>113.91</v>
      </c>
    </row>
    <row r="148" spans="1:14" s="156" customFormat="1" ht="16.5" customHeight="1">
      <c r="A148" s="143" t="s">
        <v>331</v>
      </c>
      <c r="B148" s="143" t="s">
        <v>638</v>
      </c>
      <c r="C148" s="144" t="s">
        <v>639</v>
      </c>
      <c r="D148" s="159" t="s">
        <v>777</v>
      </c>
      <c r="E148" s="160" t="s">
        <v>778</v>
      </c>
      <c r="F148" s="146" t="s">
        <v>685</v>
      </c>
      <c r="G148" s="145" t="s">
        <v>686</v>
      </c>
      <c r="H148" s="146" t="s">
        <v>91</v>
      </c>
      <c r="I148" s="146" t="s">
        <v>658</v>
      </c>
      <c r="J148" s="439">
        <f t="shared" si="10"/>
        <v>483.39</v>
      </c>
      <c r="K148" s="440">
        <v>369.48</v>
      </c>
      <c r="L148" s="440">
        <v>0</v>
      </c>
      <c r="M148" s="440">
        <v>0</v>
      </c>
      <c r="N148" s="440">
        <v>113.91</v>
      </c>
    </row>
    <row r="149" spans="1:14" s="156" customFormat="1" ht="16.5" customHeight="1">
      <c r="A149" s="143" t="s">
        <v>331</v>
      </c>
      <c r="B149" s="143" t="s">
        <v>638</v>
      </c>
      <c r="C149" s="144" t="s">
        <v>639</v>
      </c>
      <c r="D149" s="159" t="s">
        <v>777</v>
      </c>
      <c r="E149" s="160" t="s">
        <v>778</v>
      </c>
      <c r="F149" s="146" t="s">
        <v>687</v>
      </c>
      <c r="G149" s="145" t="s">
        <v>616</v>
      </c>
      <c r="H149" s="146" t="s">
        <v>91</v>
      </c>
      <c r="I149" s="146" t="s">
        <v>658</v>
      </c>
      <c r="J149" s="439">
        <f t="shared" ref="J149" si="11">SUM(K149:N149)</f>
        <v>330.23</v>
      </c>
      <c r="K149" s="440">
        <f>ROUND(K147*(K146/K144),2)</f>
        <v>214.36</v>
      </c>
      <c r="L149" s="440">
        <v>1.96</v>
      </c>
      <c r="M149" s="440">
        <v>0</v>
      </c>
      <c r="N149" s="440">
        <v>113.91</v>
      </c>
    </row>
    <row r="150" spans="1:14" s="156" customFormat="1" ht="16.5" customHeight="1">
      <c r="A150" s="143" t="s">
        <v>779</v>
      </c>
      <c r="B150" s="143">
        <v>320</v>
      </c>
      <c r="C150" s="144" t="s">
        <v>640</v>
      </c>
      <c r="D150" s="159" t="s">
        <v>781</v>
      </c>
      <c r="E150" s="160" t="s">
        <v>782</v>
      </c>
      <c r="F150" s="146" t="s">
        <v>684</v>
      </c>
      <c r="G150" s="145" t="s">
        <v>611</v>
      </c>
      <c r="H150" s="146" t="s">
        <v>91</v>
      </c>
      <c r="I150" s="146" t="s">
        <v>612</v>
      </c>
      <c r="J150" s="439">
        <f t="shared" si="10"/>
        <v>442.06</v>
      </c>
      <c r="K150" s="440">
        <v>326.58</v>
      </c>
      <c r="L150" s="440">
        <v>1.57</v>
      </c>
      <c r="M150" s="440">
        <v>0</v>
      </c>
      <c r="N150" s="440">
        <v>113.91</v>
      </c>
    </row>
    <row r="151" spans="1:14" s="156" customFormat="1" ht="16.5" customHeight="1">
      <c r="A151" s="143" t="s">
        <v>779</v>
      </c>
      <c r="B151" s="143">
        <v>320</v>
      </c>
      <c r="C151" s="144" t="s">
        <v>640</v>
      </c>
      <c r="D151" s="159" t="s">
        <v>781</v>
      </c>
      <c r="E151" s="160" t="s">
        <v>782</v>
      </c>
      <c r="F151" s="146" t="s">
        <v>685</v>
      </c>
      <c r="G151" s="145" t="s">
        <v>686</v>
      </c>
      <c r="H151" s="146" t="s">
        <v>91</v>
      </c>
      <c r="I151" s="146" t="s">
        <v>612</v>
      </c>
      <c r="J151" s="439">
        <f t="shared" si="10"/>
        <v>483.39</v>
      </c>
      <c r="K151" s="440">
        <v>369.48</v>
      </c>
      <c r="L151" s="440">
        <v>0</v>
      </c>
      <c r="M151" s="440">
        <v>0</v>
      </c>
      <c r="N151" s="440">
        <v>113.91</v>
      </c>
    </row>
    <row r="152" spans="1:14" s="156" customFormat="1" ht="16.5" customHeight="1">
      <c r="A152" s="143" t="s">
        <v>779</v>
      </c>
      <c r="B152" s="143">
        <v>320</v>
      </c>
      <c r="C152" s="144" t="s">
        <v>640</v>
      </c>
      <c r="D152" s="159" t="s">
        <v>781</v>
      </c>
      <c r="E152" s="160" t="s">
        <v>782</v>
      </c>
      <c r="F152" s="146" t="s">
        <v>687</v>
      </c>
      <c r="G152" s="145" t="s">
        <v>616</v>
      </c>
      <c r="H152" s="146" t="s">
        <v>91</v>
      </c>
      <c r="I152" s="146" t="s">
        <v>612</v>
      </c>
      <c r="J152" s="439">
        <f t="shared" si="10"/>
        <v>329.84</v>
      </c>
      <c r="K152" s="440">
        <v>214.36</v>
      </c>
      <c r="L152" s="440">
        <v>1.57</v>
      </c>
      <c r="M152" s="440">
        <v>0</v>
      </c>
      <c r="N152" s="440">
        <v>113.91</v>
      </c>
    </row>
    <row r="153" spans="1:14" s="139" customFormat="1" ht="16.5" customHeight="1">
      <c r="A153" s="149" t="s">
        <v>345</v>
      </c>
      <c r="B153" s="149" t="s">
        <v>667</v>
      </c>
      <c r="C153" s="150" t="s">
        <v>780</v>
      </c>
      <c r="D153" s="433" t="s">
        <v>783</v>
      </c>
      <c r="E153" s="434" t="s">
        <v>784</v>
      </c>
      <c r="F153" s="435" t="s">
        <v>684</v>
      </c>
      <c r="G153" s="436" t="s">
        <v>611</v>
      </c>
      <c r="H153" s="435" t="s">
        <v>91</v>
      </c>
      <c r="I153" s="435" t="s">
        <v>658</v>
      </c>
      <c r="J153" s="437">
        <f t="shared" ref="J153:J155" si="12">SUM(K153:N153)</f>
        <v>501.95</v>
      </c>
      <c r="K153" s="438">
        <v>386.07</v>
      </c>
      <c r="L153" s="438">
        <v>1.97</v>
      </c>
      <c r="M153" s="438">
        <v>0</v>
      </c>
      <c r="N153" s="438">
        <v>113.91</v>
      </c>
    </row>
    <row r="154" spans="1:14" s="139" customFormat="1" ht="16.5" customHeight="1">
      <c r="A154" s="149" t="s">
        <v>345</v>
      </c>
      <c r="B154" s="149" t="s">
        <v>667</v>
      </c>
      <c r="C154" s="150" t="s">
        <v>780</v>
      </c>
      <c r="D154" s="433" t="s">
        <v>783</v>
      </c>
      <c r="E154" s="434" t="s">
        <v>784</v>
      </c>
      <c r="F154" s="435" t="s">
        <v>685</v>
      </c>
      <c r="G154" s="436" t="s">
        <v>686</v>
      </c>
      <c r="H154" s="435" t="s">
        <v>91</v>
      </c>
      <c r="I154" s="435" t="s">
        <v>658</v>
      </c>
      <c r="J154" s="437">
        <f t="shared" si="12"/>
        <v>483.39</v>
      </c>
      <c r="K154" s="438">
        <v>369.48</v>
      </c>
      <c r="L154" s="438">
        <v>0</v>
      </c>
      <c r="M154" s="438">
        <v>0</v>
      </c>
      <c r="N154" s="438">
        <v>113.91</v>
      </c>
    </row>
    <row r="155" spans="1:14" s="139" customFormat="1" ht="16.5" customHeight="1">
      <c r="A155" s="149" t="s">
        <v>345</v>
      </c>
      <c r="B155" s="149" t="s">
        <v>667</v>
      </c>
      <c r="C155" s="150" t="s">
        <v>780</v>
      </c>
      <c r="D155" s="433" t="s">
        <v>783</v>
      </c>
      <c r="E155" s="434" t="s">
        <v>784</v>
      </c>
      <c r="F155" s="435" t="s">
        <v>687</v>
      </c>
      <c r="G155" s="436" t="s">
        <v>616</v>
      </c>
      <c r="H155" s="435" t="s">
        <v>91</v>
      </c>
      <c r="I155" s="435" t="s">
        <v>658</v>
      </c>
      <c r="J155" s="437">
        <f t="shared" si="12"/>
        <v>369.28</v>
      </c>
      <c r="K155" s="438">
        <v>253.4</v>
      </c>
      <c r="L155" s="438">
        <v>1.97</v>
      </c>
      <c r="M155" s="438">
        <v>0</v>
      </c>
      <c r="N155" s="438">
        <v>113.91</v>
      </c>
    </row>
    <row r="156" spans="1:14" s="156" customFormat="1" ht="16.5" customHeight="1">
      <c r="A156" s="143" t="s">
        <v>789</v>
      </c>
      <c r="B156" s="143" t="s">
        <v>620</v>
      </c>
      <c r="C156" s="144" t="s">
        <v>621</v>
      </c>
      <c r="D156" s="159" t="s">
        <v>787</v>
      </c>
      <c r="E156" s="160" t="s">
        <v>788</v>
      </c>
      <c r="F156" s="146" t="s">
        <v>684</v>
      </c>
      <c r="G156" s="145" t="s">
        <v>611</v>
      </c>
      <c r="H156" s="146" t="s">
        <v>91</v>
      </c>
      <c r="I156" s="146" t="s">
        <v>612</v>
      </c>
      <c r="J156" s="439">
        <f>SUM(K156:N156)</f>
        <v>442.44</v>
      </c>
      <c r="K156" s="442">
        <v>326.58</v>
      </c>
      <c r="L156" s="442">
        <v>1.95</v>
      </c>
      <c r="M156" s="442">
        <v>0</v>
      </c>
      <c r="N156" s="440">
        <v>113.91</v>
      </c>
    </row>
    <row r="157" spans="1:14" s="156" customFormat="1" ht="16.5" customHeight="1">
      <c r="A157" s="143" t="s">
        <v>789</v>
      </c>
      <c r="B157" s="143" t="s">
        <v>620</v>
      </c>
      <c r="C157" s="144" t="s">
        <v>621</v>
      </c>
      <c r="D157" s="159" t="s">
        <v>787</v>
      </c>
      <c r="E157" s="160" t="s">
        <v>788</v>
      </c>
      <c r="F157" s="146" t="s">
        <v>685</v>
      </c>
      <c r="G157" s="145" t="s">
        <v>686</v>
      </c>
      <c r="H157" s="146" t="s">
        <v>91</v>
      </c>
      <c r="I157" s="146" t="s">
        <v>612</v>
      </c>
      <c r="J157" s="439">
        <f>SUM(K157:N157)</f>
        <v>483.39</v>
      </c>
      <c r="K157" s="440">
        <v>369.48</v>
      </c>
      <c r="L157" s="440">
        <v>0</v>
      </c>
      <c r="M157" s="440">
        <v>0</v>
      </c>
      <c r="N157" s="440">
        <v>113.91</v>
      </c>
    </row>
    <row r="158" spans="1:14" s="156" customFormat="1" ht="16.5" customHeight="1">
      <c r="A158" s="143" t="s">
        <v>789</v>
      </c>
      <c r="B158" s="143" t="s">
        <v>620</v>
      </c>
      <c r="C158" s="144" t="s">
        <v>621</v>
      </c>
      <c r="D158" s="159" t="s">
        <v>787</v>
      </c>
      <c r="E158" s="160" t="s">
        <v>788</v>
      </c>
      <c r="F158" s="146" t="s">
        <v>687</v>
      </c>
      <c r="G158" s="145" t="s">
        <v>616</v>
      </c>
      <c r="H158" s="146" t="s">
        <v>91</v>
      </c>
      <c r="I158" s="146" t="s">
        <v>612</v>
      </c>
      <c r="J158" s="439">
        <f>SUM(K158:N158)</f>
        <v>330.22</v>
      </c>
      <c r="K158" s="442">
        <v>214.36</v>
      </c>
      <c r="L158" s="442">
        <v>1.95</v>
      </c>
      <c r="M158" s="442">
        <v>0</v>
      </c>
      <c r="N158" s="440">
        <v>113.91</v>
      </c>
    </row>
    <row r="159" spans="1:14" s="139" customFormat="1" ht="16.5">
      <c r="A159" s="244">
        <v>1</v>
      </c>
      <c r="B159" s="244"/>
      <c r="C159" s="245" t="s">
        <v>678</v>
      </c>
      <c r="F159" s="142"/>
      <c r="H159" s="142"/>
      <c r="N159" s="142"/>
    </row>
    <row r="160" spans="1:14" s="139" customFormat="1" ht="16.5">
      <c r="A160" s="244">
        <v>2</v>
      </c>
      <c r="B160" s="244"/>
      <c r="C160" s="245" t="s">
        <v>679</v>
      </c>
      <c r="F160" s="142"/>
      <c r="H160" s="142"/>
      <c r="N160" s="142"/>
    </row>
    <row r="161" spans="6:14" s="139" customFormat="1" ht="14.25">
      <c r="F161" s="154"/>
      <c r="G161" s="155"/>
      <c r="H161" s="154"/>
      <c r="I161" s="155"/>
      <c r="N161" s="142"/>
    </row>
    <row r="162" spans="6:14" s="139" customFormat="1" ht="14.25">
      <c r="F162" s="142"/>
      <c r="H162" s="142"/>
      <c r="N162" s="142"/>
    </row>
    <row r="163" spans="6:14" s="139" customFormat="1" ht="14.25">
      <c r="F163" s="142"/>
      <c r="H163" s="142"/>
      <c r="N163" s="142"/>
    </row>
    <row r="164" spans="6:14" s="139" customFormat="1" ht="14.25">
      <c r="F164" s="142"/>
      <c r="H164" s="142"/>
      <c r="N164" s="142"/>
    </row>
    <row r="165" spans="6:14" s="139" customFormat="1" ht="14.25">
      <c r="F165" s="142"/>
      <c r="H165" s="142"/>
      <c r="N165" s="142"/>
    </row>
    <row r="166" spans="6:14" s="139" customFormat="1" ht="14.25">
      <c r="F166" s="142"/>
      <c r="H166" s="142"/>
      <c r="N166" s="142"/>
    </row>
    <row r="167" spans="6:14" s="139" customFormat="1" ht="14.25">
      <c r="F167" s="142"/>
      <c r="H167" s="142"/>
      <c r="N167" s="142"/>
    </row>
    <row r="168" spans="6:14" s="139" customFormat="1" ht="14.25">
      <c r="F168" s="142"/>
      <c r="H168" s="142"/>
      <c r="N168" s="142"/>
    </row>
    <row r="169" spans="6:14" s="139" customFormat="1" ht="14.25">
      <c r="F169" s="142"/>
      <c r="H169" s="142"/>
      <c r="N169" s="142"/>
    </row>
    <row r="170" spans="6:14" s="139" customFormat="1" ht="14.25">
      <c r="F170" s="142"/>
      <c r="H170" s="142"/>
      <c r="N170" s="142"/>
    </row>
    <row r="171" spans="6:14" s="139" customFormat="1" ht="14.25">
      <c r="F171" s="142"/>
      <c r="H171" s="142"/>
      <c r="N171" s="142"/>
    </row>
    <row r="172" spans="6:14" s="139" customFormat="1" ht="14.25">
      <c r="F172" s="142"/>
      <c r="H172" s="142"/>
      <c r="N172" s="142"/>
    </row>
    <row r="173" spans="6:14" s="139" customFormat="1" ht="14.25">
      <c r="F173" s="142"/>
      <c r="H173" s="142"/>
      <c r="N173" s="142"/>
    </row>
    <row r="174" spans="6:14" s="139" customFormat="1" ht="14.25">
      <c r="F174" s="142"/>
      <c r="H174" s="142"/>
      <c r="N174" s="142"/>
    </row>
    <row r="175" spans="6:14" s="139" customFormat="1" ht="14.25">
      <c r="F175" s="142"/>
      <c r="H175" s="142"/>
      <c r="N175" s="142"/>
    </row>
    <row r="176" spans="6:14" s="139" customFormat="1" ht="14.25">
      <c r="F176" s="142"/>
      <c r="H176" s="142"/>
      <c r="N176" s="142"/>
    </row>
    <row r="177" spans="6:14" s="139" customFormat="1" ht="14.25">
      <c r="F177" s="142"/>
      <c r="H177" s="142"/>
      <c r="N177" s="142"/>
    </row>
    <row r="178" spans="6:14" s="139" customFormat="1" ht="14.25">
      <c r="F178" s="142"/>
      <c r="H178" s="142"/>
      <c r="N178" s="142"/>
    </row>
    <row r="179" spans="6:14" s="139" customFormat="1" ht="14.25">
      <c r="F179" s="142"/>
      <c r="H179" s="142"/>
      <c r="N179" s="142"/>
    </row>
    <row r="180" spans="6:14" s="139" customFormat="1" ht="14.25">
      <c r="F180" s="142"/>
      <c r="H180" s="142"/>
      <c r="N180" s="142"/>
    </row>
    <row r="181" spans="6:14" s="139" customFormat="1" ht="14.25">
      <c r="F181" s="142"/>
      <c r="H181" s="142"/>
      <c r="N181" s="142"/>
    </row>
    <row r="182" spans="6:14" s="139" customFormat="1" ht="14.25">
      <c r="F182" s="142"/>
      <c r="H182" s="142"/>
      <c r="N182" s="142"/>
    </row>
    <row r="183" spans="6:14" s="139" customFormat="1" ht="14.25">
      <c r="F183" s="142"/>
      <c r="H183" s="142"/>
      <c r="N183" s="142"/>
    </row>
    <row r="184" spans="6:14" s="139" customFormat="1" ht="14.25">
      <c r="F184" s="142"/>
      <c r="H184" s="142"/>
      <c r="N184" s="142"/>
    </row>
    <row r="185" spans="6:14" s="139" customFormat="1" ht="14.25">
      <c r="F185" s="142"/>
      <c r="H185" s="142"/>
      <c r="N185" s="142"/>
    </row>
    <row r="186" spans="6:14" s="139" customFormat="1" ht="14.25">
      <c r="F186" s="142"/>
      <c r="H186" s="142"/>
      <c r="N186" s="142"/>
    </row>
    <row r="187" spans="6:14" s="139" customFormat="1" ht="14.25">
      <c r="F187" s="142"/>
      <c r="H187" s="142"/>
      <c r="N187" s="142"/>
    </row>
    <row r="188" spans="6:14" s="139" customFormat="1" ht="14.25">
      <c r="F188" s="142"/>
      <c r="H188" s="142"/>
      <c r="N188" s="142"/>
    </row>
    <row r="189" spans="6:14" s="139" customFormat="1" ht="14.25">
      <c r="F189" s="142"/>
      <c r="H189" s="142"/>
      <c r="N189" s="142"/>
    </row>
    <row r="190" spans="6:14" s="139" customFormat="1" ht="14.25">
      <c r="F190" s="142"/>
      <c r="H190" s="142"/>
      <c r="N190" s="142"/>
    </row>
    <row r="191" spans="6:14" s="139" customFormat="1" ht="14.25">
      <c r="F191" s="142"/>
      <c r="H191" s="142"/>
      <c r="N191" s="142"/>
    </row>
    <row r="192" spans="6:14" s="139" customFormat="1" ht="14.25">
      <c r="F192" s="142"/>
      <c r="H192" s="142"/>
      <c r="N192" s="142"/>
    </row>
    <row r="193" spans="6:14" s="139" customFormat="1" ht="14.25">
      <c r="F193" s="142"/>
      <c r="H193" s="142"/>
      <c r="N193" s="142"/>
    </row>
    <row r="194" spans="6:14" s="139" customFormat="1" ht="14.25">
      <c r="F194" s="142"/>
      <c r="H194" s="142"/>
      <c r="N194" s="142"/>
    </row>
    <row r="195" spans="6:14" s="139" customFormat="1" ht="14.25">
      <c r="F195" s="142"/>
      <c r="H195" s="142"/>
      <c r="N195" s="142"/>
    </row>
    <row r="196" spans="6:14" s="139" customFormat="1" ht="14.25">
      <c r="F196" s="142"/>
      <c r="H196" s="142"/>
      <c r="N196" s="142"/>
    </row>
    <row r="197" spans="6:14" s="139" customFormat="1" ht="14.25">
      <c r="F197" s="142"/>
      <c r="H197" s="142"/>
      <c r="N197" s="142"/>
    </row>
    <row r="198" spans="6:14" s="139" customFormat="1" ht="14.25">
      <c r="F198" s="142"/>
      <c r="H198" s="142"/>
      <c r="N198" s="142"/>
    </row>
    <row r="199" spans="6:14" s="139" customFormat="1" ht="14.25">
      <c r="F199" s="142"/>
      <c r="H199" s="142"/>
      <c r="N199" s="142"/>
    </row>
    <row r="200" spans="6:14" s="139" customFormat="1" ht="14.25">
      <c r="F200" s="142"/>
      <c r="H200" s="142"/>
      <c r="N200" s="142"/>
    </row>
    <row r="201" spans="6:14" s="139" customFormat="1" ht="14.25">
      <c r="F201" s="142"/>
      <c r="H201" s="142"/>
      <c r="N201" s="142"/>
    </row>
    <row r="202" spans="6:14" s="139" customFormat="1" ht="14.25">
      <c r="F202" s="142"/>
      <c r="H202" s="142"/>
      <c r="N202" s="142"/>
    </row>
    <row r="203" spans="6:14" s="139" customFormat="1" ht="14.25">
      <c r="F203" s="142"/>
      <c r="H203" s="142"/>
      <c r="N203" s="142"/>
    </row>
    <row r="204" spans="6:14" s="139" customFormat="1" ht="14.25">
      <c r="F204" s="142"/>
      <c r="H204" s="142"/>
      <c r="N204" s="142"/>
    </row>
    <row r="205" spans="6:14" s="139" customFormat="1" ht="14.25">
      <c r="F205" s="142"/>
      <c r="H205" s="142"/>
      <c r="N205" s="142"/>
    </row>
    <row r="206" spans="6:14" s="139" customFormat="1" ht="14.25">
      <c r="F206" s="142"/>
      <c r="H206" s="142"/>
      <c r="N206" s="142"/>
    </row>
    <row r="207" spans="6:14" s="139" customFormat="1" ht="14.25">
      <c r="F207" s="142"/>
      <c r="H207" s="142"/>
      <c r="N207" s="142"/>
    </row>
    <row r="208" spans="6:14" s="139" customFormat="1" ht="14.25">
      <c r="F208" s="142"/>
      <c r="H208" s="142"/>
      <c r="N208" s="142"/>
    </row>
    <row r="209" spans="6:14" s="139" customFormat="1" ht="14.25">
      <c r="F209" s="142"/>
      <c r="H209" s="142"/>
      <c r="N209" s="142"/>
    </row>
    <row r="210" spans="6:14" s="139" customFormat="1" ht="14.25">
      <c r="F210" s="142"/>
      <c r="H210" s="142"/>
      <c r="N210" s="142"/>
    </row>
    <row r="211" spans="6:14" s="139" customFormat="1" ht="14.25">
      <c r="F211" s="142"/>
      <c r="H211" s="142"/>
      <c r="N211" s="142"/>
    </row>
    <row r="212" spans="6:14" s="139" customFormat="1" ht="14.25">
      <c r="F212" s="142"/>
      <c r="H212" s="142"/>
      <c r="N212" s="142"/>
    </row>
    <row r="213" spans="6:14" s="139" customFormat="1" ht="14.25">
      <c r="F213" s="142"/>
      <c r="H213" s="142"/>
      <c r="N213" s="142"/>
    </row>
    <row r="214" spans="6:14" s="139" customFormat="1" ht="14.25">
      <c r="F214" s="142"/>
      <c r="H214" s="142"/>
      <c r="N214" s="142"/>
    </row>
    <row r="215" spans="6:14" s="139" customFormat="1" ht="14.25">
      <c r="F215" s="142"/>
      <c r="H215" s="142"/>
      <c r="N215" s="142"/>
    </row>
    <row r="216" spans="6:14" s="139" customFormat="1" ht="14.25">
      <c r="F216" s="142"/>
      <c r="H216" s="142"/>
      <c r="N216" s="142"/>
    </row>
    <row r="217" spans="6:14" s="139" customFormat="1" ht="14.25">
      <c r="F217" s="142"/>
      <c r="H217" s="142"/>
      <c r="N217" s="142"/>
    </row>
    <row r="218" spans="6:14" s="139" customFormat="1" ht="14.25">
      <c r="F218" s="142"/>
      <c r="H218" s="142"/>
      <c r="N218" s="142"/>
    </row>
    <row r="219" spans="6:14" s="139" customFormat="1" ht="14.25">
      <c r="F219" s="142"/>
      <c r="H219" s="142"/>
      <c r="N219" s="142"/>
    </row>
    <row r="220" spans="6:14" s="139" customFormat="1" ht="14.25">
      <c r="F220" s="142"/>
      <c r="H220" s="142"/>
      <c r="N220" s="142"/>
    </row>
    <row r="221" spans="6:14" s="139" customFormat="1" ht="14.25">
      <c r="F221" s="142"/>
      <c r="H221" s="142"/>
      <c r="N221" s="142"/>
    </row>
    <row r="222" spans="6:14" s="139" customFormat="1" ht="14.25">
      <c r="F222" s="142"/>
      <c r="H222" s="142"/>
      <c r="N222" s="142"/>
    </row>
    <row r="223" spans="6:14" s="139" customFormat="1" ht="14.25">
      <c r="F223" s="142"/>
      <c r="H223" s="142"/>
      <c r="N223" s="142"/>
    </row>
    <row r="224" spans="6:14" s="139" customFormat="1" ht="14.25">
      <c r="F224" s="142"/>
      <c r="H224" s="142"/>
      <c r="N224" s="142"/>
    </row>
    <row r="225" spans="6:14" s="139" customFormat="1" ht="14.25">
      <c r="F225" s="142"/>
      <c r="H225" s="142"/>
      <c r="N225" s="142"/>
    </row>
    <row r="226" spans="6:14" s="139" customFormat="1" ht="14.25">
      <c r="F226" s="142"/>
      <c r="H226" s="142"/>
      <c r="N226" s="142"/>
    </row>
    <row r="227" spans="6:14" s="139" customFormat="1" ht="14.25">
      <c r="F227" s="142"/>
      <c r="H227" s="142"/>
      <c r="N227" s="142"/>
    </row>
    <row r="228" spans="6:14" s="139" customFormat="1" ht="14.25">
      <c r="F228" s="142"/>
      <c r="H228" s="142"/>
      <c r="N228" s="142"/>
    </row>
    <row r="229" spans="6:14" s="139" customFormat="1" ht="14.25">
      <c r="F229" s="142"/>
      <c r="H229" s="142"/>
      <c r="N229" s="142"/>
    </row>
    <row r="230" spans="6:14" s="139" customFormat="1" ht="14.25">
      <c r="F230" s="142"/>
      <c r="H230" s="142"/>
      <c r="N230" s="142"/>
    </row>
    <row r="231" spans="6:14" s="139" customFormat="1" ht="14.25">
      <c r="F231" s="142"/>
      <c r="H231" s="142"/>
      <c r="N231" s="142"/>
    </row>
    <row r="232" spans="6:14" s="139" customFormat="1" ht="14.25">
      <c r="F232" s="142"/>
      <c r="H232" s="142"/>
      <c r="N232" s="142"/>
    </row>
    <row r="233" spans="6:14" s="139" customFormat="1" ht="14.25">
      <c r="F233" s="142"/>
      <c r="H233" s="142"/>
      <c r="N233" s="142"/>
    </row>
    <row r="234" spans="6:14" s="139" customFormat="1" ht="14.25">
      <c r="F234" s="142"/>
      <c r="H234" s="142"/>
      <c r="N234" s="142"/>
    </row>
    <row r="235" spans="6:14" s="139" customFormat="1" ht="14.25">
      <c r="F235" s="142"/>
      <c r="H235" s="142"/>
      <c r="N235" s="142"/>
    </row>
    <row r="236" spans="6:14" s="139" customFormat="1" ht="14.25">
      <c r="F236" s="142"/>
      <c r="H236" s="142"/>
      <c r="N236" s="142"/>
    </row>
    <row r="237" spans="6:14" s="139" customFormat="1" ht="14.25">
      <c r="F237" s="142"/>
      <c r="H237" s="142"/>
      <c r="N237" s="142"/>
    </row>
    <row r="238" spans="6:14" s="139" customFormat="1" ht="14.25">
      <c r="F238" s="142"/>
      <c r="H238" s="142"/>
      <c r="N238" s="142"/>
    </row>
    <row r="239" spans="6:14" s="139" customFormat="1" ht="14.25">
      <c r="F239" s="142"/>
      <c r="H239" s="142"/>
      <c r="N239" s="142"/>
    </row>
    <row r="240" spans="6:14" s="139" customFormat="1" ht="14.25">
      <c r="F240" s="142"/>
      <c r="H240" s="142"/>
      <c r="N240" s="142"/>
    </row>
    <row r="241" spans="6:14" s="139" customFormat="1" ht="14.25">
      <c r="F241" s="142"/>
      <c r="H241" s="142"/>
      <c r="N241" s="142"/>
    </row>
    <row r="242" spans="6:14" s="139" customFormat="1" ht="14.25">
      <c r="F242" s="142"/>
      <c r="H242" s="142"/>
      <c r="N242" s="142"/>
    </row>
    <row r="243" spans="6:14" s="139" customFormat="1" ht="14.25">
      <c r="F243" s="142"/>
      <c r="H243" s="142"/>
      <c r="N243" s="142"/>
    </row>
    <row r="244" spans="6:14" s="139" customFormat="1" ht="14.25">
      <c r="F244" s="142"/>
      <c r="H244" s="142"/>
      <c r="N244" s="142"/>
    </row>
    <row r="245" spans="6:14" s="139" customFormat="1" ht="14.25">
      <c r="F245" s="142"/>
      <c r="H245" s="142"/>
      <c r="N245" s="142"/>
    </row>
    <row r="246" spans="6:14" s="139" customFormat="1" ht="14.25">
      <c r="F246" s="142"/>
      <c r="H246" s="142"/>
      <c r="N246" s="142"/>
    </row>
    <row r="247" spans="6:14" s="139" customFormat="1" ht="14.25">
      <c r="F247" s="142"/>
      <c r="H247" s="142"/>
      <c r="N247" s="142"/>
    </row>
    <row r="248" spans="6:14" s="139" customFormat="1" ht="14.25">
      <c r="F248" s="142"/>
      <c r="H248" s="142"/>
      <c r="N248" s="142"/>
    </row>
    <row r="249" spans="6:14" s="139" customFormat="1" ht="14.25">
      <c r="F249" s="142"/>
      <c r="H249" s="142"/>
      <c r="N249" s="142"/>
    </row>
    <row r="250" spans="6:14" s="139" customFormat="1" ht="14.25">
      <c r="F250" s="142"/>
      <c r="H250" s="142"/>
      <c r="N250" s="142"/>
    </row>
    <row r="251" spans="6:14" s="139" customFormat="1" ht="14.25">
      <c r="F251" s="142"/>
      <c r="H251" s="142"/>
      <c r="N251" s="142"/>
    </row>
    <row r="252" spans="6:14" s="139" customFormat="1" ht="14.25">
      <c r="F252" s="142"/>
      <c r="H252" s="142"/>
      <c r="N252" s="142"/>
    </row>
    <row r="253" spans="6:14" s="139" customFormat="1" ht="14.25">
      <c r="F253" s="142"/>
      <c r="H253" s="142"/>
      <c r="N253" s="142"/>
    </row>
    <row r="254" spans="6:14" s="139" customFormat="1" ht="14.25">
      <c r="F254" s="142"/>
      <c r="H254" s="142"/>
      <c r="N254" s="142"/>
    </row>
    <row r="255" spans="6:14" s="139" customFormat="1" ht="14.25">
      <c r="F255" s="142"/>
      <c r="H255" s="142"/>
      <c r="N255" s="142"/>
    </row>
    <row r="256" spans="6:14" s="139" customFormat="1" ht="14.25">
      <c r="F256" s="142"/>
      <c r="H256" s="142"/>
      <c r="N256" s="142"/>
    </row>
    <row r="257" spans="6:14" s="139" customFormat="1" ht="14.25">
      <c r="F257" s="142"/>
      <c r="H257" s="142"/>
      <c r="N257" s="142"/>
    </row>
    <row r="258" spans="6:14" s="139" customFormat="1" ht="14.25">
      <c r="F258" s="142"/>
      <c r="H258" s="142"/>
      <c r="N258" s="142"/>
    </row>
    <row r="259" spans="6:14" s="139" customFormat="1" ht="14.25">
      <c r="F259" s="142"/>
      <c r="H259" s="142"/>
      <c r="N259" s="142"/>
    </row>
    <row r="260" spans="6:14" s="139" customFormat="1" ht="14.25">
      <c r="F260" s="142"/>
      <c r="H260" s="142"/>
      <c r="N260" s="142"/>
    </row>
    <row r="261" spans="6:14" s="139" customFormat="1" ht="14.25">
      <c r="F261" s="142"/>
      <c r="H261" s="142"/>
      <c r="N261" s="142"/>
    </row>
    <row r="262" spans="6:14" s="139" customFormat="1" ht="14.25">
      <c r="F262" s="142"/>
      <c r="H262" s="142"/>
      <c r="N262" s="142"/>
    </row>
    <row r="263" spans="6:14" s="139" customFormat="1" ht="14.25">
      <c r="F263" s="142"/>
      <c r="H263" s="142"/>
      <c r="N263" s="142"/>
    </row>
    <row r="264" spans="6:14" s="139" customFormat="1" ht="14.25">
      <c r="F264" s="142"/>
      <c r="H264" s="142"/>
      <c r="N264" s="142"/>
    </row>
    <row r="265" spans="6:14" s="139" customFormat="1" ht="14.25">
      <c r="F265" s="142"/>
      <c r="H265" s="142"/>
      <c r="N265" s="142"/>
    </row>
    <row r="266" spans="6:14" s="139" customFormat="1" ht="14.25">
      <c r="F266" s="142"/>
      <c r="H266" s="142"/>
      <c r="N266" s="142"/>
    </row>
    <row r="267" spans="6:14" s="139" customFormat="1" ht="14.25">
      <c r="F267" s="142"/>
      <c r="H267" s="142"/>
      <c r="N267" s="142"/>
    </row>
    <row r="268" spans="6:14" s="139" customFormat="1" ht="14.25">
      <c r="F268" s="142"/>
      <c r="H268" s="142"/>
      <c r="N268" s="142"/>
    </row>
    <row r="269" spans="6:14" s="139" customFormat="1" ht="14.25">
      <c r="F269" s="142"/>
      <c r="H269" s="142"/>
      <c r="N269" s="142"/>
    </row>
    <row r="270" spans="6:14" s="139" customFormat="1" ht="14.25">
      <c r="F270" s="142"/>
      <c r="H270" s="142"/>
      <c r="N270" s="142"/>
    </row>
    <row r="271" spans="6:14" s="139" customFormat="1" ht="14.25">
      <c r="F271" s="142"/>
      <c r="H271" s="142"/>
      <c r="N271" s="142"/>
    </row>
    <row r="272" spans="6:14" s="139" customFormat="1" ht="14.25">
      <c r="F272" s="142"/>
      <c r="H272" s="142"/>
      <c r="N272" s="142"/>
    </row>
    <row r="273" spans="6:14" s="139" customFormat="1" ht="14.25">
      <c r="F273" s="142"/>
      <c r="H273" s="142"/>
      <c r="N273" s="142"/>
    </row>
    <row r="274" spans="6:14" s="139" customFormat="1" ht="14.25">
      <c r="F274" s="142"/>
      <c r="H274" s="142"/>
      <c r="N274" s="142"/>
    </row>
    <row r="275" spans="6:14" s="139" customFormat="1" ht="14.25">
      <c r="F275" s="142"/>
      <c r="H275" s="142"/>
      <c r="N275" s="142"/>
    </row>
    <row r="276" spans="6:14" s="139" customFormat="1" ht="14.25">
      <c r="F276" s="142"/>
      <c r="H276" s="142"/>
      <c r="N276" s="142"/>
    </row>
    <row r="277" spans="6:14" s="139" customFormat="1" ht="14.25">
      <c r="F277" s="142"/>
      <c r="H277" s="142"/>
      <c r="N277" s="142"/>
    </row>
    <row r="278" spans="6:14" s="139" customFormat="1" ht="14.25">
      <c r="F278" s="142"/>
      <c r="H278" s="142"/>
      <c r="N278" s="142"/>
    </row>
    <row r="279" spans="6:14" s="139" customFormat="1" ht="14.25">
      <c r="F279" s="142"/>
      <c r="H279" s="142"/>
      <c r="N279" s="142"/>
    </row>
    <row r="280" spans="6:14" s="139" customFormat="1" ht="14.25">
      <c r="F280" s="142"/>
      <c r="H280" s="142"/>
      <c r="N280" s="142"/>
    </row>
    <row r="281" spans="6:14" s="139" customFormat="1" ht="14.25">
      <c r="F281" s="142"/>
      <c r="H281" s="142"/>
      <c r="N281" s="142"/>
    </row>
    <row r="282" spans="6:14" s="139" customFormat="1" ht="14.25">
      <c r="F282" s="142"/>
      <c r="H282" s="142"/>
      <c r="N282" s="142"/>
    </row>
    <row r="283" spans="6:14" s="139" customFormat="1" ht="14.25">
      <c r="F283" s="142"/>
      <c r="H283" s="142"/>
      <c r="N283" s="142"/>
    </row>
    <row r="284" spans="6:14" s="139" customFormat="1" ht="14.25">
      <c r="F284" s="142"/>
      <c r="H284" s="142"/>
      <c r="N284" s="142"/>
    </row>
    <row r="285" spans="6:14" s="139" customFormat="1" ht="14.25">
      <c r="F285" s="142"/>
      <c r="H285" s="142"/>
      <c r="N285" s="142"/>
    </row>
    <row r="286" spans="6:14" s="139" customFormat="1" ht="14.25">
      <c r="F286" s="142"/>
      <c r="H286" s="142"/>
      <c r="N286" s="142"/>
    </row>
    <row r="287" spans="6:14" s="139" customFormat="1" ht="14.25">
      <c r="F287" s="142"/>
      <c r="H287" s="142"/>
      <c r="N287" s="142"/>
    </row>
    <row r="288" spans="6:14" s="139" customFormat="1" ht="14.25">
      <c r="F288" s="142"/>
      <c r="H288" s="142"/>
      <c r="N288" s="142"/>
    </row>
    <row r="289" spans="6:14" s="139" customFormat="1" ht="14.25">
      <c r="F289" s="142"/>
      <c r="H289" s="142"/>
      <c r="N289" s="142"/>
    </row>
    <row r="290" spans="6:14" s="139" customFormat="1" ht="14.25">
      <c r="F290" s="142"/>
      <c r="H290" s="142"/>
      <c r="N290" s="142"/>
    </row>
    <row r="291" spans="6:14" s="139" customFormat="1" ht="14.25">
      <c r="F291" s="142"/>
      <c r="H291" s="142"/>
      <c r="N291" s="142"/>
    </row>
    <row r="292" spans="6:14" s="139" customFormat="1" ht="14.25">
      <c r="F292" s="142"/>
      <c r="H292" s="142"/>
      <c r="N292" s="142"/>
    </row>
    <row r="293" spans="6:14" s="139" customFormat="1" ht="14.25">
      <c r="F293" s="142"/>
      <c r="H293" s="142"/>
      <c r="N293" s="142"/>
    </row>
    <row r="294" spans="6:14" s="139" customFormat="1" ht="14.25">
      <c r="F294" s="142"/>
      <c r="H294" s="142"/>
      <c r="N294" s="142"/>
    </row>
    <row r="295" spans="6:14" s="139" customFormat="1" ht="14.25">
      <c r="F295" s="142"/>
      <c r="H295" s="142"/>
      <c r="N295" s="142"/>
    </row>
    <row r="296" spans="6:14" s="139" customFormat="1" ht="14.25">
      <c r="F296" s="142"/>
      <c r="H296" s="142"/>
      <c r="N296" s="142"/>
    </row>
    <row r="297" spans="6:14" s="139" customFormat="1" ht="14.25">
      <c r="F297" s="142"/>
      <c r="H297" s="142"/>
      <c r="N297" s="142"/>
    </row>
    <row r="298" spans="6:14" s="139" customFormat="1" ht="14.25">
      <c r="F298" s="142"/>
      <c r="H298" s="142"/>
      <c r="N298" s="142"/>
    </row>
    <row r="299" spans="6:14" s="139" customFormat="1" ht="14.25">
      <c r="F299" s="142"/>
      <c r="H299" s="142"/>
      <c r="N299" s="142"/>
    </row>
    <row r="300" spans="6:14" s="139" customFormat="1" ht="14.25">
      <c r="F300" s="142"/>
      <c r="H300" s="142"/>
      <c r="N300" s="142"/>
    </row>
    <row r="301" spans="6:14" s="139" customFormat="1" ht="14.25">
      <c r="F301" s="142"/>
      <c r="H301" s="142"/>
      <c r="N301" s="142"/>
    </row>
    <row r="302" spans="6:14" s="139" customFormat="1" ht="14.25">
      <c r="F302" s="142"/>
      <c r="H302" s="142"/>
      <c r="N302" s="142"/>
    </row>
    <row r="303" spans="6:14" s="139" customFormat="1" ht="14.25">
      <c r="F303" s="142"/>
      <c r="H303" s="142"/>
      <c r="N303" s="142"/>
    </row>
    <row r="304" spans="6:14" s="139" customFormat="1" ht="14.25">
      <c r="F304" s="142"/>
      <c r="H304" s="142"/>
      <c r="N304" s="142"/>
    </row>
    <row r="305" spans="6:14" s="139" customFormat="1" ht="14.25">
      <c r="F305" s="142"/>
      <c r="H305" s="142"/>
      <c r="N305" s="142"/>
    </row>
    <row r="306" spans="6:14" s="139" customFormat="1" ht="14.25">
      <c r="F306" s="142"/>
      <c r="H306" s="142"/>
      <c r="N306" s="142"/>
    </row>
    <row r="307" spans="6:14" s="139" customFormat="1" ht="14.25">
      <c r="F307" s="142"/>
      <c r="H307" s="142"/>
      <c r="N307" s="142"/>
    </row>
    <row r="308" spans="6:14" s="139" customFormat="1" ht="14.25">
      <c r="F308" s="142"/>
      <c r="H308" s="142"/>
      <c r="N308" s="142"/>
    </row>
    <row r="309" spans="6:14" s="139" customFormat="1" ht="14.25">
      <c r="F309" s="142"/>
      <c r="H309" s="142"/>
      <c r="N309" s="142"/>
    </row>
    <row r="310" spans="6:14" s="139" customFormat="1" ht="14.25">
      <c r="F310" s="142"/>
      <c r="H310" s="142"/>
      <c r="N310" s="142"/>
    </row>
    <row r="311" spans="6:14" s="139" customFormat="1" ht="14.25">
      <c r="F311" s="142"/>
      <c r="H311" s="142"/>
      <c r="N311" s="142"/>
    </row>
    <row r="312" spans="6:14" s="139" customFormat="1" ht="14.25">
      <c r="F312" s="142"/>
      <c r="H312" s="142"/>
      <c r="N312" s="142"/>
    </row>
    <row r="313" spans="6:14" s="139" customFormat="1" ht="14.25">
      <c r="F313" s="142"/>
      <c r="H313" s="142"/>
      <c r="N313" s="142"/>
    </row>
    <row r="314" spans="6:14" s="139" customFormat="1" ht="14.25">
      <c r="F314" s="142"/>
      <c r="H314" s="142"/>
      <c r="N314" s="142"/>
    </row>
    <row r="315" spans="6:14" s="139" customFormat="1" ht="14.25">
      <c r="F315" s="142"/>
      <c r="H315" s="142"/>
      <c r="N315" s="142"/>
    </row>
    <row r="316" spans="6:14" s="139" customFormat="1" ht="14.25">
      <c r="F316" s="142"/>
      <c r="H316" s="142"/>
      <c r="N316" s="142"/>
    </row>
    <row r="317" spans="6:14" s="139" customFormat="1" ht="14.25">
      <c r="F317" s="142"/>
      <c r="H317" s="142"/>
      <c r="N317" s="142"/>
    </row>
    <row r="318" spans="6:14" s="139" customFormat="1" ht="14.25">
      <c r="F318" s="142"/>
      <c r="H318" s="142"/>
      <c r="N318" s="142"/>
    </row>
    <row r="319" spans="6:14" s="139" customFormat="1" ht="14.25">
      <c r="F319" s="142"/>
      <c r="H319" s="142"/>
      <c r="N319" s="142"/>
    </row>
    <row r="320" spans="6:14" s="139" customFormat="1" ht="14.25">
      <c r="F320" s="142"/>
      <c r="H320" s="142"/>
      <c r="N320" s="142"/>
    </row>
    <row r="321" spans="6:14" s="139" customFormat="1" ht="14.25">
      <c r="F321" s="142"/>
      <c r="H321" s="142"/>
      <c r="N321" s="142"/>
    </row>
    <row r="322" spans="6:14" s="139" customFormat="1" ht="14.25">
      <c r="F322" s="142"/>
      <c r="H322" s="142"/>
      <c r="N322" s="142"/>
    </row>
    <row r="323" spans="6:14" s="139" customFormat="1" ht="14.25">
      <c r="F323" s="142"/>
      <c r="H323" s="142"/>
      <c r="N323" s="142"/>
    </row>
    <row r="324" spans="6:14" s="139" customFormat="1" ht="14.25">
      <c r="F324" s="142"/>
      <c r="H324" s="142"/>
      <c r="N324" s="142"/>
    </row>
    <row r="325" spans="6:14" s="139" customFormat="1" ht="14.25">
      <c r="F325" s="142"/>
      <c r="H325" s="142"/>
      <c r="N325" s="142"/>
    </row>
    <row r="326" spans="6:14" s="139" customFormat="1" ht="14.25">
      <c r="F326" s="142"/>
      <c r="H326" s="142"/>
      <c r="N326" s="142"/>
    </row>
    <row r="327" spans="6:14" s="139" customFormat="1" ht="14.25">
      <c r="F327" s="142"/>
      <c r="H327" s="142"/>
      <c r="N327" s="142"/>
    </row>
    <row r="328" spans="6:14" s="139" customFormat="1" ht="14.25">
      <c r="F328" s="142"/>
      <c r="H328" s="142"/>
      <c r="N328" s="142"/>
    </row>
    <row r="329" spans="6:14" s="139" customFormat="1" ht="14.25">
      <c r="F329" s="142"/>
      <c r="H329" s="142"/>
      <c r="N329" s="142"/>
    </row>
    <row r="330" spans="6:14" s="139" customFormat="1" ht="14.25">
      <c r="F330" s="142"/>
      <c r="H330" s="142"/>
      <c r="N330" s="142"/>
    </row>
    <row r="331" spans="6:14" s="139" customFormat="1" ht="14.25">
      <c r="F331" s="142"/>
      <c r="H331" s="142"/>
      <c r="N331" s="142"/>
    </row>
    <row r="332" spans="6:14" s="139" customFormat="1" ht="14.25">
      <c r="F332" s="142"/>
      <c r="H332" s="142"/>
      <c r="N332" s="142"/>
    </row>
    <row r="333" spans="6:14" s="139" customFormat="1" ht="14.25">
      <c r="F333" s="142"/>
      <c r="H333" s="142"/>
      <c r="N333" s="142"/>
    </row>
    <row r="334" spans="6:14" s="139" customFormat="1" ht="14.25">
      <c r="F334" s="142"/>
      <c r="H334" s="142"/>
      <c r="N334" s="142"/>
    </row>
    <row r="335" spans="6:14" s="139" customFormat="1" ht="14.25">
      <c r="F335" s="142"/>
      <c r="H335" s="142"/>
      <c r="N335" s="142"/>
    </row>
    <row r="336" spans="6:14" s="139" customFormat="1" ht="14.25">
      <c r="F336" s="142"/>
      <c r="H336" s="142"/>
      <c r="N336" s="142"/>
    </row>
    <row r="337" spans="6:14" s="139" customFormat="1" ht="14.25">
      <c r="F337" s="142"/>
      <c r="H337" s="142"/>
      <c r="N337" s="142"/>
    </row>
    <row r="338" spans="6:14" s="139" customFormat="1" ht="14.25">
      <c r="F338" s="142"/>
      <c r="H338" s="142"/>
      <c r="N338" s="142"/>
    </row>
    <row r="339" spans="6:14" s="139" customFormat="1" ht="14.25">
      <c r="F339" s="142"/>
      <c r="H339" s="142"/>
      <c r="N339" s="142"/>
    </row>
    <row r="340" spans="6:14" s="139" customFormat="1" ht="14.25">
      <c r="F340" s="142"/>
      <c r="H340" s="142"/>
      <c r="N340" s="142"/>
    </row>
    <row r="341" spans="6:14" s="139" customFormat="1" ht="14.25">
      <c r="F341" s="142"/>
      <c r="H341" s="142"/>
      <c r="N341" s="142"/>
    </row>
    <row r="342" spans="6:14" s="139" customFormat="1" ht="14.25">
      <c r="F342" s="142"/>
      <c r="H342" s="142"/>
      <c r="N342" s="142"/>
    </row>
    <row r="343" spans="6:14" s="139" customFormat="1" ht="14.25">
      <c r="F343" s="142"/>
      <c r="H343" s="142"/>
      <c r="N343" s="142"/>
    </row>
    <row r="344" spans="6:14" s="139" customFormat="1" ht="14.25">
      <c r="F344" s="142"/>
      <c r="H344" s="142"/>
      <c r="N344" s="142"/>
    </row>
    <row r="345" spans="6:14" s="139" customFormat="1" ht="14.25">
      <c r="F345" s="142"/>
      <c r="H345" s="142"/>
      <c r="N345" s="142"/>
    </row>
    <row r="346" spans="6:14" s="139" customFormat="1" ht="14.25">
      <c r="F346" s="142"/>
      <c r="H346" s="142"/>
      <c r="N346" s="142"/>
    </row>
    <row r="347" spans="6:14" s="139" customFormat="1" ht="14.25">
      <c r="F347" s="142"/>
      <c r="H347" s="142"/>
      <c r="N347" s="142"/>
    </row>
    <row r="348" spans="6:14" s="139" customFormat="1" ht="14.25">
      <c r="F348" s="142"/>
      <c r="H348" s="142"/>
      <c r="N348" s="142"/>
    </row>
    <row r="349" spans="6:14" s="139" customFormat="1" ht="14.25">
      <c r="F349" s="142"/>
      <c r="H349" s="142"/>
      <c r="N349" s="142"/>
    </row>
    <row r="350" spans="6:14" s="139" customFormat="1" ht="14.25">
      <c r="F350" s="142"/>
      <c r="H350" s="142"/>
      <c r="N350" s="142"/>
    </row>
    <row r="351" spans="6:14" s="139" customFormat="1" ht="14.25">
      <c r="F351" s="142"/>
      <c r="H351" s="142"/>
      <c r="N351" s="142"/>
    </row>
    <row r="352" spans="6:14" s="139" customFormat="1" ht="14.25">
      <c r="F352" s="142"/>
      <c r="H352" s="142"/>
      <c r="N352" s="142"/>
    </row>
    <row r="353" spans="6:14" s="139" customFormat="1" ht="14.25">
      <c r="F353" s="142"/>
      <c r="H353" s="142"/>
      <c r="N353" s="142"/>
    </row>
    <row r="354" spans="6:14" s="139" customFormat="1" ht="14.25">
      <c r="F354" s="142"/>
      <c r="H354" s="142"/>
      <c r="N354" s="142"/>
    </row>
    <row r="355" spans="6:14" s="139" customFormat="1" ht="14.25">
      <c r="F355" s="142"/>
      <c r="H355" s="142"/>
      <c r="N355" s="142"/>
    </row>
    <row r="356" spans="6:14" s="139" customFormat="1" ht="14.25">
      <c r="F356" s="142"/>
      <c r="H356" s="142"/>
      <c r="N356" s="142"/>
    </row>
    <row r="357" spans="6:14" s="139" customFormat="1" ht="14.25">
      <c r="F357" s="142"/>
      <c r="H357" s="142"/>
      <c r="N357" s="142"/>
    </row>
    <row r="358" spans="6:14" s="139" customFormat="1" ht="14.25">
      <c r="F358" s="142"/>
      <c r="H358" s="142"/>
      <c r="N358" s="142"/>
    </row>
    <row r="359" spans="6:14" s="139" customFormat="1" ht="14.25">
      <c r="F359" s="142"/>
      <c r="H359" s="142"/>
      <c r="N359" s="142"/>
    </row>
    <row r="360" spans="6:14" s="139" customFormat="1" ht="14.25">
      <c r="F360" s="142"/>
      <c r="H360" s="142"/>
      <c r="N360" s="142"/>
    </row>
    <row r="361" spans="6:14" s="139" customFormat="1" ht="14.25">
      <c r="F361" s="142"/>
      <c r="H361" s="142"/>
      <c r="N361" s="142"/>
    </row>
    <row r="362" spans="6:14" s="139" customFormat="1" ht="14.25">
      <c r="F362" s="142"/>
      <c r="H362" s="142"/>
      <c r="N362" s="142"/>
    </row>
    <row r="363" spans="6:14" s="139" customFormat="1" ht="14.25">
      <c r="F363" s="142"/>
      <c r="H363" s="142"/>
      <c r="N363" s="142"/>
    </row>
    <row r="364" spans="6:14" s="139" customFormat="1" ht="14.25">
      <c r="F364" s="142"/>
      <c r="H364" s="142"/>
      <c r="N364" s="142"/>
    </row>
    <row r="365" spans="6:14" s="139" customFormat="1" ht="14.25">
      <c r="F365" s="142"/>
      <c r="H365" s="142"/>
      <c r="N365" s="142"/>
    </row>
    <row r="366" spans="6:14" s="139" customFormat="1" ht="14.25">
      <c r="F366" s="142"/>
      <c r="H366" s="142"/>
      <c r="N366" s="142"/>
    </row>
    <row r="367" spans="6:14" s="139" customFormat="1" ht="14.25">
      <c r="F367" s="142"/>
      <c r="H367" s="142"/>
      <c r="N367" s="142"/>
    </row>
    <row r="368" spans="6:14" s="139" customFormat="1" ht="14.25">
      <c r="F368" s="142"/>
      <c r="H368" s="142"/>
      <c r="N368" s="142"/>
    </row>
    <row r="369" spans="6:14" s="139" customFormat="1" ht="14.25">
      <c r="F369" s="142"/>
      <c r="H369" s="142"/>
      <c r="N369" s="142"/>
    </row>
    <row r="370" spans="6:14" s="139" customFormat="1" ht="14.25">
      <c r="F370" s="142"/>
      <c r="H370" s="142"/>
      <c r="N370" s="142"/>
    </row>
    <row r="371" spans="6:14" s="139" customFormat="1" ht="14.25">
      <c r="F371" s="142"/>
      <c r="H371" s="142"/>
      <c r="N371" s="142"/>
    </row>
    <row r="372" spans="6:14" s="139" customFormat="1" ht="14.25">
      <c r="F372" s="142"/>
      <c r="H372" s="142"/>
      <c r="N372" s="142"/>
    </row>
    <row r="373" spans="6:14" s="139" customFormat="1" ht="14.25">
      <c r="F373" s="142"/>
      <c r="H373" s="142"/>
      <c r="N373" s="142"/>
    </row>
    <row r="374" spans="6:14" s="139" customFormat="1" ht="14.25">
      <c r="F374" s="142"/>
      <c r="H374" s="142"/>
      <c r="N374" s="142"/>
    </row>
    <row r="375" spans="6:14" s="139" customFormat="1" ht="14.25">
      <c r="F375" s="142"/>
      <c r="H375" s="142"/>
      <c r="N375" s="142"/>
    </row>
    <row r="376" spans="6:14" s="139" customFormat="1" ht="14.25">
      <c r="F376" s="142"/>
      <c r="H376" s="142"/>
      <c r="N376" s="142"/>
    </row>
    <row r="377" spans="6:14" s="139" customFormat="1" ht="14.25">
      <c r="F377" s="142"/>
      <c r="H377" s="142"/>
      <c r="N377" s="142"/>
    </row>
    <row r="378" spans="6:14" s="139" customFormat="1" ht="14.25">
      <c r="F378" s="142"/>
      <c r="H378" s="142"/>
      <c r="N378" s="142"/>
    </row>
    <row r="379" spans="6:14" s="139" customFormat="1" ht="14.25">
      <c r="F379" s="142"/>
      <c r="H379" s="142"/>
      <c r="N379" s="142"/>
    </row>
    <row r="380" spans="6:14" s="139" customFormat="1" ht="14.25">
      <c r="F380" s="142"/>
      <c r="H380" s="142"/>
      <c r="N380" s="142"/>
    </row>
    <row r="381" spans="6:14" s="139" customFormat="1" ht="14.25">
      <c r="F381" s="142"/>
      <c r="H381" s="142"/>
      <c r="N381" s="142"/>
    </row>
    <row r="382" spans="6:14" s="139" customFormat="1" ht="14.25">
      <c r="F382" s="142"/>
      <c r="H382" s="142"/>
      <c r="N382" s="142"/>
    </row>
    <row r="383" spans="6:14" s="139" customFormat="1" ht="14.25">
      <c r="F383" s="142"/>
      <c r="H383" s="142"/>
      <c r="N383" s="142"/>
    </row>
    <row r="384" spans="6:14" s="139" customFormat="1" ht="14.25">
      <c r="F384" s="142"/>
      <c r="H384" s="142"/>
      <c r="N384" s="142"/>
    </row>
    <row r="385" spans="6:14" s="139" customFormat="1" ht="14.25">
      <c r="F385" s="142"/>
      <c r="H385" s="142"/>
      <c r="N385" s="142"/>
    </row>
    <row r="386" spans="6:14" s="139" customFormat="1" ht="14.25">
      <c r="F386" s="142"/>
      <c r="H386" s="142"/>
      <c r="N386" s="142"/>
    </row>
    <row r="387" spans="6:14" s="139" customFormat="1" ht="14.25">
      <c r="F387" s="142"/>
      <c r="H387" s="142"/>
      <c r="N387" s="142"/>
    </row>
    <row r="388" spans="6:14" s="139" customFormat="1" ht="14.25">
      <c r="F388" s="142"/>
      <c r="H388" s="142"/>
      <c r="N388" s="142"/>
    </row>
    <row r="389" spans="6:14" s="139" customFormat="1" ht="14.25">
      <c r="F389" s="142"/>
      <c r="H389" s="142"/>
      <c r="N389" s="142"/>
    </row>
    <row r="390" spans="6:14" s="139" customFormat="1" ht="14.25">
      <c r="F390" s="142"/>
      <c r="H390" s="142"/>
      <c r="N390" s="142"/>
    </row>
    <row r="391" spans="6:14" s="139" customFormat="1" ht="14.25">
      <c r="F391" s="142"/>
      <c r="H391" s="142"/>
      <c r="N391" s="142"/>
    </row>
    <row r="392" spans="6:14" s="139" customFormat="1" ht="14.25">
      <c r="F392" s="142"/>
      <c r="H392" s="142"/>
      <c r="N392" s="142"/>
    </row>
    <row r="393" spans="6:14" s="139" customFormat="1" ht="14.25">
      <c r="F393" s="142"/>
      <c r="H393" s="142"/>
      <c r="N393" s="142"/>
    </row>
    <row r="394" spans="6:14" s="139" customFormat="1" ht="14.25">
      <c r="F394" s="142"/>
      <c r="H394" s="142"/>
      <c r="N394" s="142"/>
    </row>
    <row r="395" spans="6:14" s="139" customFormat="1" ht="14.25">
      <c r="F395" s="142"/>
      <c r="H395" s="142"/>
      <c r="N395" s="142"/>
    </row>
    <row r="396" spans="6:14" s="139" customFormat="1" ht="14.25">
      <c r="F396" s="142"/>
      <c r="H396" s="142"/>
      <c r="N396" s="142"/>
    </row>
    <row r="397" spans="6:14" s="139" customFormat="1" ht="14.25">
      <c r="F397" s="142"/>
      <c r="H397" s="142"/>
      <c r="N397" s="142"/>
    </row>
    <row r="398" spans="6:14" s="139" customFormat="1" ht="14.25">
      <c r="F398" s="142"/>
      <c r="H398" s="142"/>
      <c r="N398" s="142"/>
    </row>
    <row r="399" spans="6:14" s="139" customFormat="1" ht="14.25">
      <c r="F399" s="142"/>
      <c r="H399" s="142"/>
      <c r="N399" s="142"/>
    </row>
    <row r="400" spans="6:14" s="139" customFormat="1" ht="14.25">
      <c r="F400" s="142"/>
      <c r="H400" s="142"/>
      <c r="N400" s="142"/>
    </row>
    <row r="401" spans="6:14" s="139" customFormat="1" ht="14.25">
      <c r="F401" s="142"/>
      <c r="H401" s="142"/>
      <c r="N401" s="142"/>
    </row>
    <row r="402" spans="6:14" s="139" customFormat="1" ht="14.25">
      <c r="F402" s="142"/>
      <c r="H402" s="142"/>
      <c r="N402" s="142"/>
    </row>
    <row r="403" spans="6:14" s="139" customFormat="1" ht="14.25">
      <c r="F403" s="142"/>
      <c r="H403" s="142"/>
      <c r="N403" s="142"/>
    </row>
    <row r="404" spans="6:14" s="139" customFormat="1" ht="14.25">
      <c r="F404" s="142"/>
      <c r="H404" s="142"/>
      <c r="N404" s="142"/>
    </row>
    <row r="405" spans="6:14" s="139" customFormat="1" ht="14.25">
      <c r="F405" s="142"/>
      <c r="H405" s="142"/>
      <c r="N405" s="142"/>
    </row>
    <row r="406" spans="6:14" s="139" customFormat="1" ht="14.25">
      <c r="F406" s="142"/>
      <c r="H406" s="142"/>
      <c r="N406" s="142"/>
    </row>
    <row r="407" spans="6:14" s="139" customFormat="1" ht="14.25">
      <c r="F407" s="142"/>
      <c r="H407" s="142"/>
      <c r="N407" s="142"/>
    </row>
    <row r="408" spans="6:14" s="139" customFormat="1" ht="14.25">
      <c r="F408" s="142"/>
      <c r="H408" s="142"/>
      <c r="N408" s="142"/>
    </row>
    <row r="409" spans="6:14" s="139" customFormat="1" ht="14.25">
      <c r="F409" s="142"/>
      <c r="H409" s="142"/>
      <c r="N409" s="142"/>
    </row>
    <row r="410" spans="6:14" s="139" customFormat="1" ht="14.25">
      <c r="F410" s="142"/>
      <c r="H410" s="142"/>
      <c r="N410" s="142"/>
    </row>
    <row r="411" spans="6:14" s="139" customFormat="1" ht="14.25">
      <c r="F411" s="142"/>
      <c r="H411" s="142"/>
      <c r="N411" s="142"/>
    </row>
    <row r="412" spans="6:14" s="139" customFormat="1" ht="14.25">
      <c r="F412" s="142"/>
      <c r="H412" s="142"/>
      <c r="N412" s="142"/>
    </row>
    <row r="413" spans="6:14" s="139" customFormat="1" ht="14.25">
      <c r="F413" s="142"/>
      <c r="H413" s="142"/>
      <c r="N413" s="142"/>
    </row>
    <row r="414" spans="6:14" s="139" customFormat="1" ht="14.25">
      <c r="F414" s="142"/>
      <c r="H414" s="142"/>
      <c r="N414" s="142"/>
    </row>
    <row r="415" spans="6:14" s="139" customFormat="1" ht="14.25">
      <c r="F415" s="142"/>
      <c r="H415" s="142"/>
      <c r="N415" s="142"/>
    </row>
    <row r="416" spans="6:14" s="139" customFormat="1" ht="14.25">
      <c r="F416" s="142"/>
      <c r="H416" s="142"/>
      <c r="N416" s="142"/>
    </row>
    <row r="417" spans="6:14" s="139" customFormat="1" ht="14.25">
      <c r="F417" s="142"/>
      <c r="H417" s="142"/>
      <c r="N417" s="142"/>
    </row>
    <row r="418" spans="6:14" s="139" customFormat="1" ht="14.25">
      <c r="F418" s="142"/>
      <c r="H418" s="142"/>
      <c r="N418" s="142"/>
    </row>
    <row r="419" spans="6:14" s="139" customFormat="1" ht="14.25">
      <c r="F419" s="142"/>
      <c r="H419" s="142"/>
      <c r="N419" s="142"/>
    </row>
    <row r="420" spans="6:14" s="139" customFormat="1" ht="14.25">
      <c r="F420" s="142"/>
      <c r="H420" s="142"/>
      <c r="N420" s="142"/>
    </row>
    <row r="421" spans="6:14" s="139" customFormat="1" ht="14.25">
      <c r="F421" s="142"/>
      <c r="H421" s="142"/>
      <c r="N421" s="142"/>
    </row>
    <row r="422" spans="6:14" s="139" customFormat="1" ht="14.25">
      <c r="F422" s="142"/>
      <c r="H422" s="142"/>
      <c r="N422" s="142"/>
    </row>
    <row r="423" spans="6:14" s="139" customFormat="1" ht="14.25">
      <c r="F423" s="142"/>
      <c r="H423" s="142"/>
      <c r="N423" s="142"/>
    </row>
    <row r="424" spans="6:14" s="139" customFormat="1" ht="14.25">
      <c r="F424" s="142"/>
      <c r="H424" s="142"/>
      <c r="N424" s="142"/>
    </row>
    <row r="425" spans="6:14" s="139" customFormat="1" ht="14.25">
      <c r="F425" s="142"/>
      <c r="H425" s="142"/>
      <c r="N425" s="142"/>
    </row>
    <row r="426" spans="6:14" s="139" customFormat="1" ht="14.25">
      <c r="F426" s="142"/>
      <c r="H426" s="142"/>
      <c r="N426" s="142"/>
    </row>
    <row r="427" spans="6:14" s="139" customFormat="1" ht="14.25">
      <c r="F427" s="142"/>
      <c r="H427" s="142"/>
      <c r="N427" s="142"/>
    </row>
    <row r="428" spans="6:14" s="139" customFormat="1" ht="14.25">
      <c r="F428" s="142"/>
      <c r="H428" s="142"/>
      <c r="N428" s="142"/>
    </row>
    <row r="429" spans="6:14" s="139" customFormat="1" ht="14.25">
      <c r="F429" s="142"/>
      <c r="H429" s="142"/>
      <c r="N429" s="142"/>
    </row>
    <row r="430" spans="6:14" s="139" customFormat="1" ht="14.25">
      <c r="F430" s="142"/>
      <c r="H430" s="142"/>
      <c r="N430" s="142"/>
    </row>
    <row r="431" spans="6:14" s="139" customFormat="1" ht="14.25">
      <c r="F431" s="142"/>
      <c r="H431" s="142"/>
      <c r="N431" s="142"/>
    </row>
    <row r="432" spans="6:14" s="139" customFormat="1" ht="14.25">
      <c r="F432" s="142"/>
      <c r="H432" s="142"/>
      <c r="N432" s="142"/>
    </row>
    <row r="433" spans="6:14" s="139" customFormat="1" ht="14.25">
      <c r="F433" s="142"/>
      <c r="H433" s="142"/>
      <c r="N433" s="142"/>
    </row>
    <row r="434" spans="6:14" s="139" customFormat="1" ht="14.25">
      <c r="F434" s="142"/>
      <c r="H434" s="142"/>
      <c r="N434" s="142"/>
    </row>
    <row r="435" spans="6:14" s="139" customFormat="1" ht="14.25">
      <c r="F435" s="142"/>
      <c r="H435" s="142"/>
      <c r="N435" s="142"/>
    </row>
    <row r="436" spans="6:14" s="139" customFormat="1" ht="14.25">
      <c r="F436" s="142"/>
      <c r="H436" s="142"/>
      <c r="N436" s="142"/>
    </row>
    <row r="437" spans="6:14" s="139" customFormat="1" ht="14.25">
      <c r="F437" s="142"/>
      <c r="H437" s="142"/>
      <c r="N437" s="142"/>
    </row>
    <row r="438" spans="6:14" s="139" customFormat="1" ht="14.25">
      <c r="F438" s="142"/>
      <c r="H438" s="142"/>
      <c r="N438" s="142"/>
    </row>
    <row r="439" spans="6:14" s="139" customFormat="1" ht="14.25">
      <c r="F439" s="142"/>
      <c r="H439" s="142"/>
      <c r="N439" s="142"/>
    </row>
    <row r="440" spans="6:14" s="139" customFormat="1" ht="14.25">
      <c r="F440" s="142"/>
      <c r="H440" s="142"/>
      <c r="N440" s="142"/>
    </row>
    <row r="441" spans="6:14" s="139" customFormat="1" ht="14.25">
      <c r="F441" s="142"/>
      <c r="H441" s="142"/>
      <c r="N441" s="142"/>
    </row>
    <row r="442" spans="6:14" s="139" customFormat="1" ht="14.25">
      <c r="F442" s="142"/>
      <c r="H442" s="142"/>
      <c r="N442" s="142"/>
    </row>
    <row r="443" spans="6:14" s="139" customFormat="1" ht="14.25">
      <c r="F443" s="142"/>
      <c r="H443" s="142"/>
      <c r="N443" s="142"/>
    </row>
    <row r="444" spans="6:14" s="139" customFormat="1" ht="14.25">
      <c r="F444" s="142"/>
      <c r="H444" s="142"/>
      <c r="N444" s="142"/>
    </row>
    <row r="445" spans="6:14" s="139" customFormat="1" ht="14.25">
      <c r="F445" s="142"/>
      <c r="H445" s="142"/>
      <c r="N445" s="142"/>
    </row>
    <row r="446" spans="6:14" s="139" customFormat="1" ht="14.25">
      <c r="F446" s="142"/>
      <c r="H446" s="142"/>
      <c r="N446" s="142"/>
    </row>
    <row r="447" spans="6:14" s="139" customFormat="1" ht="14.25">
      <c r="F447" s="142"/>
      <c r="H447" s="142"/>
      <c r="N447" s="142"/>
    </row>
    <row r="448" spans="6:14" s="139" customFormat="1" ht="14.25">
      <c r="F448" s="142"/>
      <c r="H448" s="142"/>
      <c r="N448" s="142"/>
    </row>
    <row r="449" spans="6:14" s="139" customFormat="1" ht="14.25">
      <c r="F449" s="142"/>
      <c r="H449" s="142"/>
      <c r="N449" s="142"/>
    </row>
    <row r="450" spans="6:14" s="139" customFormat="1" ht="14.25">
      <c r="F450" s="142"/>
      <c r="H450" s="142"/>
      <c r="N450" s="142"/>
    </row>
    <row r="451" spans="6:14" s="139" customFormat="1" ht="14.25">
      <c r="F451" s="142"/>
      <c r="H451" s="142"/>
      <c r="N451" s="142"/>
    </row>
    <row r="452" spans="6:14" s="139" customFormat="1" ht="14.25">
      <c r="F452" s="142"/>
      <c r="H452" s="142"/>
      <c r="N452" s="142"/>
    </row>
    <row r="453" spans="6:14" s="139" customFormat="1" ht="14.25">
      <c r="F453" s="142"/>
      <c r="H453" s="142"/>
      <c r="N453" s="142"/>
    </row>
    <row r="454" spans="6:14" s="139" customFormat="1" ht="14.25">
      <c r="F454" s="142"/>
      <c r="H454" s="142"/>
      <c r="N454" s="142"/>
    </row>
    <row r="455" spans="6:14" s="139" customFormat="1" ht="14.25">
      <c r="F455" s="142"/>
      <c r="H455" s="142"/>
      <c r="N455" s="142"/>
    </row>
    <row r="456" spans="6:14" s="139" customFormat="1" ht="14.25">
      <c r="F456" s="142"/>
      <c r="H456" s="142"/>
      <c r="N456" s="142"/>
    </row>
    <row r="457" spans="6:14" s="139" customFormat="1" ht="14.25">
      <c r="F457" s="142"/>
      <c r="H457" s="142"/>
      <c r="N457" s="142"/>
    </row>
    <row r="458" spans="6:14" s="139" customFormat="1" ht="14.25">
      <c r="F458" s="142"/>
      <c r="H458" s="142"/>
      <c r="N458" s="142"/>
    </row>
    <row r="459" spans="6:14" s="139" customFormat="1" ht="14.25">
      <c r="F459" s="142"/>
      <c r="H459" s="142"/>
      <c r="N459" s="142"/>
    </row>
    <row r="460" spans="6:14" s="139" customFormat="1" ht="14.25">
      <c r="F460" s="142"/>
      <c r="H460" s="142"/>
      <c r="N460" s="142"/>
    </row>
    <row r="461" spans="6:14" s="139" customFormat="1" ht="14.25">
      <c r="F461" s="142"/>
      <c r="H461" s="142"/>
      <c r="N461" s="142"/>
    </row>
    <row r="462" spans="6:14" s="139" customFormat="1" ht="14.25">
      <c r="F462" s="142"/>
      <c r="H462" s="142"/>
      <c r="N462" s="142"/>
    </row>
    <row r="463" spans="6:14" s="139" customFormat="1" ht="14.25">
      <c r="F463" s="142"/>
      <c r="H463" s="142"/>
      <c r="N463" s="142"/>
    </row>
    <row r="464" spans="6:14" s="139" customFormat="1" ht="14.25">
      <c r="F464" s="142"/>
      <c r="H464" s="142"/>
      <c r="N464" s="142"/>
    </row>
    <row r="465" spans="6:14" s="139" customFormat="1" ht="14.25">
      <c r="F465" s="142"/>
      <c r="H465" s="142"/>
      <c r="N465" s="142"/>
    </row>
    <row r="466" spans="6:14" s="139" customFormat="1" ht="14.25">
      <c r="F466" s="142"/>
      <c r="H466" s="142"/>
      <c r="N466" s="142"/>
    </row>
    <row r="467" spans="6:14" s="139" customFormat="1" ht="14.25">
      <c r="F467" s="142"/>
      <c r="H467" s="142"/>
      <c r="N467" s="142"/>
    </row>
    <row r="468" spans="6:14" s="139" customFormat="1" ht="14.25">
      <c r="F468" s="142"/>
      <c r="H468" s="142"/>
      <c r="N468" s="142"/>
    </row>
    <row r="469" spans="6:14" s="139" customFormat="1" ht="14.25">
      <c r="F469" s="142"/>
      <c r="H469" s="142"/>
      <c r="N469" s="142"/>
    </row>
    <row r="470" spans="6:14" s="139" customFormat="1" ht="14.25">
      <c r="F470" s="142"/>
      <c r="H470" s="142"/>
      <c r="N470" s="142"/>
    </row>
    <row r="471" spans="6:14" s="139" customFormat="1" ht="14.25">
      <c r="F471" s="142"/>
      <c r="H471" s="142"/>
      <c r="N471" s="142"/>
    </row>
    <row r="472" spans="6:14" s="139" customFormat="1" ht="14.25">
      <c r="F472" s="142"/>
      <c r="H472" s="142"/>
      <c r="N472" s="142"/>
    </row>
    <row r="473" spans="6:14" s="139" customFormat="1" ht="14.25">
      <c r="F473" s="142"/>
      <c r="H473" s="142"/>
      <c r="N473" s="142"/>
    </row>
    <row r="474" spans="6:14" s="139" customFormat="1" ht="14.25">
      <c r="F474" s="142"/>
      <c r="H474" s="142"/>
      <c r="N474" s="142"/>
    </row>
    <row r="475" spans="6:14" s="139" customFormat="1" ht="14.25">
      <c r="F475" s="142"/>
      <c r="H475" s="142"/>
      <c r="N475" s="142"/>
    </row>
    <row r="476" spans="6:14" s="139" customFormat="1" ht="14.25">
      <c r="F476" s="142"/>
      <c r="H476" s="142"/>
      <c r="N476" s="142"/>
    </row>
    <row r="477" spans="6:14" s="139" customFormat="1" ht="14.25">
      <c r="F477" s="142"/>
      <c r="H477" s="142"/>
      <c r="N477" s="142"/>
    </row>
    <row r="478" spans="6:14" s="139" customFormat="1" ht="14.25">
      <c r="F478" s="142"/>
      <c r="H478" s="142"/>
      <c r="N478" s="142"/>
    </row>
    <row r="479" spans="6:14" s="139" customFormat="1" ht="14.25">
      <c r="F479" s="142"/>
      <c r="H479" s="142"/>
      <c r="N479" s="142"/>
    </row>
    <row r="480" spans="6:14" s="139" customFormat="1" ht="14.25">
      <c r="F480" s="142"/>
      <c r="H480" s="142"/>
      <c r="N480" s="142"/>
    </row>
    <row r="481" spans="6:14" s="139" customFormat="1" ht="14.25">
      <c r="F481" s="142"/>
      <c r="H481" s="142"/>
      <c r="N481" s="142"/>
    </row>
    <row r="482" spans="6:14" s="139" customFormat="1" ht="14.25">
      <c r="F482" s="142"/>
      <c r="H482" s="142"/>
      <c r="N482" s="142"/>
    </row>
    <row r="483" spans="6:14" s="139" customFormat="1" ht="14.25">
      <c r="F483" s="142"/>
      <c r="H483" s="142"/>
      <c r="N483" s="142"/>
    </row>
    <row r="484" spans="6:14" s="139" customFormat="1" ht="14.25">
      <c r="F484" s="142"/>
      <c r="H484" s="142"/>
      <c r="N484" s="142"/>
    </row>
    <row r="485" spans="6:14" s="139" customFormat="1" ht="14.25">
      <c r="F485" s="142"/>
      <c r="H485" s="142"/>
      <c r="N485" s="142"/>
    </row>
    <row r="486" spans="6:14" s="139" customFormat="1" ht="14.25">
      <c r="F486" s="142"/>
      <c r="H486" s="142"/>
      <c r="N486" s="142"/>
    </row>
    <row r="487" spans="6:14" s="139" customFormat="1" ht="14.25">
      <c r="F487" s="142"/>
      <c r="H487" s="142"/>
      <c r="N487" s="142"/>
    </row>
    <row r="488" spans="6:14" s="139" customFormat="1" ht="14.25">
      <c r="F488" s="142"/>
      <c r="H488" s="142"/>
      <c r="N488" s="142"/>
    </row>
    <row r="489" spans="6:14" s="139" customFormat="1" ht="14.25">
      <c r="F489" s="142"/>
      <c r="H489" s="142"/>
      <c r="N489" s="142"/>
    </row>
    <row r="490" spans="6:14" s="139" customFormat="1" ht="14.25">
      <c r="F490" s="142"/>
      <c r="H490" s="142"/>
      <c r="N490" s="142"/>
    </row>
    <row r="491" spans="6:14" s="139" customFormat="1" ht="14.25">
      <c r="F491" s="142"/>
      <c r="H491" s="142"/>
      <c r="N491" s="142"/>
    </row>
    <row r="492" spans="6:14" s="139" customFormat="1" ht="14.25">
      <c r="F492" s="142"/>
      <c r="H492" s="142"/>
      <c r="N492" s="142"/>
    </row>
    <row r="493" spans="6:14" s="139" customFormat="1" ht="14.25">
      <c r="F493" s="142"/>
      <c r="H493" s="142"/>
      <c r="N493" s="142"/>
    </row>
    <row r="494" spans="6:14" s="139" customFormat="1" ht="14.25">
      <c r="F494" s="142"/>
      <c r="H494" s="142"/>
      <c r="N494" s="142"/>
    </row>
    <row r="495" spans="6:14" s="139" customFormat="1" ht="14.25">
      <c r="F495" s="142"/>
      <c r="H495" s="142"/>
      <c r="N495" s="142"/>
    </row>
    <row r="496" spans="6:14" s="139" customFormat="1" ht="14.25">
      <c r="F496" s="142"/>
      <c r="H496" s="142"/>
      <c r="N496" s="142"/>
    </row>
    <row r="497" spans="6:14" s="139" customFormat="1" ht="14.25">
      <c r="F497" s="142"/>
      <c r="H497" s="142"/>
      <c r="N497" s="142"/>
    </row>
    <row r="498" spans="6:14" s="139" customFormat="1" ht="14.25">
      <c r="F498" s="142"/>
      <c r="H498" s="142"/>
      <c r="N498" s="142"/>
    </row>
    <row r="499" spans="6:14" s="139" customFormat="1" ht="14.25">
      <c r="F499" s="142"/>
      <c r="H499" s="142"/>
      <c r="N499" s="142"/>
    </row>
    <row r="500" spans="6:14" s="139" customFormat="1" ht="14.25">
      <c r="F500" s="142"/>
      <c r="H500" s="142"/>
      <c r="N500" s="142"/>
    </row>
    <row r="501" spans="6:14" s="139" customFormat="1" ht="14.25">
      <c r="F501" s="142"/>
      <c r="H501" s="142"/>
      <c r="N501" s="142"/>
    </row>
    <row r="502" spans="6:14" s="139" customFormat="1" ht="14.25">
      <c r="F502" s="142"/>
      <c r="H502" s="142"/>
      <c r="N502" s="142"/>
    </row>
    <row r="503" spans="6:14" s="139" customFormat="1" ht="14.25">
      <c r="F503" s="142"/>
      <c r="H503" s="142"/>
      <c r="N503" s="142"/>
    </row>
    <row r="504" spans="6:14" s="139" customFormat="1" ht="14.25">
      <c r="F504" s="142"/>
      <c r="H504" s="142"/>
      <c r="N504" s="142"/>
    </row>
    <row r="505" spans="6:14" s="139" customFormat="1" ht="14.25">
      <c r="F505" s="142"/>
      <c r="H505" s="142"/>
      <c r="N505" s="142"/>
    </row>
    <row r="506" spans="6:14" s="139" customFormat="1" ht="14.25">
      <c r="F506" s="142"/>
      <c r="H506" s="142"/>
      <c r="N506" s="142"/>
    </row>
    <row r="507" spans="6:14" s="139" customFormat="1" ht="14.25">
      <c r="F507" s="142"/>
      <c r="H507" s="142"/>
      <c r="N507" s="142"/>
    </row>
    <row r="508" spans="6:14" s="139" customFormat="1" ht="14.25">
      <c r="F508" s="142"/>
      <c r="H508" s="142"/>
      <c r="N508" s="142"/>
    </row>
    <row r="509" spans="6:14" s="139" customFormat="1" ht="14.25">
      <c r="F509" s="142"/>
      <c r="H509" s="142"/>
      <c r="N509" s="142"/>
    </row>
    <row r="510" spans="6:14" s="139" customFormat="1" ht="14.25">
      <c r="F510" s="142"/>
      <c r="H510" s="142"/>
      <c r="N510" s="142"/>
    </row>
    <row r="511" spans="6:14" s="139" customFormat="1" ht="14.25">
      <c r="F511" s="142"/>
      <c r="H511" s="142"/>
      <c r="N511" s="142"/>
    </row>
    <row r="512" spans="6:14" s="139" customFormat="1" ht="14.25">
      <c r="F512" s="142"/>
      <c r="H512" s="142"/>
      <c r="N512" s="142"/>
    </row>
    <row r="513" spans="6:14" s="139" customFormat="1" ht="14.25">
      <c r="F513" s="142"/>
      <c r="H513" s="142"/>
      <c r="N513" s="142"/>
    </row>
    <row r="514" spans="6:14" s="139" customFormat="1" ht="14.25">
      <c r="F514" s="142"/>
      <c r="H514" s="142"/>
      <c r="N514" s="142"/>
    </row>
    <row r="515" spans="6:14" s="139" customFormat="1" ht="14.25">
      <c r="F515" s="142"/>
      <c r="H515" s="142"/>
      <c r="N515" s="142"/>
    </row>
    <row r="516" spans="6:14" s="139" customFormat="1" ht="14.25">
      <c r="F516" s="142"/>
      <c r="H516" s="142"/>
      <c r="N516" s="142"/>
    </row>
    <row r="517" spans="6:14" s="139" customFormat="1" ht="14.25">
      <c r="F517" s="142"/>
      <c r="H517" s="142"/>
      <c r="N517" s="142"/>
    </row>
    <row r="518" spans="6:14" s="139" customFormat="1" ht="14.25">
      <c r="F518" s="142"/>
      <c r="H518" s="142"/>
      <c r="N518" s="142"/>
    </row>
    <row r="519" spans="6:14" s="139" customFormat="1" ht="14.25">
      <c r="F519" s="142"/>
      <c r="H519" s="142"/>
      <c r="N519" s="142"/>
    </row>
    <row r="520" spans="6:14" s="139" customFormat="1" ht="14.25">
      <c r="F520" s="142"/>
      <c r="H520" s="142"/>
      <c r="N520" s="142"/>
    </row>
    <row r="521" spans="6:14" s="139" customFormat="1" ht="14.25">
      <c r="F521" s="142"/>
      <c r="H521" s="142"/>
      <c r="N521" s="142"/>
    </row>
    <row r="522" spans="6:14" s="139" customFormat="1" ht="14.25">
      <c r="F522" s="142"/>
      <c r="H522" s="142"/>
      <c r="N522" s="142"/>
    </row>
    <row r="523" spans="6:14" s="139" customFormat="1" ht="14.25">
      <c r="F523" s="142"/>
      <c r="H523" s="142"/>
      <c r="N523" s="142"/>
    </row>
    <row r="524" spans="6:14" s="139" customFormat="1" ht="14.25">
      <c r="F524" s="142"/>
      <c r="H524" s="142"/>
      <c r="N524" s="142"/>
    </row>
    <row r="525" spans="6:14" s="139" customFormat="1" ht="14.25">
      <c r="F525" s="142"/>
      <c r="H525" s="142"/>
      <c r="N525" s="142"/>
    </row>
    <row r="526" spans="6:14" s="139" customFormat="1" ht="14.25">
      <c r="F526" s="142"/>
      <c r="H526" s="142"/>
      <c r="N526" s="142"/>
    </row>
    <row r="527" spans="6:14" s="139" customFormat="1" ht="14.25">
      <c r="F527" s="142"/>
      <c r="H527" s="142"/>
      <c r="N527" s="142"/>
    </row>
    <row r="528" spans="6:14" s="139" customFormat="1" ht="14.25">
      <c r="F528" s="142"/>
      <c r="H528" s="142"/>
      <c r="N528" s="142"/>
    </row>
    <row r="529" spans="6:14" s="139" customFormat="1" ht="14.25">
      <c r="F529" s="142"/>
      <c r="H529" s="142"/>
      <c r="N529" s="142"/>
    </row>
    <row r="530" spans="6:14" s="139" customFormat="1" ht="14.25">
      <c r="F530" s="142"/>
      <c r="H530" s="142"/>
      <c r="N530" s="142"/>
    </row>
    <row r="531" spans="6:14" s="139" customFormat="1" ht="14.25">
      <c r="F531" s="142"/>
      <c r="H531" s="142"/>
      <c r="N531" s="142"/>
    </row>
    <row r="532" spans="6:14" s="139" customFormat="1" ht="14.25">
      <c r="F532" s="142"/>
      <c r="H532" s="142"/>
      <c r="N532" s="142"/>
    </row>
    <row r="533" spans="6:14" s="139" customFormat="1" ht="14.25">
      <c r="F533" s="142"/>
      <c r="H533" s="142"/>
      <c r="N533" s="142"/>
    </row>
    <row r="534" spans="6:14" s="139" customFormat="1" ht="14.25">
      <c r="F534" s="142"/>
      <c r="H534" s="142"/>
      <c r="N534" s="142"/>
    </row>
    <row r="535" spans="6:14" s="139" customFormat="1" ht="14.25">
      <c r="F535" s="142"/>
      <c r="H535" s="142"/>
      <c r="N535" s="142"/>
    </row>
    <row r="536" spans="6:14" s="139" customFormat="1" ht="14.25">
      <c r="F536" s="142"/>
      <c r="H536" s="142"/>
      <c r="N536" s="142"/>
    </row>
    <row r="537" spans="6:14" s="139" customFormat="1" ht="14.25">
      <c r="F537" s="142"/>
      <c r="H537" s="142"/>
      <c r="N537" s="142"/>
    </row>
    <row r="538" spans="6:14" s="139" customFormat="1" ht="14.25">
      <c r="F538" s="142"/>
      <c r="H538" s="142"/>
      <c r="N538" s="142"/>
    </row>
    <row r="539" spans="6:14" s="139" customFormat="1" ht="14.25">
      <c r="F539" s="142"/>
      <c r="H539" s="142"/>
      <c r="N539" s="142"/>
    </row>
    <row r="540" spans="6:14" s="139" customFormat="1" ht="14.25">
      <c r="F540" s="142"/>
      <c r="H540" s="142"/>
      <c r="N540" s="142"/>
    </row>
    <row r="541" spans="6:14" s="139" customFormat="1" ht="14.25">
      <c r="F541" s="142"/>
      <c r="H541" s="142"/>
      <c r="N541" s="142"/>
    </row>
    <row r="542" spans="6:14" s="139" customFormat="1" ht="14.25">
      <c r="F542" s="142"/>
      <c r="H542" s="142"/>
      <c r="N542" s="142"/>
    </row>
    <row r="543" spans="6:14" s="139" customFormat="1" ht="14.25">
      <c r="F543" s="142"/>
      <c r="H543" s="142"/>
      <c r="N543" s="142"/>
    </row>
    <row r="544" spans="6:14" s="139" customFormat="1" ht="14.25">
      <c r="F544" s="142"/>
      <c r="H544" s="142"/>
      <c r="N544" s="142"/>
    </row>
    <row r="545" spans="6:14" s="139" customFormat="1" ht="14.25">
      <c r="F545" s="142"/>
      <c r="H545" s="142"/>
      <c r="N545" s="142"/>
    </row>
    <row r="546" spans="6:14" s="139" customFormat="1" ht="14.25">
      <c r="F546" s="142"/>
      <c r="H546" s="142"/>
      <c r="N546" s="142"/>
    </row>
    <row r="547" spans="6:14" s="139" customFormat="1" ht="14.25">
      <c r="F547" s="142"/>
      <c r="H547" s="142"/>
      <c r="N547" s="142"/>
    </row>
    <row r="548" spans="6:14" s="139" customFormat="1" ht="14.25">
      <c r="F548" s="142"/>
      <c r="H548" s="142"/>
      <c r="N548" s="142"/>
    </row>
    <row r="549" spans="6:14" s="139" customFormat="1" ht="14.25">
      <c r="F549" s="142"/>
      <c r="H549" s="142"/>
      <c r="N549" s="142"/>
    </row>
    <row r="550" spans="6:14" s="139" customFormat="1" ht="14.25">
      <c r="F550" s="142"/>
      <c r="H550" s="142"/>
      <c r="N550" s="142"/>
    </row>
    <row r="551" spans="6:14" s="139" customFormat="1" ht="14.25">
      <c r="F551" s="142"/>
      <c r="H551" s="142"/>
      <c r="N551" s="142"/>
    </row>
    <row r="552" spans="6:14" s="139" customFormat="1" ht="14.25">
      <c r="F552" s="142"/>
      <c r="H552" s="142"/>
      <c r="N552" s="142"/>
    </row>
    <row r="553" spans="6:14" s="139" customFormat="1" ht="14.25">
      <c r="F553" s="142"/>
      <c r="H553" s="142"/>
      <c r="N553" s="142"/>
    </row>
    <row r="554" spans="6:14" s="139" customFormat="1" ht="14.25">
      <c r="F554" s="142"/>
      <c r="H554" s="142"/>
      <c r="N554" s="142"/>
    </row>
    <row r="555" spans="6:14" s="139" customFormat="1" ht="14.25">
      <c r="F555" s="142"/>
      <c r="H555" s="142"/>
      <c r="N555" s="142"/>
    </row>
    <row r="556" spans="6:14" s="139" customFormat="1" ht="14.25">
      <c r="F556" s="142"/>
      <c r="H556" s="142"/>
      <c r="N556" s="142"/>
    </row>
    <row r="557" spans="6:14" s="139" customFormat="1" ht="14.25">
      <c r="F557" s="142"/>
      <c r="H557" s="142"/>
      <c r="N557" s="142"/>
    </row>
    <row r="558" spans="6:14" s="139" customFormat="1" ht="14.25">
      <c r="F558" s="142"/>
      <c r="H558" s="142"/>
      <c r="N558" s="142"/>
    </row>
    <row r="559" spans="6:14" s="139" customFormat="1" ht="14.25">
      <c r="F559" s="142"/>
      <c r="H559" s="142"/>
      <c r="N559" s="142"/>
    </row>
    <row r="560" spans="6:14" s="139" customFormat="1" ht="14.25">
      <c r="F560" s="142"/>
      <c r="H560" s="142"/>
      <c r="N560" s="142"/>
    </row>
    <row r="561" spans="6:14" s="139" customFormat="1" ht="14.25">
      <c r="F561" s="142"/>
      <c r="H561" s="142"/>
      <c r="N561" s="142"/>
    </row>
    <row r="562" spans="6:14" s="139" customFormat="1" ht="14.25">
      <c r="F562" s="142"/>
      <c r="H562" s="142"/>
      <c r="N562" s="142"/>
    </row>
    <row r="563" spans="6:14" s="139" customFormat="1" ht="14.25">
      <c r="F563" s="142"/>
      <c r="H563" s="142"/>
      <c r="N563" s="142"/>
    </row>
    <row r="564" spans="6:14" s="139" customFormat="1" ht="14.25">
      <c r="F564" s="142"/>
      <c r="H564" s="142"/>
      <c r="N564" s="142"/>
    </row>
    <row r="565" spans="6:14" s="139" customFormat="1" ht="14.25">
      <c r="F565" s="142"/>
      <c r="H565" s="142"/>
      <c r="N565" s="142"/>
    </row>
    <row r="566" spans="6:14" s="139" customFormat="1" ht="14.25">
      <c r="F566" s="142"/>
      <c r="H566" s="142"/>
      <c r="N566" s="142"/>
    </row>
    <row r="567" spans="6:14" s="139" customFormat="1" ht="14.25">
      <c r="F567" s="142"/>
      <c r="H567" s="142"/>
      <c r="N567" s="142"/>
    </row>
    <row r="568" spans="6:14" s="139" customFormat="1" ht="14.25">
      <c r="F568" s="142"/>
      <c r="H568" s="142"/>
      <c r="N568" s="142"/>
    </row>
    <row r="569" spans="6:14" s="139" customFormat="1" ht="14.25">
      <c r="F569" s="142"/>
      <c r="H569" s="142"/>
      <c r="N569" s="142"/>
    </row>
    <row r="570" spans="6:14" s="139" customFormat="1" ht="14.25">
      <c r="F570" s="142"/>
      <c r="H570" s="142"/>
      <c r="N570" s="142"/>
    </row>
    <row r="571" spans="6:14" s="139" customFormat="1" ht="14.25">
      <c r="F571" s="142"/>
      <c r="H571" s="142"/>
      <c r="N571" s="142"/>
    </row>
    <row r="572" spans="6:14" s="139" customFormat="1" ht="14.25">
      <c r="F572" s="142"/>
      <c r="H572" s="142"/>
      <c r="N572" s="142"/>
    </row>
    <row r="573" spans="6:14" s="139" customFormat="1" ht="14.25">
      <c r="F573" s="142"/>
      <c r="H573" s="142"/>
      <c r="N573" s="142"/>
    </row>
    <row r="574" spans="6:14" s="139" customFormat="1" ht="14.25">
      <c r="F574" s="142"/>
      <c r="H574" s="142"/>
      <c r="N574" s="142"/>
    </row>
    <row r="575" spans="6:14" s="139" customFormat="1" ht="14.25">
      <c r="F575" s="142"/>
      <c r="H575" s="142"/>
      <c r="N575" s="142"/>
    </row>
    <row r="576" spans="6:14" s="139" customFormat="1" ht="14.25">
      <c r="F576" s="142"/>
      <c r="H576" s="142"/>
      <c r="N576" s="142"/>
    </row>
    <row r="577" spans="6:14" s="139" customFormat="1" ht="14.25">
      <c r="F577" s="142"/>
      <c r="H577" s="142"/>
      <c r="N577" s="142"/>
    </row>
    <row r="578" spans="6:14" s="139" customFormat="1" ht="14.25">
      <c r="F578" s="142"/>
      <c r="H578" s="142"/>
      <c r="N578" s="142"/>
    </row>
    <row r="579" spans="6:14" s="139" customFormat="1" ht="14.25">
      <c r="F579" s="142"/>
      <c r="H579" s="142"/>
      <c r="N579" s="142"/>
    </row>
    <row r="580" spans="6:14" s="139" customFormat="1" ht="14.25">
      <c r="F580" s="142"/>
      <c r="H580" s="142"/>
      <c r="N580" s="142"/>
    </row>
    <row r="581" spans="6:14" s="139" customFormat="1" ht="14.25">
      <c r="F581" s="142"/>
      <c r="H581" s="142"/>
      <c r="N581" s="142"/>
    </row>
    <row r="582" spans="6:14" s="139" customFormat="1" ht="14.25">
      <c r="F582" s="142"/>
      <c r="H582" s="142"/>
      <c r="N582" s="142"/>
    </row>
    <row r="583" spans="6:14" s="139" customFormat="1" ht="14.25">
      <c r="F583" s="142"/>
      <c r="H583" s="142"/>
      <c r="N583" s="142"/>
    </row>
    <row r="584" spans="6:14" s="139" customFormat="1" ht="14.25">
      <c r="F584" s="142"/>
      <c r="H584" s="142"/>
      <c r="N584" s="142"/>
    </row>
    <row r="585" spans="6:14" s="139" customFormat="1" ht="14.25">
      <c r="F585" s="142"/>
      <c r="H585" s="142"/>
      <c r="N585" s="142"/>
    </row>
    <row r="586" spans="6:14" s="139" customFormat="1" ht="14.25">
      <c r="F586" s="142"/>
      <c r="H586" s="142"/>
      <c r="N586" s="142"/>
    </row>
    <row r="587" spans="6:14" s="139" customFormat="1" ht="14.25">
      <c r="F587" s="142"/>
      <c r="H587" s="142"/>
      <c r="N587" s="142"/>
    </row>
    <row r="588" spans="6:14" s="139" customFormat="1" ht="14.25">
      <c r="F588" s="142"/>
      <c r="H588" s="142"/>
      <c r="N588" s="142"/>
    </row>
    <row r="589" spans="6:14" s="139" customFormat="1" ht="14.25">
      <c r="F589" s="142"/>
      <c r="H589" s="142"/>
      <c r="N589" s="142"/>
    </row>
    <row r="590" spans="6:14" s="139" customFormat="1" ht="14.25">
      <c r="F590" s="142"/>
      <c r="H590" s="142"/>
      <c r="N590" s="142"/>
    </row>
    <row r="591" spans="6:14" s="139" customFormat="1" ht="14.25">
      <c r="F591" s="142"/>
      <c r="H591" s="142"/>
      <c r="N591" s="142"/>
    </row>
    <row r="592" spans="6:14" s="139" customFormat="1" ht="14.25">
      <c r="F592" s="142"/>
      <c r="H592" s="142"/>
      <c r="N592" s="142"/>
    </row>
    <row r="593" spans="6:14" s="139" customFormat="1" ht="14.25">
      <c r="F593" s="142"/>
      <c r="H593" s="142"/>
      <c r="N593" s="142"/>
    </row>
    <row r="594" spans="6:14" s="139" customFormat="1" ht="14.25">
      <c r="F594" s="142"/>
      <c r="H594" s="142"/>
      <c r="N594" s="142"/>
    </row>
    <row r="595" spans="6:14" s="139" customFormat="1" ht="14.25">
      <c r="F595" s="142"/>
      <c r="H595" s="142"/>
      <c r="N595" s="142"/>
    </row>
    <row r="596" spans="6:14" s="139" customFormat="1" ht="14.25">
      <c r="F596" s="142"/>
      <c r="H596" s="142"/>
      <c r="N596" s="142"/>
    </row>
    <row r="597" spans="6:14" s="139" customFormat="1" ht="14.25">
      <c r="F597" s="142"/>
      <c r="H597" s="142"/>
      <c r="N597" s="142"/>
    </row>
    <row r="598" spans="6:14" s="139" customFormat="1" ht="14.25">
      <c r="F598" s="142"/>
      <c r="H598" s="142"/>
      <c r="N598" s="142"/>
    </row>
    <row r="599" spans="6:14" s="139" customFormat="1" ht="14.25">
      <c r="F599" s="142"/>
      <c r="H599" s="142"/>
      <c r="N599" s="142"/>
    </row>
    <row r="600" spans="6:14" s="139" customFormat="1" ht="14.25">
      <c r="F600" s="142"/>
      <c r="H600" s="142"/>
      <c r="N600" s="142"/>
    </row>
    <row r="601" spans="6:14" s="139" customFormat="1" ht="14.25">
      <c r="F601" s="142"/>
      <c r="H601" s="142"/>
      <c r="N601" s="142"/>
    </row>
    <row r="602" spans="6:14" s="139" customFormat="1" ht="14.25">
      <c r="F602" s="142"/>
      <c r="H602" s="142"/>
      <c r="N602" s="142"/>
    </row>
    <row r="603" spans="6:14" s="139" customFormat="1" ht="14.25">
      <c r="F603" s="142"/>
      <c r="H603" s="142"/>
      <c r="N603" s="142"/>
    </row>
    <row r="604" spans="6:14" s="139" customFormat="1" ht="14.25">
      <c r="F604" s="142"/>
      <c r="H604" s="142"/>
      <c r="N604" s="142"/>
    </row>
    <row r="605" spans="6:14" s="139" customFormat="1" ht="14.25">
      <c r="F605" s="142"/>
      <c r="H605" s="142"/>
      <c r="N605" s="142"/>
    </row>
    <row r="606" spans="6:14" s="139" customFormat="1" ht="14.25">
      <c r="F606" s="142"/>
      <c r="H606" s="142"/>
      <c r="N606" s="142"/>
    </row>
    <row r="607" spans="6:14" s="139" customFormat="1" ht="14.25">
      <c r="F607" s="142"/>
      <c r="H607" s="142"/>
      <c r="N607" s="142"/>
    </row>
    <row r="608" spans="6:14" s="139" customFormat="1" ht="14.25">
      <c r="F608" s="142"/>
      <c r="H608" s="142"/>
      <c r="N608" s="142"/>
    </row>
    <row r="609" spans="6:14" s="139" customFormat="1" ht="14.25">
      <c r="F609" s="142"/>
      <c r="H609" s="142"/>
      <c r="N609" s="142"/>
    </row>
    <row r="610" spans="6:14" s="139" customFormat="1" ht="14.25">
      <c r="F610" s="142"/>
      <c r="H610" s="142"/>
      <c r="N610" s="142"/>
    </row>
    <row r="611" spans="6:14" s="139" customFormat="1" ht="14.25">
      <c r="F611" s="142"/>
      <c r="H611" s="142"/>
      <c r="N611" s="142"/>
    </row>
    <row r="612" spans="6:14" s="139" customFormat="1" ht="14.25">
      <c r="F612" s="142"/>
      <c r="H612" s="142"/>
      <c r="N612" s="142"/>
    </row>
    <row r="613" spans="6:14" s="139" customFormat="1" ht="14.25">
      <c r="F613" s="142"/>
      <c r="H613" s="142"/>
      <c r="N613" s="142"/>
    </row>
    <row r="614" spans="6:14" s="139" customFormat="1" ht="14.25">
      <c r="F614" s="142"/>
      <c r="H614" s="142"/>
      <c r="N614" s="142"/>
    </row>
    <row r="615" spans="6:14" s="139" customFormat="1" ht="14.25">
      <c r="F615" s="142"/>
      <c r="H615" s="142"/>
      <c r="N615" s="142"/>
    </row>
    <row r="616" spans="6:14" s="139" customFormat="1" ht="14.25">
      <c r="F616" s="142"/>
      <c r="H616" s="142"/>
      <c r="N616" s="142"/>
    </row>
    <row r="617" spans="6:14" s="139" customFormat="1" ht="14.25">
      <c r="F617" s="142"/>
      <c r="H617" s="142"/>
      <c r="N617" s="142"/>
    </row>
    <row r="618" spans="6:14" s="139" customFormat="1" ht="14.25">
      <c r="F618" s="142"/>
      <c r="H618" s="142"/>
      <c r="N618" s="142"/>
    </row>
    <row r="619" spans="6:14" s="139" customFormat="1" ht="14.25">
      <c r="F619" s="142"/>
      <c r="H619" s="142"/>
      <c r="N619" s="142"/>
    </row>
    <row r="620" spans="6:14" s="139" customFormat="1" ht="14.25">
      <c r="F620" s="142"/>
      <c r="H620" s="142"/>
      <c r="N620" s="142"/>
    </row>
    <row r="621" spans="6:14" s="139" customFormat="1" ht="14.25">
      <c r="F621" s="142"/>
      <c r="H621" s="142"/>
      <c r="N621" s="142"/>
    </row>
    <row r="622" spans="6:14" s="139" customFormat="1" ht="14.25">
      <c r="F622" s="142"/>
      <c r="H622" s="142"/>
      <c r="N622" s="142"/>
    </row>
    <row r="623" spans="6:14" s="139" customFormat="1" ht="14.25">
      <c r="F623" s="142"/>
      <c r="H623" s="142"/>
      <c r="N623" s="142"/>
    </row>
    <row r="624" spans="6:14" s="139" customFormat="1" ht="14.25">
      <c r="F624" s="142"/>
      <c r="H624" s="142"/>
      <c r="N624" s="142"/>
    </row>
    <row r="625" spans="6:14" s="139" customFormat="1" ht="14.25">
      <c r="F625" s="142"/>
      <c r="H625" s="142"/>
      <c r="N625" s="142"/>
    </row>
    <row r="626" spans="6:14" s="139" customFormat="1" ht="14.25">
      <c r="F626" s="142"/>
      <c r="H626" s="142"/>
      <c r="N626" s="142"/>
    </row>
    <row r="627" spans="6:14" s="139" customFormat="1" ht="14.25">
      <c r="F627" s="142"/>
      <c r="H627" s="142"/>
      <c r="N627" s="142"/>
    </row>
    <row r="628" spans="6:14" s="139" customFormat="1" ht="14.25">
      <c r="F628" s="142"/>
      <c r="H628" s="142"/>
      <c r="N628" s="142"/>
    </row>
    <row r="629" spans="6:14" s="139" customFormat="1" ht="14.25">
      <c r="F629" s="142"/>
      <c r="H629" s="142"/>
      <c r="N629" s="142"/>
    </row>
    <row r="630" spans="6:14" s="139" customFormat="1" ht="14.25">
      <c r="F630" s="142"/>
      <c r="H630" s="142"/>
      <c r="N630" s="142"/>
    </row>
    <row r="631" spans="6:14" s="139" customFormat="1" ht="14.25">
      <c r="F631" s="142"/>
      <c r="H631" s="142"/>
      <c r="N631" s="142"/>
    </row>
    <row r="632" spans="6:14" s="139" customFormat="1" ht="14.25">
      <c r="F632" s="142"/>
      <c r="H632" s="142"/>
      <c r="N632" s="142"/>
    </row>
    <row r="633" spans="6:14" s="139" customFormat="1" ht="14.25">
      <c r="F633" s="142"/>
      <c r="H633" s="142"/>
      <c r="N633" s="142"/>
    </row>
    <row r="634" spans="6:14" s="139" customFormat="1" ht="14.25">
      <c r="F634" s="142"/>
      <c r="H634" s="142"/>
      <c r="N634" s="142"/>
    </row>
    <row r="635" spans="6:14" s="139" customFormat="1" ht="14.25">
      <c r="F635" s="142"/>
      <c r="H635" s="142"/>
      <c r="N635" s="142"/>
    </row>
    <row r="636" spans="6:14" s="139" customFormat="1" ht="14.25">
      <c r="F636" s="142"/>
      <c r="H636" s="142"/>
      <c r="N636" s="142"/>
    </row>
    <row r="637" spans="6:14" s="139" customFormat="1" ht="14.25">
      <c r="F637" s="142"/>
      <c r="H637" s="142"/>
      <c r="N637" s="142"/>
    </row>
    <row r="638" spans="6:14" s="139" customFormat="1" ht="14.25">
      <c r="F638" s="142"/>
      <c r="H638" s="142"/>
      <c r="N638" s="142"/>
    </row>
    <row r="639" spans="6:14" s="139" customFormat="1" ht="14.25">
      <c r="F639" s="142"/>
      <c r="H639" s="142"/>
      <c r="N639" s="142"/>
    </row>
    <row r="640" spans="6:14" s="139" customFormat="1" ht="14.25">
      <c r="F640" s="142"/>
      <c r="H640" s="142"/>
      <c r="N640" s="142"/>
    </row>
    <row r="641" spans="6:14" s="139" customFormat="1" ht="14.25">
      <c r="F641" s="142"/>
      <c r="H641" s="142"/>
      <c r="N641" s="142"/>
    </row>
    <row r="642" spans="6:14" s="139" customFormat="1" ht="14.25">
      <c r="F642" s="142"/>
      <c r="H642" s="142"/>
      <c r="N642" s="142"/>
    </row>
    <row r="643" spans="6:14" s="139" customFormat="1" ht="14.25">
      <c r="F643" s="142"/>
      <c r="H643" s="142"/>
      <c r="N643" s="142"/>
    </row>
    <row r="644" spans="6:14" s="139" customFormat="1" ht="14.25">
      <c r="F644" s="142"/>
      <c r="H644" s="142"/>
      <c r="N644" s="142"/>
    </row>
    <row r="645" spans="6:14" s="139" customFormat="1" ht="14.25">
      <c r="F645" s="142"/>
      <c r="H645" s="142"/>
      <c r="N645" s="142"/>
    </row>
    <row r="646" spans="6:14" s="139" customFormat="1" ht="14.25">
      <c r="F646" s="142"/>
      <c r="H646" s="142"/>
      <c r="N646" s="142"/>
    </row>
    <row r="647" spans="6:14" s="139" customFormat="1" ht="14.25">
      <c r="F647" s="142"/>
      <c r="H647" s="142"/>
      <c r="N647" s="142"/>
    </row>
    <row r="648" spans="6:14" s="139" customFormat="1" ht="14.25">
      <c r="F648" s="142"/>
      <c r="H648" s="142"/>
      <c r="N648" s="142"/>
    </row>
    <row r="649" spans="6:14" s="139" customFormat="1" ht="14.25">
      <c r="F649" s="142"/>
      <c r="H649" s="142"/>
      <c r="N649" s="142"/>
    </row>
    <row r="650" spans="6:14" s="139" customFormat="1" ht="14.25">
      <c r="F650" s="142"/>
      <c r="H650" s="142"/>
      <c r="N650" s="142"/>
    </row>
    <row r="651" spans="6:14" s="139" customFormat="1" ht="14.25">
      <c r="F651" s="142"/>
      <c r="H651" s="142"/>
      <c r="N651" s="142"/>
    </row>
    <row r="652" spans="6:14" s="139" customFormat="1" ht="14.25">
      <c r="F652" s="142"/>
      <c r="H652" s="142"/>
      <c r="N652" s="142"/>
    </row>
    <row r="653" spans="6:14" s="139" customFormat="1" ht="14.25">
      <c r="F653" s="142"/>
      <c r="H653" s="142"/>
      <c r="N653" s="142"/>
    </row>
    <row r="654" spans="6:14" s="139" customFormat="1" ht="14.25">
      <c r="F654" s="142"/>
      <c r="H654" s="142"/>
      <c r="N654" s="142"/>
    </row>
    <row r="655" spans="6:14" s="139" customFormat="1" ht="14.25">
      <c r="F655" s="142"/>
      <c r="H655" s="142"/>
      <c r="N655" s="142"/>
    </row>
    <row r="656" spans="6:14" s="139" customFormat="1" ht="14.25">
      <c r="F656" s="142"/>
      <c r="H656" s="142"/>
      <c r="N656" s="142"/>
    </row>
    <row r="657" spans="6:14" s="139" customFormat="1" ht="14.25">
      <c r="F657" s="142"/>
      <c r="H657" s="142"/>
      <c r="N657" s="142"/>
    </row>
    <row r="658" spans="6:14" s="139" customFormat="1" ht="14.25">
      <c r="F658" s="142"/>
      <c r="H658" s="142"/>
      <c r="N658" s="142"/>
    </row>
    <row r="659" spans="6:14" s="139" customFormat="1" ht="14.25">
      <c r="F659" s="142"/>
      <c r="H659" s="142"/>
      <c r="N659" s="142"/>
    </row>
    <row r="660" spans="6:14" s="139" customFormat="1" ht="14.25">
      <c r="F660" s="142"/>
      <c r="H660" s="142"/>
      <c r="N660" s="142"/>
    </row>
    <row r="661" spans="6:14" s="139" customFormat="1" ht="14.25">
      <c r="F661" s="142"/>
      <c r="H661" s="142"/>
      <c r="N661" s="142"/>
    </row>
    <row r="662" spans="6:14" s="139" customFormat="1" ht="14.25">
      <c r="F662" s="142"/>
      <c r="H662" s="142"/>
      <c r="N662" s="142"/>
    </row>
    <row r="663" spans="6:14" s="139" customFormat="1" ht="14.25">
      <c r="F663" s="142"/>
      <c r="H663" s="142"/>
      <c r="N663" s="142"/>
    </row>
    <row r="664" spans="6:14" s="139" customFormat="1" ht="14.25">
      <c r="F664" s="142"/>
      <c r="H664" s="142"/>
      <c r="N664" s="142"/>
    </row>
    <row r="665" spans="6:14" s="139" customFormat="1" ht="14.25">
      <c r="F665" s="142"/>
      <c r="H665" s="142"/>
      <c r="N665" s="142"/>
    </row>
    <row r="666" spans="6:14" s="139" customFormat="1" ht="14.25">
      <c r="F666" s="142"/>
      <c r="H666" s="142"/>
      <c r="N666" s="142"/>
    </row>
    <row r="667" spans="6:14" s="139" customFormat="1" ht="14.25">
      <c r="F667" s="142"/>
      <c r="H667" s="142"/>
      <c r="N667" s="142"/>
    </row>
    <row r="668" spans="6:14" s="139" customFormat="1" ht="14.25">
      <c r="F668" s="142"/>
      <c r="H668" s="142"/>
      <c r="N668" s="142"/>
    </row>
    <row r="669" spans="6:14" s="139" customFormat="1" ht="14.25">
      <c r="F669" s="142"/>
      <c r="H669" s="142"/>
      <c r="N669" s="142"/>
    </row>
    <row r="670" spans="6:14" s="139" customFormat="1" ht="14.25">
      <c r="F670" s="142"/>
      <c r="H670" s="142"/>
      <c r="N670" s="142"/>
    </row>
    <row r="671" spans="6:14" s="139" customFormat="1" ht="14.25">
      <c r="F671" s="142"/>
      <c r="H671" s="142"/>
      <c r="N671" s="142"/>
    </row>
    <row r="672" spans="6:14" s="139" customFormat="1" ht="14.25">
      <c r="F672" s="142"/>
      <c r="H672" s="142"/>
      <c r="N672" s="142"/>
    </row>
    <row r="673" spans="6:14" s="139" customFormat="1" ht="14.25">
      <c r="F673" s="142"/>
      <c r="H673" s="142"/>
      <c r="N673" s="142"/>
    </row>
    <row r="674" spans="6:14" s="139" customFormat="1" ht="14.25">
      <c r="F674" s="142"/>
      <c r="H674" s="142"/>
      <c r="N674" s="142"/>
    </row>
    <row r="675" spans="6:14" s="139" customFormat="1" ht="14.25">
      <c r="F675" s="142"/>
      <c r="H675" s="142"/>
      <c r="N675" s="142"/>
    </row>
    <row r="676" spans="6:14" s="139" customFormat="1" ht="14.25">
      <c r="F676" s="142"/>
      <c r="H676" s="142"/>
      <c r="N676" s="142"/>
    </row>
    <row r="677" spans="6:14" s="139" customFormat="1" ht="14.25">
      <c r="F677" s="142"/>
      <c r="H677" s="142"/>
      <c r="N677" s="142"/>
    </row>
    <row r="678" spans="6:14" s="139" customFormat="1" ht="14.25">
      <c r="F678" s="142"/>
      <c r="H678" s="142"/>
      <c r="N678" s="142"/>
    </row>
    <row r="679" spans="6:14" s="139" customFormat="1" ht="14.25">
      <c r="F679" s="142"/>
      <c r="H679" s="142"/>
      <c r="N679" s="142"/>
    </row>
    <row r="680" spans="6:14" s="139" customFormat="1" ht="14.25">
      <c r="F680" s="142"/>
      <c r="H680" s="142"/>
      <c r="N680" s="142"/>
    </row>
    <row r="681" spans="6:14" s="139" customFormat="1" ht="14.25">
      <c r="F681" s="142"/>
      <c r="H681" s="142"/>
      <c r="N681" s="142"/>
    </row>
    <row r="682" spans="6:14" s="139" customFormat="1" ht="14.25">
      <c r="F682" s="142"/>
      <c r="H682" s="142"/>
      <c r="N682" s="142"/>
    </row>
    <row r="683" spans="6:14" s="139" customFormat="1" ht="14.25">
      <c r="F683" s="142"/>
      <c r="H683" s="142"/>
      <c r="N683" s="142"/>
    </row>
    <row r="684" spans="6:14" s="139" customFormat="1" ht="14.25">
      <c r="F684" s="142"/>
      <c r="H684" s="142"/>
      <c r="N684" s="142"/>
    </row>
    <row r="685" spans="6:14" s="139" customFormat="1" ht="14.25">
      <c r="F685" s="142"/>
      <c r="H685" s="142"/>
      <c r="N685" s="142"/>
    </row>
    <row r="686" spans="6:14" s="139" customFormat="1" ht="14.25">
      <c r="F686" s="142"/>
      <c r="H686" s="142"/>
      <c r="N686" s="142"/>
    </row>
    <row r="687" spans="6:14" s="139" customFormat="1" ht="14.25">
      <c r="F687" s="142"/>
      <c r="H687" s="142"/>
      <c r="N687" s="142"/>
    </row>
    <row r="688" spans="6:14" s="139" customFormat="1" ht="14.25">
      <c r="F688" s="142"/>
      <c r="H688" s="142"/>
      <c r="N688" s="142"/>
    </row>
    <row r="689" spans="6:14" s="139" customFormat="1" ht="14.25">
      <c r="F689" s="142"/>
      <c r="H689" s="142"/>
      <c r="N689" s="142"/>
    </row>
    <row r="690" spans="6:14" s="139" customFormat="1" ht="14.25">
      <c r="F690" s="142"/>
      <c r="H690" s="142"/>
      <c r="N690" s="142"/>
    </row>
    <row r="691" spans="6:14" s="139" customFormat="1" ht="14.25">
      <c r="F691" s="142"/>
      <c r="H691" s="142"/>
      <c r="N691" s="142"/>
    </row>
    <row r="692" spans="6:14" s="139" customFormat="1" ht="14.25">
      <c r="F692" s="142"/>
      <c r="H692" s="142"/>
      <c r="N692" s="142"/>
    </row>
    <row r="693" spans="6:14" s="139" customFormat="1" ht="14.25">
      <c r="F693" s="142"/>
      <c r="H693" s="142"/>
      <c r="N693" s="142"/>
    </row>
    <row r="694" spans="6:14" s="139" customFormat="1" ht="14.25">
      <c r="F694" s="142"/>
      <c r="H694" s="142"/>
      <c r="N694" s="142"/>
    </row>
    <row r="695" spans="6:14" s="139" customFormat="1" ht="14.25">
      <c r="F695" s="142"/>
      <c r="H695" s="142"/>
      <c r="N695" s="142"/>
    </row>
    <row r="696" spans="6:14" s="139" customFormat="1" ht="14.25">
      <c r="F696" s="142"/>
      <c r="H696" s="142"/>
      <c r="N696" s="142"/>
    </row>
    <row r="697" spans="6:14" s="139" customFormat="1" ht="14.25">
      <c r="F697" s="142"/>
      <c r="H697" s="142"/>
      <c r="N697" s="142"/>
    </row>
    <row r="698" spans="6:14" s="139" customFormat="1" ht="14.25">
      <c r="F698" s="142"/>
      <c r="H698" s="142"/>
      <c r="N698" s="142"/>
    </row>
    <row r="699" spans="6:14" s="139" customFormat="1" ht="14.25">
      <c r="F699" s="142"/>
      <c r="H699" s="142"/>
      <c r="N699" s="142"/>
    </row>
    <row r="700" spans="6:14" s="139" customFormat="1" ht="14.25">
      <c r="F700" s="142"/>
      <c r="H700" s="142"/>
      <c r="N700" s="142"/>
    </row>
    <row r="701" spans="6:14" s="139" customFormat="1" ht="14.25">
      <c r="F701" s="142"/>
      <c r="H701" s="142"/>
      <c r="N701" s="142"/>
    </row>
    <row r="702" spans="6:14" s="139" customFormat="1" ht="14.25">
      <c r="F702" s="142"/>
      <c r="H702" s="142"/>
      <c r="N702" s="142"/>
    </row>
    <row r="703" spans="6:14" s="139" customFormat="1" ht="14.25">
      <c r="F703" s="142"/>
      <c r="H703" s="142"/>
      <c r="N703" s="142"/>
    </row>
    <row r="704" spans="6:14" s="139" customFormat="1" ht="14.25">
      <c r="F704" s="142"/>
      <c r="H704" s="142"/>
      <c r="N704" s="142"/>
    </row>
    <row r="705" spans="6:14" s="139" customFormat="1" ht="14.25">
      <c r="F705" s="142"/>
      <c r="H705" s="142"/>
      <c r="N705" s="142"/>
    </row>
    <row r="706" spans="6:14" s="139" customFormat="1" ht="14.25">
      <c r="F706" s="142"/>
      <c r="H706" s="142"/>
      <c r="N706" s="142"/>
    </row>
    <row r="707" spans="6:14" s="139" customFormat="1" ht="14.25">
      <c r="F707" s="142"/>
      <c r="H707" s="142"/>
      <c r="N707" s="142"/>
    </row>
    <row r="708" spans="6:14" s="139" customFormat="1" ht="14.25">
      <c r="F708" s="142"/>
      <c r="H708" s="142"/>
      <c r="N708" s="142"/>
    </row>
    <row r="709" spans="6:14" s="139" customFormat="1" ht="14.25">
      <c r="F709" s="142"/>
      <c r="H709" s="142"/>
      <c r="N709" s="142"/>
    </row>
    <row r="710" spans="6:14" s="139" customFormat="1" ht="14.25">
      <c r="F710" s="142"/>
      <c r="H710" s="142"/>
      <c r="N710" s="142"/>
    </row>
    <row r="711" spans="6:14" s="139" customFormat="1" ht="14.25">
      <c r="F711" s="142"/>
      <c r="H711" s="142"/>
      <c r="N711" s="142"/>
    </row>
    <row r="712" spans="6:14" s="139" customFormat="1" ht="14.25">
      <c r="F712" s="142"/>
      <c r="H712" s="142"/>
      <c r="N712" s="142"/>
    </row>
    <row r="713" spans="6:14" s="139" customFormat="1" ht="14.25">
      <c r="F713" s="142"/>
      <c r="H713" s="142"/>
      <c r="N713" s="142"/>
    </row>
    <row r="714" spans="6:14" s="139" customFormat="1" ht="14.25">
      <c r="F714" s="142"/>
      <c r="H714" s="142"/>
      <c r="N714" s="142"/>
    </row>
    <row r="715" spans="6:14" s="139" customFormat="1" ht="14.25">
      <c r="F715" s="142"/>
      <c r="H715" s="142"/>
      <c r="N715" s="142"/>
    </row>
    <row r="716" spans="6:14" s="139" customFormat="1" ht="14.25">
      <c r="F716" s="142"/>
      <c r="H716" s="142"/>
      <c r="N716" s="142"/>
    </row>
    <row r="717" spans="6:14" s="139" customFormat="1" ht="14.25">
      <c r="F717" s="142"/>
      <c r="H717" s="142"/>
      <c r="N717" s="142"/>
    </row>
    <row r="718" spans="6:14" s="139" customFormat="1" ht="14.25">
      <c r="F718" s="142"/>
      <c r="H718" s="142"/>
      <c r="N718" s="142"/>
    </row>
    <row r="719" spans="6:14" s="139" customFormat="1" ht="14.25">
      <c r="F719" s="142"/>
      <c r="H719" s="142"/>
      <c r="N719" s="142"/>
    </row>
    <row r="720" spans="6:14" s="139" customFormat="1" ht="14.25">
      <c r="F720" s="142"/>
      <c r="H720" s="142"/>
      <c r="N720" s="142"/>
    </row>
    <row r="721" spans="6:14" s="139" customFormat="1" ht="14.25">
      <c r="F721" s="142"/>
      <c r="H721" s="142"/>
      <c r="N721" s="142"/>
    </row>
    <row r="722" spans="6:14" s="139" customFormat="1" ht="14.25">
      <c r="F722" s="142"/>
      <c r="H722" s="142"/>
      <c r="N722" s="142"/>
    </row>
    <row r="723" spans="6:14" s="139" customFormat="1" ht="14.25">
      <c r="F723" s="142"/>
      <c r="H723" s="142"/>
      <c r="N723" s="142"/>
    </row>
    <row r="724" spans="6:14" s="139" customFormat="1" ht="14.25">
      <c r="F724" s="142"/>
      <c r="H724" s="142"/>
      <c r="N724" s="142"/>
    </row>
    <row r="725" spans="6:14" s="139" customFormat="1" ht="14.25">
      <c r="F725" s="142"/>
      <c r="H725" s="142"/>
      <c r="N725" s="142"/>
    </row>
    <row r="726" spans="6:14" s="139" customFormat="1" ht="14.25">
      <c r="F726" s="142"/>
      <c r="H726" s="142"/>
      <c r="N726" s="142"/>
    </row>
    <row r="727" spans="6:14" s="139" customFormat="1" ht="14.25">
      <c r="F727" s="142"/>
      <c r="H727" s="142"/>
      <c r="N727" s="142"/>
    </row>
    <row r="728" spans="6:14" s="139" customFormat="1" ht="14.25">
      <c r="F728" s="142"/>
      <c r="H728" s="142"/>
      <c r="N728" s="142"/>
    </row>
    <row r="729" spans="6:14" s="139" customFormat="1" ht="14.25">
      <c r="F729" s="142"/>
      <c r="H729" s="142"/>
      <c r="N729" s="142"/>
    </row>
    <row r="730" spans="6:14" s="139" customFormat="1" ht="14.25">
      <c r="F730" s="142"/>
      <c r="H730" s="142"/>
      <c r="N730" s="142"/>
    </row>
    <row r="731" spans="6:14" s="139" customFormat="1" ht="14.25">
      <c r="F731" s="142"/>
      <c r="H731" s="142"/>
      <c r="N731" s="142"/>
    </row>
    <row r="732" spans="6:14" s="139" customFormat="1" ht="14.25">
      <c r="F732" s="142"/>
      <c r="H732" s="142"/>
      <c r="N732" s="142"/>
    </row>
    <row r="733" spans="6:14" s="139" customFormat="1" ht="14.25">
      <c r="F733" s="142"/>
      <c r="H733" s="142"/>
      <c r="N733" s="142"/>
    </row>
    <row r="734" spans="6:14" s="139" customFormat="1" ht="14.25">
      <c r="F734" s="142"/>
      <c r="H734" s="142"/>
      <c r="N734" s="142"/>
    </row>
    <row r="735" spans="6:14" s="139" customFormat="1" ht="14.25">
      <c r="F735" s="142"/>
      <c r="H735" s="142"/>
      <c r="N735" s="142"/>
    </row>
    <row r="736" spans="6:14" s="139" customFormat="1" ht="14.25">
      <c r="F736" s="142"/>
      <c r="H736" s="142"/>
      <c r="N736" s="142"/>
    </row>
    <row r="737" spans="6:14" s="139" customFormat="1" ht="14.25">
      <c r="F737" s="142"/>
      <c r="H737" s="142"/>
      <c r="N737" s="142"/>
    </row>
    <row r="738" spans="6:14" s="139" customFormat="1" ht="14.25">
      <c r="F738" s="142"/>
      <c r="H738" s="142"/>
      <c r="N738" s="142"/>
    </row>
    <row r="739" spans="6:14" s="139" customFormat="1" ht="14.25">
      <c r="F739" s="142"/>
      <c r="H739" s="142"/>
      <c r="N739" s="142"/>
    </row>
    <row r="740" spans="6:14" s="139" customFormat="1" ht="14.25">
      <c r="F740" s="142"/>
      <c r="H740" s="142"/>
      <c r="N740" s="142"/>
    </row>
    <row r="741" spans="6:14" s="139" customFormat="1" ht="14.25">
      <c r="F741" s="142"/>
      <c r="H741" s="142"/>
      <c r="N741" s="142"/>
    </row>
    <row r="742" spans="6:14" s="139" customFormat="1" ht="14.25">
      <c r="F742" s="142"/>
      <c r="H742" s="142"/>
      <c r="N742" s="142"/>
    </row>
    <row r="743" spans="6:14" s="139" customFormat="1" ht="14.25">
      <c r="F743" s="142"/>
      <c r="H743" s="142"/>
      <c r="N743" s="142"/>
    </row>
    <row r="744" spans="6:14" s="139" customFormat="1" ht="14.25">
      <c r="F744" s="142"/>
      <c r="H744" s="142"/>
      <c r="N744" s="142"/>
    </row>
    <row r="745" spans="6:14" s="139" customFormat="1" ht="14.25">
      <c r="F745" s="142"/>
      <c r="H745" s="142"/>
      <c r="N745" s="142"/>
    </row>
    <row r="746" spans="6:14" s="139" customFormat="1" ht="14.25">
      <c r="F746" s="142"/>
      <c r="H746" s="142"/>
      <c r="N746" s="142"/>
    </row>
    <row r="747" spans="6:14" s="139" customFormat="1" ht="14.25">
      <c r="F747" s="142"/>
      <c r="H747" s="142"/>
      <c r="N747" s="142"/>
    </row>
    <row r="748" spans="6:14" s="139" customFormat="1" ht="14.25">
      <c r="F748" s="142"/>
      <c r="H748" s="142"/>
      <c r="N748" s="142"/>
    </row>
    <row r="749" spans="6:14" s="139" customFormat="1" ht="14.25">
      <c r="F749" s="142"/>
      <c r="H749" s="142"/>
      <c r="N749" s="142"/>
    </row>
    <row r="750" spans="6:14" s="139" customFormat="1" ht="14.25">
      <c r="F750" s="142"/>
      <c r="H750" s="142"/>
      <c r="N750" s="142"/>
    </row>
    <row r="751" spans="6:14" s="139" customFormat="1" ht="14.25">
      <c r="F751" s="142"/>
      <c r="H751" s="142"/>
      <c r="N751" s="142"/>
    </row>
    <row r="752" spans="6:14" s="139" customFormat="1" ht="14.25">
      <c r="F752" s="142"/>
      <c r="H752" s="142"/>
      <c r="N752" s="142"/>
    </row>
    <row r="753" spans="6:14" s="139" customFormat="1" ht="14.25">
      <c r="F753" s="142"/>
      <c r="H753" s="142"/>
      <c r="N753" s="142"/>
    </row>
    <row r="754" spans="6:14" s="139" customFormat="1" ht="14.25">
      <c r="F754" s="142"/>
      <c r="H754" s="142"/>
      <c r="N754" s="142"/>
    </row>
    <row r="755" spans="6:14" s="139" customFormat="1" ht="14.25">
      <c r="F755" s="142"/>
      <c r="H755" s="142"/>
      <c r="N755" s="142"/>
    </row>
    <row r="756" spans="6:14" s="139" customFormat="1" ht="14.25">
      <c r="F756" s="142"/>
      <c r="H756" s="142"/>
      <c r="N756" s="142"/>
    </row>
    <row r="757" spans="6:14" s="139" customFormat="1" ht="14.25">
      <c r="F757" s="142"/>
      <c r="H757" s="142"/>
      <c r="N757" s="142"/>
    </row>
    <row r="758" spans="6:14" s="139" customFormat="1" ht="14.25">
      <c r="F758" s="142"/>
      <c r="H758" s="142"/>
      <c r="N758" s="142"/>
    </row>
    <row r="759" spans="6:14" s="139" customFormat="1" ht="14.25">
      <c r="F759" s="142"/>
      <c r="H759" s="142"/>
      <c r="N759" s="142"/>
    </row>
    <row r="760" spans="6:14" s="139" customFormat="1" ht="14.25">
      <c r="F760" s="142"/>
      <c r="H760" s="142"/>
      <c r="N760" s="142"/>
    </row>
    <row r="761" spans="6:14" s="139" customFormat="1" ht="14.25">
      <c r="F761" s="142"/>
      <c r="H761" s="142"/>
      <c r="N761" s="142"/>
    </row>
    <row r="762" spans="6:14" s="139" customFormat="1" ht="14.25">
      <c r="F762" s="142"/>
      <c r="H762" s="142"/>
      <c r="N762" s="142"/>
    </row>
    <row r="763" spans="6:14" s="139" customFormat="1" ht="14.25">
      <c r="F763" s="142"/>
      <c r="H763" s="142"/>
      <c r="N763" s="142"/>
    </row>
    <row r="764" spans="6:14" s="139" customFormat="1" ht="14.25">
      <c r="F764" s="142"/>
      <c r="H764" s="142"/>
      <c r="N764" s="142"/>
    </row>
    <row r="765" spans="6:14" s="139" customFormat="1" ht="14.25">
      <c r="F765" s="142"/>
      <c r="H765" s="142"/>
      <c r="N765" s="142"/>
    </row>
    <row r="766" spans="6:14" s="139" customFormat="1" ht="14.25">
      <c r="F766" s="142"/>
      <c r="H766" s="142"/>
      <c r="N766" s="142"/>
    </row>
    <row r="767" spans="6:14" s="139" customFormat="1" ht="14.25">
      <c r="F767" s="142"/>
      <c r="H767" s="142"/>
      <c r="N767" s="142"/>
    </row>
    <row r="768" spans="6:14" s="139" customFormat="1" ht="14.25">
      <c r="F768" s="142"/>
      <c r="H768" s="142"/>
      <c r="N768" s="142"/>
    </row>
    <row r="769" spans="6:14" s="139" customFormat="1" ht="14.25">
      <c r="F769" s="142"/>
      <c r="H769" s="142"/>
      <c r="N769" s="142"/>
    </row>
    <row r="770" spans="6:14" s="139" customFormat="1" ht="14.25">
      <c r="F770" s="142"/>
      <c r="H770" s="142"/>
      <c r="N770" s="142"/>
    </row>
    <row r="771" spans="6:14" s="139" customFormat="1" ht="14.25">
      <c r="F771" s="142"/>
      <c r="H771" s="142"/>
      <c r="N771" s="142"/>
    </row>
    <row r="772" spans="6:14" s="139" customFormat="1" ht="14.25">
      <c r="F772" s="142"/>
      <c r="H772" s="142"/>
      <c r="N772" s="142"/>
    </row>
    <row r="773" spans="6:14" s="139" customFormat="1" ht="14.25">
      <c r="F773" s="142"/>
      <c r="H773" s="142"/>
      <c r="N773" s="142"/>
    </row>
    <row r="774" spans="6:14" s="139" customFormat="1" ht="14.25">
      <c r="F774" s="142"/>
      <c r="H774" s="142"/>
      <c r="N774" s="142"/>
    </row>
    <row r="775" spans="6:14" s="139" customFormat="1" ht="14.25">
      <c r="F775" s="142"/>
      <c r="H775" s="142"/>
      <c r="N775" s="142"/>
    </row>
    <row r="776" spans="6:14" s="139" customFormat="1" ht="14.25">
      <c r="F776" s="142"/>
      <c r="H776" s="142"/>
      <c r="N776" s="142"/>
    </row>
    <row r="777" spans="6:14" s="139" customFormat="1" ht="14.25">
      <c r="F777" s="142"/>
      <c r="H777" s="142"/>
      <c r="N777" s="142"/>
    </row>
    <row r="778" spans="6:14" s="139" customFormat="1" ht="14.25">
      <c r="F778" s="142"/>
      <c r="H778" s="142"/>
      <c r="N778" s="142"/>
    </row>
    <row r="779" spans="6:14" s="139" customFormat="1" ht="14.25">
      <c r="F779" s="142"/>
      <c r="H779" s="142"/>
      <c r="N779" s="142"/>
    </row>
    <row r="780" spans="6:14" s="139" customFormat="1" ht="14.25">
      <c r="F780" s="142"/>
      <c r="H780" s="142"/>
      <c r="N780" s="142"/>
    </row>
    <row r="781" spans="6:14" s="139" customFormat="1" ht="14.25">
      <c r="F781" s="142"/>
      <c r="H781" s="142"/>
      <c r="N781" s="142"/>
    </row>
    <row r="782" spans="6:14" s="139" customFormat="1" ht="14.25">
      <c r="F782" s="142"/>
      <c r="H782" s="142"/>
      <c r="N782" s="142"/>
    </row>
    <row r="783" spans="6:14" s="139" customFormat="1" ht="14.25">
      <c r="F783" s="142"/>
      <c r="H783" s="142"/>
      <c r="N783" s="142"/>
    </row>
    <row r="784" spans="6:14" s="139" customFormat="1" ht="14.25">
      <c r="F784" s="142"/>
      <c r="H784" s="142"/>
      <c r="N784" s="142"/>
    </row>
    <row r="785" spans="6:14" s="139" customFormat="1" ht="14.25">
      <c r="F785" s="142"/>
      <c r="H785" s="142"/>
      <c r="N785" s="142"/>
    </row>
    <row r="786" spans="6:14" s="139" customFormat="1" ht="14.25">
      <c r="F786" s="142"/>
      <c r="H786" s="142"/>
      <c r="N786" s="142"/>
    </row>
    <row r="787" spans="6:14" s="139" customFormat="1" ht="14.25">
      <c r="F787" s="142"/>
      <c r="H787" s="142"/>
      <c r="N787" s="142"/>
    </row>
    <row r="788" spans="6:14" s="139" customFormat="1" ht="14.25">
      <c r="F788" s="142"/>
      <c r="H788" s="142"/>
      <c r="N788" s="142"/>
    </row>
    <row r="789" spans="6:14" s="139" customFormat="1" ht="14.25">
      <c r="F789" s="142"/>
      <c r="H789" s="142"/>
      <c r="N789" s="142"/>
    </row>
    <row r="790" spans="6:14" s="139" customFormat="1" ht="14.25">
      <c r="F790" s="142"/>
      <c r="H790" s="142"/>
      <c r="N790" s="142"/>
    </row>
    <row r="791" spans="6:14" s="139" customFormat="1" ht="14.25">
      <c r="F791" s="142"/>
      <c r="H791" s="142"/>
      <c r="N791" s="142"/>
    </row>
    <row r="792" spans="6:14" s="139" customFormat="1" ht="14.25">
      <c r="F792" s="142"/>
      <c r="H792" s="142"/>
      <c r="N792" s="142"/>
    </row>
    <row r="793" spans="6:14" s="139" customFormat="1" ht="14.25">
      <c r="F793" s="142"/>
      <c r="H793" s="142"/>
      <c r="N793" s="142"/>
    </row>
    <row r="794" spans="6:14" s="139" customFormat="1" ht="14.25">
      <c r="F794" s="142"/>
      <c r="H794" s="142"/>
      <c r="N794" s="142"/>
    </row>
    <row r="795" spans="6:14" s="139" customFormat="1" ht="14.25">
      <c r="F795" s="142"/>
      <c r="H795" s="142"/>
      <c r="N795" s="142"/>
    </row>
    <row r="796" spans="6:14" s="139" customFormat="1" ht="14.25">
      <c r="F796" s="142"/>
      <c r="H796" s="142"/>
      <c r="N796" s="142"/>
    </row>
    <row r="797" spans="6:14" s="139" customFormat="1" ht="14.25">
      <c r="F797" s="142"/>
      <c r="H797" s="142"/>
      <c r="N797" s="142"/>
    </row>
    <row r="798" spans="6:14" s="139" customFormat="1" ht="14.25">
      <c r="F798" s="142"/>
      <c r="H798" s="142"/>
      <c r="N798" s="142"/>
    </row>
    <row r="799" spans="6:14" s="139" customFormat="1" ht="14.25">
      <c r="F799" s="142"/>
      <c r="H799" s="142"/>
      <c r="N799" s="142"/>
    </row>
    <row r="800" spans="6:14" s="139" customFormat="1" ht="14.25">
      <c r="F800" s="142"/>
      <c r="H800" s="142"/>
      <c r="N800" s="142"/>
    </row>
    <row r="801" spans="6:14" s="139" customFormat="1" ht="14.25">
      <c r="F801" s="142"/>
      <c r="H801" s="142"/>
      <c r="N801" s="142"/>
    </row>
    <row r="802" spans="6:14" s="139" customFormat="1" ht="14.25">
      <c r="F802" s="142"/>
      <c r="H802" s="142"/>
      <c r="N802" s="142"/>
    </row>
    <row r="803" spans="6:14" s="139" customFormat="1" ht="14.25">
      <c r="F803" s="142"/>
      <c r="H803" s="142"/>
      <c r="N803" s="142"/>
    </row>
    <row r="804" spans="6:14" s="139" customFormat="1" ht="14.25">
      <c r="F804" s="142"/>
      <c r="H804" s="142"/>
      <c r="N804" s="142"/>
    </row>
    <row r="805" spans="6:14" s="139" customFormat="1" ht="14.25">
      <c r="F805" s="142"/>
      <c r="H805" s="142"/>
      <c r="N805" s="142"/>
    </row>
    <row r="806" spans="6:14" s="139" customFormat="1" ht="14.25">
      <c r="F806" s="142"/>
      <c r="H806" s="142"/>
      <c r="N806" s="142"/>
    </row>
    <row r="807" spans="6:14" s="139" customFormat="1" ht="14.25">
      <c r="F807" s="142"/>
      <c r="H807" s="142"/>
      <c r="N807" s="142"/>
    </row>
    <row r="808" spans="6:14" s="139" customFormat="1" ht="14.25">
      <c r="F808" s="142"/>
      <c r="H808" s="142"/>
      <c r="N808" s="142"/>
    </row>
    <row r="809" spans="6:14" s="139" customFormat="1" ht="14.25">
      <c r="F809" s="142"/>
      <c r="H809" s="142"/>
      <c r="N809" s="142"/>
    </row>
    <row r="810" spans="6:14" s="139" customFormat="1" ht="14.25">
      <c r="F810" s="142"/>
      <c r="H810" s="142"/>
      <c r="N810" s="142"/>
    </row>
    <row r="811" spans="6:14" s="139" customFormat="1" ht="14.25">
      <c r="F811" s="142"/>
      <c r="H811" s="142"/>
      <c r="N811" s="142"/>
    </row>
    <row r="812" spans="6:14" s="139" customFormat="1" ht="14.25">
      <c r="F812" s="142"/>
      <c r="H812" s="142"/>
      <c r="N812" s="142"/>
    </row>
    <row r="813" spans="6:14" s="139" customFormat="1" ht="14.25">
      <c r="F813" s="142"/>
      <c r="H813" s="142"/>
      <c r="N813" s="142"/>
    </row>
    <row r="814" spans="6:14" s="139" customFormat="1" ht="14.25">
      <c r="F814" s="142"/>
      <c r="H814" s="142"/>
      <c r="N814" s="142"/>
    </row>
    <row r="815" spans="6:14" s="139" customFormat="1" ht="14.25">
      <c r="F815" s="142"/>
      <c r="H815" s="142"/>
      <c r="N815" s="142"/>
    </row>
    <row r="816" spans="6:14" s="139" customFormat="1" ht="14.25">
      <c r="F816" s="142"/>
      <c r="H816" s="142"/>
      <c r="N816" s="142"/>
    </row>
    <row r="817" spans="6:14" s="139" customFormat="1" ht="14.25">
      <c r="F817" s="142"/>
      <c r="H817" s="142"/>
      <c r="N817" s="142"/>
    </row>
    <row r="818" spans="6:14" s="139" customFormat="1" ht="14.25">
      <c r="F818" s="142"/>
      <c r="H818" s="142"/>
      <c r="N818" s="142"/>
    </row>
    <row r="819" spans="6:14" s="139" customFormat="1" ht="14.25">
      <c r="F819" s="142"/>
      <c r="H819" s="142"/>
      <c r="N819" s="142"/>
    </row>
    <row r="820" spans="6:14" s="139" customFormat="1" ht="14.25">
      <c r="F820" s="142"/>
      <c r="H820" s="142"/>
      <c r="N820" s="142"/>
    </row>
    <row r="821" spans="6:14" s="139" customFormat="1" ht="14.25">
      <c r="F821" s="142"/>
      <c r="H821" s="142"/>
      <c r="N821" s="142"/>
    </row>
    <row r="822" spans="6:14" s="139" customFormat="1" ht="14.25">
      <c r="F822" s="142"/>
      <c r="H822" s="142"/>
      <c r="N822" s="142"/>
    </row>
    <row r="823" spans="6:14" s="139" customFormat="1" ht="14.25">
      <c r="F823" s="142"/>
      <c r="H823" s="142"/>
      <c r="N823" s="142"/>
    </row>
    <row r="824" spans="6:14" s="139" customFormat="1" ht="14.25">
      <c r="F824" s="142"/>
      <c r="H824" s="142"/>
      <c r="N824" s="142"/>
    </row>
    <row r="825" spans="6:14" s="139" customFormat="1" ht="14.25">
      <c r="F825" s="142"/>
      <c r="H825" s="142"/>
      <c r="N825" s="142"/>
    </row>
    <row r="826" spans="6:14" s="139" customFormat="1" ht="14.25">
      <c r="F826" s="142"/>
      <c r="H826" s="142"/>
      <c r="N826" s="142"/>
    </row>
    <row r="827" spans="6:14" s="139" customFormat="1" ht="14.25">
      <c r="F827" s="142"/>
      <c r="H827" s="142"/>
      <c r="N827" s="142"/>
    </row>
    <row r="828" spans="6:14" s="139" customFormat="1" ht="14.25">
      <c r="F828" s="142"/>
      <c r="H828" s="142"/>
      <c r="N828" s="142"/>
    </row>
    <row r="829" spans="6:14" s="139" customFormat="1" ht="14.25">
      <c r="F829" s="142"/>
      <c r="H829" s="142"/>
      <c r="N829" s="142"/>
    </row>
    <row r="830" spans="6:14" s="139" customFormat="1" ht="14.25">
      <c r="F830" s="142"/>
      <c r="H830" s="142"/>
      <c r="N830" s="142"/>
    </row>
    <row r="831" spans="6:14" s="139" customFormat="1" ht="14.25">
      <c r="F831" s="142"/>
      <c r="H831" s="142"/>
      <c r="N831" s="142"/>
    </row>
    <row r="832" spans="6:14" s="139" customFormat="1" ht="14.25">
      <c r="F832" s="142"/>
      <c r="H832" s="142"/>
      <c r="N832" s="142"/>
    </row>
    <row r="833" spans="6:14" s="139" customFormat="1" ht="14.25">
      <c r="F833" s="142"/>
      <c r="H833" s="142"/>
      <c r="N833" s="142"/>
    </row>
    <row r="834" spans="6:14" s="139" customFormat="1" ht="14.25">
      <c r="F834" s="142"/>
      <c r="H834" s="142"/>
      <c r="N834" s="142"/>
    </row>
    <row r="835" spans="6:14" s="139" customFormat="1" ht="14.25">
      <c r="F835" s="142"/>
      <c r="H835" s="142"/>
      <c r="N835" s="142"/>
    </row>
    <row r="836" spans="6:14" s="139" customFormat="1" ht="14.25">
      <c r="F836" s="142"/>
      <c r="H836" s="142"/>
      <c r="N836" s="142"/>
    </row>
    <row r="837" spans="6:14" s="139" customFormat="1" ht="14.25">
      <c r="F837" s="142"/>
      <c r="H837" s="142"/>
      <c r="N837" s="142"/>
    </row>
    <row r="838" spans="6:14" s="139" customFormat="1" ht="14.25">
      <c r="F838" s="142"/>
      <c r="H838" s="142"/>
      <c r="N838" s="142"/>
    </row>
    <row r="839" spans="6:14" s="139" customFormat="1" ht="14.25">
      <c r="F839" s="142"/>
      <c r="H839" s="142"/>
      <c r="N839" s="142"/>
    </row>
    <row r="840" spans="6:14" s="139" customFormat="1" ht="14.25">
      <c r="F840" s="142"/>
      <c r="H840" s="142"/>
      <c r="N840" s="142"/>
    </row>
    <row r="841" spans="6:14" s="139" customFormat="1" ht="14.25">
      <c r="F841" s="142"/>
      <c r="H841" s="142"/>
      <c r="N841" s="142"/>
    </row>
    <row r="842" spans="6:14" s="139" customFormat="1" ht="14.25">
      <c r="F842" s="142"/>
      <c r="H842" s="142"/>
      <c r="N842" s="142"/>
    </row>
    <row r="843" spans="6:14" s="139" customFormat="1" ht="14.25">
      <c r="F843" s="142"/>
      <c r="H843" s="142"/>
      <c r="N843" s="142"/>
    </row>
    <row r="844" spans="6:14" s="139" customFormat="1" ht="14.25">
      <c r="F844" s="142"/>
      <c r="H844" s="142"/>
      <c r="N844" s="142"/>
    </row>
    <row r="845" spans="6:14" s="139" customFormat="1" ht="14.25">
      <c r="F845" s="142"/>
      <c r="H845" s="142"/>
      <c r="N845" s="142"/>
    </row>
    <row r="846" spans="6:14" s="139" customFormat="1" ht="14.25">
      <c r="F846" s="142"/>
      <c r="H846" s="142"/>
      <c r="N846" s="142"/>
    </row>
    <row r="847" spans="6:14" s="139" customFormat="1" ht="14.25">
      <c r="F847" s="142"/>
      <c r="H847" s="142"/>
      <c r="N847" s="142"/>
    </row>
    <row r="848" spans="6:14" s="139" customFormat="1" ht="14.25">
      <c r="F848" s="142"/>
      <c r="H848" s="142"/>
      <c r="N848" s="142"/>
    </row>
    <row r="849" spans="6:14" s="139" customFormat="1" ht="14.25">
      <c r="F849" s="142"/>
      <c r="H849" s="142"/>
      <c r="N849" s="142"/>
    </row>
    <row r="850" spans="6:14" s="139" customFormat="1" ht="14.25">
      <c r="F850" s="142"/>
      <c r="H850" s="142"/>
      <c r="N850" s="142"/>
    </row>
    <row r="851" spans="6:14" s="139" customFormat="1" ht="14.25">
      <c r="F851" s="142"/>
      <c r="H851" s="142"/>
      <c r="N851" s="142"/>
    </row>
    <row r="852" spans="6:14" s="139" customFormat="1" ht="14.25">
      <c r="F852" s="142"/>
      <c r="H852" s="142"/>
      <c r="N852" s="142"/>
    </row>
    <row r="853" spans="6:14" s="139" customFormat="1" ht="14.25">
      <c r="F853" s="142"/>
      <c r="H853" s="142"/>
      <c r="N853" s="142"/>
    </row>
    <row r="854" spans="6:14" s="139" customFormat="1" ht="14.25">
      <c r="F854" s="142"/>
      <c r="H854" s="142"/>
      <c r="N854" s="142"/>
    </row>
    <row r="855" spans="6:14" s="139" customFormat="1" ht="14.25">
      <c r="F855" s="142"/>
      <c r="H855" s="142"/>
      <c r="N855" s="142"/>
    </row>
    <row r="856" spans="6:14" s="139" customFormat="1" ht="14.25">
      <c r="F856" s="142"/>
      <c r="H856" s="142"/>
      <c r="N856" s="142"/>
    </row>
    <row r="857" spans="6:14" s="139" customFormat="1" ht="14.25">
      <c r="F857" s="142"/>
      <c r="H857" s="142"/>
      <c r="N857" s="142"/>
    </row>
    <row r="858" spans="6:14" s="139" customFormat="1" ht="14.25">
      <c r="F858" s="142"/>
      <c r="H858" s="142"/>
      <c r="N858" s="142"/>
    </row>
    <row r="859" spans="6:14" s="139" customFormat="1" ht="14.25">
      <c r="F859" s="142"/>
      <c r="H859" s="142"/>
      <c r="N859" s="142"/>
    </row>
    <row r="860" spans="6:14" s="139" customFormat="1" ht="14.25">
      <c r="F860" s="142"/>
      <c r="H860" s="142"/>
      <c r="N860" s="142"/>
    </row>
    <row r="861" spans="6:14" s="139" customFormat="1" ht="14.25">
      <c r="F861" s="142"/>
      <c r="H861" s="142"/>
      <c r="N861" s="142"/>
    </row>
    <row r="862" spans="6:14" s="139" customFormat="1" ht="14.25">
      <c r="F862" s="142"/>
      <c r="H862" s="142"/>
      <c r="N862" s="142"/>
    </row>
    <row r="863" spans="6:14" s="139" customFormat="1" ht="14.25">
      <c r="F863" s="142"/>
      <c r="H863" s="142"/>
      <c r="N863" s="142"/>
    </row>
    <row r="864" spans="6:14" s="139" customFormat="1" ht="14.25">
      <c r="F864" s="142"/>
      <c r="H864" s="142"/>
      <c r="N864" s="142"/>
    </row>
    <row r="865" spans="6:14" s="139" customFormat="1" ht="14.25">
      <c r="F865" s="142"/>
      <c r="H865" s="142"/>
      <c r="N865" s="142"/>
    </row>
    <row r="866" spans="6:14" s="139" customFormat="1" ht="14.25">
      <c r="F866" s="142"/>
      <c r="H866" s="142"/>
      <c r="N866" s="142"/>
    </row>
    <row r="867" spans="6:14" s="139" customFormat="1" ht="14.25">
      <c r="F867" s="142"/>
      <c r="H867" s="142"/>
      <c r="N867" s="142"/>
    </row>
    <row r="868" spans="6:14" s="139" customFormat="1" ht="14.25">
      <c r="F868" s="142"/>
      <c r="H868" s="142"/>
      <c r="N868" s="142"/>
    </row>
    <row r="869" spans="6:14" s="139" customFormat="1" ht="14.25">
      <c r="F869" s="142"/>
      <c r="H869" s="142"/>
      <c r="N869" s="142"/>
    </row>
    <row r="870" spans="6:14" s="139" customFormat="1" ht="14.25">
      <c r="F870" s="142"/>
      <c r="H870" s="142"/>
      <c r="N870" s="142"/>
    </row>
    <row r="871" spans="6:14" s="139" customFormat="1" ht="14.25">
      <c r="F871" s="142"/>
      <c r="H871" s="142"/>
      <c r="N871" s="142"/>
    </row>
    <row r="872" spans="6:14" s="139" customFormat="1" ht="14.25">
      <c r="F872" s="142"/>
      <c r="H872" s="142"/>
      <c r="N872" s="142"/>
    </row>
    <row r="873" spans="6:14" s="139" customFormat="1" ht="14.25">
      <c r="F873" s="142"/>
      <c r="H873" s="142"/>
      <c r="N873" s="142"/>
    </row>
    <row r="874" spans="6:14" s="139" customFormat="1" ht="14.25">
      <c r="F874" s="142"/>
      <c r="H874" s="142"/>
      <c r="N874" s="142"/>
    </row>
    <row r="875" spans="6:14" s="139" customFormat="1" ht="14.25">
      <c r="F875" s="142"/>
      <c r="H875" s="142"/>
      <c r="N875" s="142"/>
    </row>
    <row r="876" spans="6:14" s="139" customFormat="1" ht="14.25">
      <c r="F876" s="142"/>
      <c r="H876" s="142"/>
      <c r="N876" s="142"/>
    </row>
    <row r="877" spans="6:14" s="139" customFormat="1" ht="14.25">
      <c r="F877" s="142"/>
      <c r="H877" s="142"/>
      <c r="N877" s="142"/>
    </row>
    <row r="878" spans="6:14" s="139" customFormat="1" ht="14.25">
      <c r="F878" s="142"/>
      <c r="H878" s="142"/>
      <c r="N878" s="142"/>
    </row>
    <row r="879" spans="6:14" s="139" customFormat="1" ht="14.25">
      <c r="F879" s="142"/>
      <c r="H879" s="142"/>
      <c r="N879" s="142"/>
    </row>
    <row r="880" spans="6:14" s="139" customFormat="1" ht="14.25">
      <c r="F880" s="142"/>
      <c r="H880" s="142"/>
      <c r="N880" s="142"/>
    </row>
    <row r="881" spans="6:14" s="139" customFormat="1" ht="14.25">
      <c r="F881" s="142"/>
      <c r="H881" s="142"/>
      <c r="N881" s="142"/>
    </row>
    <row r="882" spans="6:14" s="139" customFormat="1" ht="14.25">
      <c r="F882" s="142"/>
      <c r="H882" s="142"/>
      <c r="N882" s="142"/>
    </row>
    <row r="883" spans="6:14" s="139" customFormat="1" ht="14.25">
      <c r="F883" s="142"/>
      <c r="H883" s="142"/>
      <c r="N883" s="142"/>
    </row>
    <row r="884" spans="6:14" s="139" customFormat="1" ht="14.25">
      <c r="F884" s="142"/>
      <c r="H884" s="142"/>
      <c r="N884" s="142"/>
    </row>
    <row r="885" spans="6:14" s="139" customFormat="1" ht="14.25">
      <c r="F885" s="142"/>
      <c r="H885" s="142"/>
      <c r="N885" s="142"/>
    </row>
    <row r="886" spans="6:14" s="139" customFormat="1" ht="14.25">
      <c r="F886" s="142"/>
      <c r="H886" s="142"/>
      <c r="N886" s="142"/>
    </row>
    <row r="887" spans="6:14" s="139" customFormat="1" ht="14.25">
      <c r="F887" s="142"/>
      <c r="H887" s="142"/>
      <c r="N887" s="142"/>
    </row>
    <row r="888" spans="6:14" s="139" customFormat="1" ht="14.25">
      <c r="F888" s="142"/>
      <c r="H888" s="142"/>
      <c r="N888" s="142"/>
    </row>
    <row r="889" spans="6:14" s="139" customFormat="1" ht="14.25">
      <c r="F889" s="142"/>
      <c r="H889" s="142"/>
      <c r="N889" s="142"/>
    </row>
    <row r="890" spans="6:14" s="139" customFormat="1" ht="14.25">
      <c r="F890" s="142"/>
      <c r="H890" s="142"/>
      <c r="N890" s="142"/>
    </row>
    <row r="891" spans="6:14" s="139" customFormat="1" ht="14.25">
      <c r="F891" s="142"/>
      <c r="H891" s="142"/>
      <c r="N891" s="142"/>
    </row>
    <row r="892" spans="6:14" s="139" customFormat="1" ht="14.25">
      <c r="F892" s="142"/>
      <c r="H892" s="142"/>
      <c r="N892" s="142"/>
    </row>
    <row r="893" spans="6:14" s="139" customFormat="1" ht="14.25">
      <c r="F893" s="142"/>
      <c r="H893" s="142"/>
      <c r="N893" s="142"/>
    </row>
    <row r="894" spans="6:14" s="139" customFormat="1" ht="14.25">
      <c r="F894" s="142"/>
      <c r="H894" s="142"/>
      <c r="N894" s="142"/>
    </row>
    <row r="895" spans="6:14" s="139" customFormat="1" ht="14.25">
      <c r="F895" s="142"/>
      <c r="H895" s="142"/>
      <c r="N895" s="142"/>
    </row>
    <row r="896" spans="6:14" s="139" customFormat="1" ht="14.25">
      <c r="F896" s="142"/>
      <c r="H896" s="142"/>
      <c r="N896" s="142"/>
    </row>
    <row r="897" spans="6:14" s="139" customFormat="1" ht="14.25">
      <c r="F897" s="142"/>
      <c r="H897" s="142"/>
      <c r="N897" s="142"/>
    </row>
    <row r="898" spans="6:14" s="139" customFormat="1" ht="14.25">
      <c r="F898" s="142"/>
      <c r="H898" s="142"/>
      <c r="N898" s="142"/>
    </row>
    <row r="899" spans="6:14" s="139" customFormat="1" ht="14.25">
      <c r="F899" s="142"/>
      <c r="H899" s="142"/>
      <c r="N899" s="142"/>
    </row>
    <row r="900" spans="6:14" s="139" customFormat="1" ht="14.25">
      <c r="F900" s="142"/>
      <c r="H900" s="142"/>
      <c r="N900" s="142"/>
    </row>
    <row r="901" spans="6:14" s="139" customFormat="1" ht="14.25">
      <c r="F901" s="142"/>
      <c r="H901" s="142"/>
      <c r="N901" s="142"/>
    </row>
    <row r="902" spans="6:14" s="139" customFormat="1" ht="14.25">
      <c r="F902" s="142"/>
      <c r="H902" s="142"/>
      <c r="N902" s="142"/>
    </row>
    <row r="903" spans="6:14" s="139" customFormat="1" ht="14.25">
      <c r="F903" s="142"/>
      <c r="H903" s="142"/>
      <c r="N903" s="142"/>
    </row>
    <row r="904" spans="6:14" s="139" customFormat="1" ht="14.25">
      <c r="F904" s="142"/>
      <c r="H904" s="142"/>
      <c r="N904" s="142"/>
    </row>
    <row r="905" spans="6:14" s="139" customFormat="1" ht="14.25">
      <c r="F905" s="142"/>
      <c r="H905" s="142"/>
      <c r="N905" s="142"/>
    </row>
    <row r="906" spans="6:14" s="139" customFormat="1" ht="14.25">
      <c r="F906" s="142"/>
      <c r="H906" s="142"/>
      <c r="N906" s="142"/>
    </row>
    <row r="907" spans="6:14" s="139" customFormat="1" ht="14.25">
      <c r="F907" s="142"/>
      <c r="H907" s="142"/>
      <c r="N907" s="142"/>
    </row>
    <row r="908" spans="6:14" s="139" customFormat="1" ht="14.25">
      <c r="F908" s="142"/>
      <c r="H908" s="142"/>
      <c r="N908" s="142"/>
    </row>
    <row r="909" spans="6:14" s="139" customFormat="1" ht="14.25">
      <c r="F909" s="142"/>
      <c r="H909" s="142"/>
      <c r="N909" s="142"/>
    </row>
    <row r="910" spans="6:14" s="139" customFormat="1" ht="14.25">
      <c r="F910" s="142"/>
      <c r="H910" s="142"/>
      <c r="N910" s="142"/>
    </row>
    <row r="911" spans="6:14" s="139" customFormat="1" ht="14.25">
      <c r="F911" s="142"/>
      <c r="H911" s="142"/>
      <c r="N911" s="142"/>
    </row>
    <row r="912" spans="6:14" s="139" customFormat="1" ht="14.25">
      <c r="F912" s="142"/>
      <c r="H912" s="142"/>
      <c r="N912" s="142"/>
    </row>
    <row r="913" spans="6:14" s="139" customFormat="1" ht="14.25">
      <c r="F913" s="142"/>
      <c r="H913" s="142"/>
      <c r="N913" s="142"/>
    </row>
    <row r="914" spans="6:14" s="139" customFormat="1" ht="14.25">
      <c r="F914" s="142"/>
      <c r="H914" s="142"/>
      <c r="N914" s="142"/>
    </row>
    <row r="915" spans="6:14" s="139" customFormat="1" ht="14.25">
      <c r="F915" s="142"/>
      <c r="H915" s="142"/>
      <c r="N915" s="142"/>
    </row>
    <row r="916" spans="6:14" s="139" customFormat="1" ht="14.25">
      <c r="F916" s="142"/>
      <c r="H916" s="142"/>
      <c r="N916" s="142"/>
    </row>
    <row r="917" spans="6:14" s="139" customFormat="1" ht="14.25">
      <c r="F917" s="142"/>
      <c r="H917" s="142"/>
      <c r="N917" s="142"/>
    </row>
    <row r="918" spans="6:14" s="139" customFormat="1" ht="14.25">
      <c r="F918" s="142"/>
      <c r="H918" s="142"/>
      <c r="N918" s="142"/>
    </row>
    <row r="919" spans="6:14" s="139" customFormat="1" ht="14.25">
      <c r="F919" s="142"/>
      <c r="H919" s="142"/>
      <c r="N919" s="142"/>
    </row>
    <row r="920" spans="6:14" s="139" customFormat="1" ht="14.25">
      <c r="F920" s="142"/>
      <c r="H920" s="142"/>
      <c r="N920" s="142"/>
    </row>
    <row r="921" spans="6:14" s="139" customFormat="1" ht="14.25">
      <c r="F921" s="142"/>
      <c r="H921" s="142"/>
      <c r="N921" s="142"/>
    </row>
    <row r="922" spans="6:14" s="139" customFormat="1" ht="14.25">
      <c r="F922" s="142"/>
      <c r="H922" s="142"/>
      <c r="N922" s="142"/>
    </row>
    <row r="923" spans="6:14" s="139" customFormat="1" ht="14.25">
      <c r="F923" s="142"/>
      <c r="H923" s="142"/>
      <c r="N923" s="142"/>
    </row>
    <row r="924" spans="6:14" s="139" customFormat="1" ht="14.25">
      <c r="F924" s="142"/>
      <c r="H924" s="142"/>
      <c r="N924" s="142"/>
    </row>
    <row r="925" spans="6:14" s="139" customFormat="1" ht="14.25">
      <c r="F925" s="142"/>
      <c r="H925" s="142"/>
      <c r="N925" s="142"/>
    </row>
    <row r="926" spans="6:14" s="139" customFormat="1" ht="14.25">
      <c r="F926" s="142"/>
      <c r="H926" s="142"/>
      <c r="N926" s="142"/>
    </row>
    <row r="927" spans="6:14" s="139" customFormat="1" ht="14.25">
      <c r="F927" s="142"/>
      <c r="H927" s="142"/>
      <c r="N927" s="142"/>
    </row>
    <row r="928" spans="6:14" s="139" customFormat="1" ht="14.25">
      <c r="F928" s="142"/>
      <c r="H928" s="142"/>
      <c r="N928" s="142"/>
    </row>
    <row r="929" spans="6:14" s="139" customFormat="1" ht="14.25">
      <c r="F929" s="142"/>
      <c r="H929" s="142"/>
      <c r="N929" s="142"/>
    </row>
    <row r="930" spans="6:14" s="139" customFormat="1" ht="14.25">
      <c r="F930" s="142"/>
      <c r="H930" s="142"/>
      <c r="N930" s="142"/>
    </row>
    <row r="931" spans="6:14" s="139" customFormat="1" ht="14.25">
      <c r="F931" s="142"/>
      <c r="H931" s="142"/>
      <c r="N931" s="142"/>
    </row>
    <row r="932" spans="6:14" s="139" customFormat="1" ht="14.25">
      <c r="F932" s="142"/>
      <c r="H932" s="142"/>
      <c r="N932" s="142"/>
    </row>
    <row r="933" spans="6:14" s="139" customFormat="1" ht="14.25">
      <c r="F933" s="142"/>
      <c r="H933" s="142"/>
      <c r="N933" s="142"/>
    </row>
    <row r="934" spans="6:14" s="139" customFormat="1" ht="14.25">
      <c r="F934" s="142"/>
      <c r="H934" s="142"/>
      <c r="N934" s="142"/>
    </row>
    <row r="935" spans="6:14" s="139" customFormat="1" ht="14.25">
      <c r="F935" s="142"/>
      <c r="H935" s="142"/>
      <c r="N935" s="142"/>
    </row>
    <row r="936" spans="6:14" s="139" customFormat="1" ht="14.25">
      <c r="F936" s="142"/>
      <c r="H936" s="142"/>
      <c r="N936" s="142"/>
    </row>
    <row r="937" spans="6:14" s="139" customFormat="1" ht="14.25">
      <c r="F937" s="142"/>
      <c r="H937" s="142"/>
      <c r="N937" s="142"/>
    </row>
    <row r="938" spans="6:14" s="139" customFormat="1" ht="14.25">
      <c r="F938" s="142"/>
      <c r="H938" s="142"/>
      <c r="N938" s="142"/>
    </row>
    <row r="939" spans="6:14" s="139" customFormat="1" ht="14.25">
      <c r="F939" s="142"/>
      <c r="H939" s="142"/>
      <c r="N939" s="142"/>
    </row>
    <row r="940" spans="6:14" s="139" customFormat="1" ht="14.25">
      <c r="F940" s="142"/>
      <c r="H940" s="142"/>
      <c r="N940" s="142"/>
    </row>
    <row r="941" spans="6:14" s="139" customFormat="1" ht="14.25">
      <c r="F941" s="142"/>
      <c r="H941" s="142"/>
      <c r="N941" s="142"/>
    </row>
    <row r="942" spans="6:14" s="139" customFormat="1" ht="14.25">
      <c r="F942" s="142"/>
      <c r="H942" s="142"/>
      <c r="N942" s="142"/>
    </row>
    <row r="943" spans="6:14" s="139" customFormat="1" ht="14.25">
      <c r="F943" s="142"/>
      <c r="H943" s="142"/>
      <c r="N943" s="142"/>
    </row>
    <row r="944" spans="6:14" s="139" customFormat="1" ht="14.25">
      <c r="F944" s="142"/>
      <c r="H944" s="142"/>
      <c r="N944" s="142"/>
    </row>
    <row r="945" spans="6:14" s="139" customFormat="1" ht="14.25">
      <c r="F945" s="142"/>
      <c r="H945" s="142"/>
      <c r="N945" s="142"/>
    </row>
    <row r="946" spans="6:14" s="139" customFormat="1" ht="14.25">
      <c r="F946" s="142"/>
      <c r="H946" s="142"/>
      <c r="N946" s="142"/>
    </row>
    <row r="947" spans="6:14" s="139" customFormat="1" ht="14.25">
      <c r="F947" s="142"/>
      <c r="H947" s="142"/>
      <c r="N947" s="142"/>
    </row>
    <row r="948" spans="6:14" s="139" customFormat="1" ht="14.25">
      <c r="F948" s="142"/>
      <c r="H948" s="142"/>
      <c r="N948" s="142"/>
    </row>
    <row r="949" spans="6:14" s="139" customFormat="1" ht="14.25">
      <c r="F949" s="142"/>
      <c r="H949" s="142"/>
      <c r="N949" s="142"/>
    </row>
    <row r="950" spans="6:14" s="139" customFormat="1" ht="14.25">
      <c r="F950" s="142"/>
      <c r="H950" s="142"/>
      <c r="N950" s="142"/>
    </row>
    <row r="951" spans="6:14" s="139" customFormat="1" ht="14.25">
      <c r="F951" s="142"/>
      <c r="H951" s="142"/>
      <c r="N951" s="142"/>
    </row>
    <row r="952" spans="6:14" s="139" customFormat="1" ht="14.25">
      <c r="F952" s="142"/>
      <c r="H952" s="142"/>
      <c r="N952" s="142"/>
    </row>
    <row r="953" spans="6:14" s="139" customFormat="1" ht="14.25">
      <c r="F953" s="142"/>
      <c r="H953" s="142"/>
      <c r="N953" s="142"/>
    </row>
    <row r="954" spans="6:14" s="139" customFormat="1" ht="14.25">
      <c r="F954" s="142"/>
      <c r="H954" s="142"/>
      <c r="N954" s="142"/>
    </row>
    <row r="955" spans="6:14" s="139" customFormat="1" ht="14.25">
      <c r="F955" s="142"/>
      <c r="H955" s="142"/>
      <c r="N955" s="142"/>
    </row>
    <row r="956" spans="6:14" s="139" customFormat="1" ht="14.25">
      <c r="F956" s="142"/>
      <c r="H956" s="142"/>
      <c r="N956" s="142"/>
    </row>
    <row r="957" spans="6:14" s="139" customFormat="1" ht="14.25">
      <c r="F957" s="142"/>
      <c r="H957" s="142"/>
      <c r="N957" s="142"/>
    </row>
    <row r="958" spans="6:14" s="139" customFormat="1" ht="14.25">
      <c r="F958" s="142"/>
      <c r="H958" s="142"/>
      <c r="N958" s="142"/>
    </row>
    <row r="959" spans="6:14" s="139" customFormat="1" ht="14.25">
      <c r="F959" s="142"/>
      <c r="H959" s="142"/>
      <c r="N959" s="142"/>
    </row>
    <row r="960" spans="6:14" s="139" customFormat="1" ht="14.25">
      <c r="F960" s="142"/>
      <c r="H960" s="142"/>
      <c r="N960" s="142"/>
    </row>
    <row r="961" spans="6:14" s="139" customFormat="1" ht="14.25">
      <c r="F961" s="142"/>
      <c r="H961" s="142"/>
      <c r="N961" s="142"/>
    </row>
    <row r="962" spans="6:14" s="139" customFormat="1" ht="14.25">
      <c r="F962" s="142"/>
      <c r="H962" s="142"/>
      <c r="N962" s="142"/>
    </row>
    <row r="963" spans="6:14" s="139" customFormat="1" ht="14.25">
      <c r="F963" s="142"/>
      <c r="H963" s="142"/>
      <c r="N963" s="142"/>
    </row>
    <row r="964" spans="6:14" s="139" customFormat="1" ht="14.25">
      <c r="F964" s="142"/>
      <c r="H964" s="142"/>
      <c r="N964" s="142"/>
    </row>
    <row r="965" spans="6:14" s="139" customFormat="1" ht="14.25">
      <c r="F965" s="142"/>
      <c r="H965" s="142"/>
      <c r="N965" s="142"/>
    </row>
    <row r="966" spans="6:14" s="139" customFormat="1" ht="14.25">
      <c r="F966" s="142"/>
      <c r="H966" s="142"/>
      <c r="N966" s="142"/>
    </row>
    <row r="967" spans="6:14" s="139" customFormat="1" ht="14.25">
      <c r="F967" s="142"/>
      <c r="H967" s="142"/>
      <c r="N967" s="142"/>
    </row>
    <row r="968" spans="6:14" s="139" customFormat="1" ht="14.25">
      <c r="F968" s="142"/>
      <c r="H968" s="142"/>
      <c r="N968" s="142"/>
    </row>
    <row r="969" spans="6:14" s="139" customFormat="1" ht="14.25">
      <c r="F969" s="142"/>
      <c r="H969" s="142"/>
      <c r="N969" s="142"/>
    </row>
    <row r="970" spans="6:14" s="139" customFormat="1" ht="14.25">
      <c r="F970" s="142"/>
      <c r="H970" s="142"/>
      <c r="N970" s="142"/>
    </row>
    <row r="971" spans="6:14" s="139" customFormat="1" ht="14.25">
      <c r="F971" s="142"/>
      <c r="H971" s="142"/>
      <c r="N971" s="142"/>
    </row>
    <row r="972" spans="6:14" s="139" customFormat="1" ht="14.25">
      <c r="F972" s="142"/>
      <c r="H972" s="142"/>
      <c r="N972" s="142"/>
    </row>
    <row r="973" spans="6:14" s="139" customFormat="1" ht="14.25">
      <c r="F973" s="142"/>
      <c r="H973" s="142"/>
      <c r="N973" s="142"/>
    </row>
    <row r="974" spans="6:14" s="139" customFormat="1" ht="14.25">
      <c r="F974" s="142"/>
      <c r="H974" s="142"/>
      <c r="N974" s="142"/>
    </row>
    <row r="975" spans="6:14" s="139" customFormat="1" ht="14.25">
      <c r="F975" s="142"/>
      <c r="H975" s="142"/>
      <c r="N975" s="142"/>
    </row>
    <row r="976" spans="6:14" s="139" customFormat="1" ht="14.25">
      <c r="F976" s="142"/>
      <c r="H976" s="142"/>
      <c r="N976" s="142"/>
    </row>
    <row r="977" spans="6:14" s="139" customFormat="1" ht="14.25">
      <c r="F977" s="142"/>
      <c r="H977" s="142"/>
      <c r="N977" s="142"/>
    </row>
    <row r="978" spans="6:14" s="139" customFormat="1" ht="14.25">
      <c r="F978" s="142"/>
      <c r="H978" s="142"/>
      <c r="N978" s="142"/>
    </row>
    <row r="979" spans="6:14" s="139" customFormat="1" ht="14.25">
      <c r="F979" s="142"/>
      <c r="H979" s="142"/>
      <c r="N979" s="142"/>
    </row>
    <row r="980" spans="6:14" s="139" customFormat="1" ht="14.25">
      <c r="F980" s="142"/>
      <c r="H980" s="142"/>
      <c r="N980" s="142"/>
    </row>
    <row r="981" spans="6:14" s="139" customFormat="1" ht="14.25">
      <c r="F981" s="142"/>
      <c r="H981" s="142"/>
      <c r="N981" s="142"/>
    </row>
    <row r="982" spans="6:14" s="139" customFormat="1" ht="14.25">
      <c r="F982" s="142"/>
      <c r="H982" s="142"/>
      <c r="N982" s="142"/>
    </row>
    <row r="983" spans="6:14" s="139" customFormat="1" ht="14.25">
      <c r="F983" s="142"/>
      <c r="H983" s="142"/>
      <c r="N983" s="142"/>
    </row>
    <row r="984" spans="6:14" s="139" customFormat="1" ht="14.25">
      <c r="F984" s="142"/>
      <c r="H984" s="142"/>
      <c r="N984" s="142"/>
    </row>
    <row r="985" spans="6:14" s="139" customFormat="1" ht="14.25">
      <c r="F985" s="142"/>
      <c r="H985" s="142"/>
      <c r="N985" s="142"/>
    </row>
    <row r="986" spans="6:14" s="139" customFormat="1" ht="14.25">
      <c r="F986" s="142"/>
      <c r="H986" s="142"/>
      <c r="N986" s="142"/>
    </row>
    <row r="987" spans="6:14" s="139" customFormat="1" ht="14.25">
      <c r="F987" s="142"/>
      <c r="H987" s="142"/>
      <c r="N987" s="142"/>
    </row>
    <row r="988" spans="6:14" s="139" customFormat="1" ht="14.25">
      <c r="F988" s="142"/>
      <c r="H988" s="142"/>
      <c r="N988" s="142"/>
    </row>
    <row r="989" spans="6:14" s="139" customFormat="1" ht="14.25">
      <c r="F989" s="142"/>
      <c r="H989" s="142"/>
      <c r="N989" s="142"/>
    </row>
    <row r="990" spans="6:14" s="139" customFormat="1" ht="14.25">
      <c r="F990" s="142"/>
      <c r="H990" s="142"/>
      <c r="N990" s="142"/>
    </row>
    <row r="991" spans="6:14" s="139" customFormat="1" ht="14.25">
      <c r="F991" s="142"/>
      <c r="H991" s="142"/>
      <c r="N991" s="142"/>
    </row>
    <row r="992" spans="6:14" s="139" customFormat="1" ht="14.25">
      <c r="F992" s="142"/>
      <c r="H992" s="142"/>
      <c r="N992" s="142"/>
    </row>
    <row r="993" spans="6:14" s="139" customFormat="1" ht="14.25">
      <c r="F993" s="142"/>
      <c r="H993" s="142"/>
      <c r="N993" s="142"/>
    </row>
    <row r="994" spans="6:14" s="139" customFormat="1" ht="14.25">
      <c r="F994" s="142"/>
      <c r="H994" s="142"/>
      <c r="N994" s="142"/>
    </row>
    <row r="995" spans="6:14" s="139" customFormat="1" ht="14.25">
      <c r="F995" s="142"/>
      <c r="H995" s="142"/>
      <c r="N995" s="142"/>
    </row>
    <row r="996" spans="6:14" s="139" customFormat="1" ht="14.25">
      <c r="F996" s="142"/>
      <c r="H996" s="142"/>
      <c r="N996" s="142"/>
    </row>
    <row r="997" spans="6:14" s="139" customFormat="1" ht="14.25">
      <c r="F997" s="142"/>
      <c r="H997" s="142"/>
      <c r="N997" s="142"/>
    </row>
    <row r="998" spans="6:14" s="139" customFormat="1" ht="14.25">
      <c r="F998" s="142"/>
      <c r="H998" s="142"/>
      <c r="N998" s="142"/>
    </row>
    <row r="999" spans="6:14" s="139" customFormat="1" ht="14.25">
      <c r="F999" s="142"/>
      <c r="H999" s="142"/>
      <c r="N999" s="142"/>
    </row>
    <row r="1000" spans="6:14" s="139" customFormat="1" ht="14.25">
      <c r="F1000" s="142"/>
      <c r="H1000" s="142"/>
      <c r="N1000" s="142"/>
    </row>
    <row r="1001" spans="6:14" s="139" customFormat="1" ht="14.25">
      <c r="F1001" s="142"/>
      <c r="H1001" s="142"/>
      <c r="N1001" s="142"/>
    </row>
    <row r="1002" spans="6:14" s="139" customFormat="1" ht="14.25">
      <c r="F1002" s="142"/>
      <c r="H1002" s="142"/>
      <c r="N1002" s="142"/>
    </row>
    <row r="1003" spans="6:14" s="139" customFormat="1" ht="14.25">
      <c r="F1003" s="142"/>
      <c r="H1003" s="142"/>
      <c r="N1003" s="142"/>
    </row>
    <row r="1004" spans="6:14" s="139" customFormat="1" ht="14.25">
      <c r="F1004" s="142"/>
      <c r="H1004" s="142"/>
      <c r="N1004" s="142"/>
    </row>
    <row r="1005" spans="6:14" s="139" customFormat="1" ht="14.25">
      <c r="F1005" s="142"/>
      <c r="H1005" s="142"/>
      <c r="N1005" s="142"/>
    </row>
    <row r="1006" spans="6:14" s="139" customFormat="1" ht="14.25">
      <c r="F1006" s="142"/>
      <c r="H1006" s="142"/>
      <c r="N1006" s="142"/>
    </row>
    <row r="1007" spans="6:14" s="139" customFormat="1" ht="14.25">
      <c r="F1007" s="142"/>
      <c r="H1007" s="142"/>
      <c r="N1007" s="142"/>
    </row>
    <row r="1008" spans="6:14" s="139" customFormat="1" ht="14.25">
      <c r="F1008" s="142"/>
      <c r="H1008" s="142"/>
      <c r="N1008" s="142"/>
    </row>
    <row r="1009" spans="6:14" s="139" customFormat="1" ht="14.25">
      <c r="F1009" s="142"/>
      <c r="H1009" s="142"/>
      <c r="N1009" s="142"/>
    </row>
    <row r="1010" spans="6:14" s="139" customFormat="1" ht="14.25">
      <c r="F1010" s="142"/>
      <c r="H1010" s="142"/>
      <c r="N1010" s="142"/>
    </row>
    <row r="1011" spans="6:14" s="139" customFormat="1" ht="14.25">
      <c r="F1011" s="142"/>
      <c r="H1011" s="142"/>
      <c r="N1011" s="142"/>
    </row>
    <row r="1012" spans="6:14" s="139" customFormat="1" ht="14.25">
      <c r="F1012" s="142"/>
      <c r="H1012" s="142"/>
      <c r="N1012" s="142"/>
    </row>
    <row r="1013" spans="6:14" s="139" customFormat="1" ht="14.25">
      <c r="F1013" s="142"/>
      <c r="H1013" s="142"/>
      <c r="N1013" s="142"/>
    </row>
    <row r="1014" spans="6:14" s="139" customFormat="1" ht="14.25">
      <c r="F1014" s="142"/>
      <c r="H1014" s="142"/>
      <c r="N1014" s="142"/>
    </row>
    <row r="1015" spans="6:14" s="139" customFormat="1" ht="14.25">
      <c r="F1015" s="142"/>
      <c r="H1015" s="142"/>
      <c r="N1015" s="142"/>
    </row>
    <row r="1016" spans="6:14" s="139" customFormat="1" ht="14.25">
      <c r="F1016" s="142"/>
      <c r="H1016" s="142"/>
      <c r="N1016" s="142"/>
    </row>
    <row r="1017" spans="6:14" s="139" customFormat="1" ht="14.25">
      <c r="F1017" s="142"/>
      <c r="H1017" s="142"/>
      <c r="N1017" s="142"/>
    </row>
    <row r="1018" spans="6:14" s="139" customFormat="1" ht="14.25">
      <c r="F1018" s="142"/>
      <c r="H1018" s="142"/>
      <c r="N1018" s="142"/>
    </row>
    <row r="1019" spans="6:14" s="139" customFormat="1" ht="14.25">
      <c r="F1019" s="142"/>
      <c r="H1019" s="142"/>
      <c r="N1019" s="142"/>
    </row>
    <row r="1020" spans="6:14" s="139" customFormat="1" ht="14.25">
      <c r="F1020" s="142"/>
      <c r="H1020" s="142"/>
      <c r="N1020" s="142"/>
    </row>
    <row r="1021" spans="6:14" s="139" customFormat="1" ht="14.25">
      <c r="F1021" s="142"/>
      <c r="H1021" s="142"/>
      <c r="N1021" s="142"/>
    </row>
    <row r="1022" spans="6:14" s="139" customFormat="1" ht="14.25">
      <c r="F1022" s="142"/>
      <c r="H1022" s="142"/>
      <c r="N1022" s="142"/>
    </row>
    <row r="1023" spans="6:14" s="139" customFormat="1" ht="14.25">
      <c r="F1023" s="142"/>
      <c r="H1023" s="142"/>
      <c r="N1023" s="142"/>
    </row>
    <row r="1024" spans="6:14" s="139" customFormat="1" ht="14.25">
      <c r="F1024" s="142"/>
      <c r="H1024" s="142"/>
      <c r="N1024" s="142"/>
    </row>
    <row r="1025" spans="6:14" s="139" customFormat="1" ht="14.25">
      <c r="F1025" s="142"/>
      <c r="H1025" s="142"/>
      <c r="N1025" s="142"/>
    </row>
    <row r="1026" spans="6:14" s="139" customFormat="1" ht="14.25">
      <c r="F1026" s="142"/>
      <c r="H1026" s="142"/>
      <c r="N1026" s="142"/>
    </row>
    <row r="1027" spans="6:14" s="139" customFormat="1" ht="14.25">
      <c r="F1027" s="142"/>
      <c r="H1027" s="142"/>
      <c r="N1027" s="142"/>
    </row>
    <row r="1028" spans="6:14" s="139" customFormat="1" ht="14.25">
      <c r="F1028" s="142"/>
      <c r="H1028" s="142"/>
      <c r="N1028" s="142"/>
    </row>
    <row r="1029" spans="6:14" s="139" customFormat="1" ht="14.25">
      <c r="F1029" s="142"/>
      <c r="H1029" s="142"/>
      <c r="N1029" s="142"/>
    </row>
    <row r="1030" spans="6:14" s="139" customFormat="1" ht="14.25">
      <c r="F1030" s="142"/>
      <c r="H1030" s="142"/>
      <c r="N1030" s="142"/>
    </row>
    <row r="1031" spans="6:14" s="139" customFormat="1" ht="14.25">
      <c r="F1031" s="142"/>
      <c r="H1031" s="142"/>
      <c r="N1031" s="142"/>
    </row>
    <row r="1032" spans="6:14" s="139" customFormat="1" ht="14.25">
      <c r="F1032" s="142"/>
      <c r="H1032" s="142"/>
      <c r="N1032" s="142"/>
    </row>
    <row r="1033" spans="6:14" s="139" customFormat="1" ht="14.25">
      <c r="F1033" s="142"/>
      <c r="H1033" s="142"/>
      <c r="N1033" s="142"/>
    </row>
    <row r="1034" spans="6:14" s="139" customFormat="1" ht="14.25">
      <c r="F1034" s="142"/>
      <c r="H1034" s="142"/>
      <c r="N1034" s="142"/>
    </row>
    <row r="1035" spans="6:14" s="139" customFormat="1" ht="14.25">
      <c r="F1035" s="142"/>
      <c r="H1035" s="142"/>
      <c r="N1035" s="142"/>
    </row>
    <row r="1036" spans="6:14" s="139" customFormat="1" ht="14.25">
      <c r="F1036" s="142"/>
      <c r="H1036" s="142"/>
      <c r="N1036" s="142"/>
    </row>
    <row r="1037" spans="6:14" s="139" customFormat="1" ht="14.25">
      <c r="F1037" s="142"/>
      <c r="H1037" s="142"/>
      <c r="N1037" s="142"/>
    </row>
    <row r="1038" spans="6:14" s="139" customFormat="1" ht="14.25">
      <c r="F1038" s="142"/>
      <c r="H1038" s="142"/>
      <c r="N1038" s="142"/>
    </row>
    <row r="1039" spans="6:14" s="139" customFormat="1" ht="14.25">
      <c r="F1039" s="142"/>
      <c r="H1039" s="142"/>
      <c r="N1039" s="142"/>
    </row>
    <row r="1040" spans="6:14" s="139" customFormat="1" ht="14.25">
      <c r="F1040" s="142"/>
      <c r="H1040" s="142"/>
      <c r="N1040" s="142"/>
    </row>
    <row r="1041" spans="6:14" s="139" customFormat="1" ht="14.25">
      <c r="F1041" s="142"/>
      <c r="H1041" s="142"/>
      <c r="N1041" s="142"/>
    </row>
    <row r="1042" spans="6:14" s="139" customFormat="1" ht="14.25">
      <c r="F1042" s="142"/>
      <c r="H1042" s="142"/>
      <c r="N1042" s="142"/>
    </row>
    <row r="1043" spans="6:14" s="139" customFormat="1" ht="14.25">
      <c r="F1043" s="142"/>
      <c r="H1043" s="142"/>
      <c r="N1043" s="142"/>
    </row>
    <row r="1044" spans="6:14" s="139" customFormat="1" ht="14.25">
      <c r="F1044" s="142"/>
      <c r="H1044" s="142"/>
      <c r="N1044" s="142"/>
    </row>
    <row r="1045" spans="6:14" s="139" customFormat="1" ht="14.25">
      <c r="F1045" s="142"/>
      <c r="H1045" s="142"/>
      <c r="N1045" s="142"/>
    </row>
    <row r="1046" spans="6:14" s="139" customFormat="1" ht="14.25">
      <c r="F1046" s="142"/>
      <c r="H1046" s="142"/>
      <c r="N1046" s="142"/>
    </row>
    <row r="1047" spans="6:14" s="139" customFormat="1" ht="14.25">
      <c r="F1047" s="142"/>
      <c r="H1047" s="142"/>
      <c r="N1047" s="142"/>
    </row>
    <row r="1048" spans="6:14" s="139" customFormat="1" ht="14.25">
      <c r="F1048" s="142"/>
      <c r="H1048" s="142"/>
      <c r="N1048" s="142"/>
    </row>
    <row r="1049" spans="6:14" s="139" customFormat="1" ht="14.25">
      <c r="F1049" s="142"/>
      <c r="H1049" s="142"/>
      <c r="N1049" s="142"/>
    </row>
    <row r="1050" spans="6:14" s="139" customFormat="1" ht="14.25">
      <c r="F1050" s="142"/>
      <c r="H1050" s="142"/>
      <c r="N1050" s="142"/>
    </row>
    <row r="1051" spans="6:14" s="139" customFormat="1" ht="14.25">
      <c r="F1051" s="142"/>
      <c r="H1051" s="142"/>
      <c r="N1051" s="142"/>
    </row>
    <row r="1052" spans="6:14" s="139" customFormat="1" ht="14.25">
      <c r="F1052" s="142"/>
      <c r="H1052" s="142"/>
      <c r="N1052" s="142"/>
    </row>
    <row r="1053" spans="6:14" s="139" customFormat="1" ht="14.25">
      <c r="F1053" s="142"/>
      <c r="H1053" s="142"/>
      <c r="N1053" s="142"/>
    </row>
    <row r="1054" spans="6:14" s="139" customFormat="1" ht="14.25">
      <c r="F1054" s="142"/>
      <c r="H1054" s="142"/>
      <c r="N1054" s="142"/>
    </row>
    <row r="1055" spans="6:14" s="139" customFormat="1" ht="14.25">
      <c r="F1055" s="142"/>
      <c r="H1055" s="142"/>
      <c r="N1055" s="142"/>
    </row>
    <row r="1056" spans="6:14" s="139" customFormat="1" ht="14.25">
      <c r="F1056" s="142"/>
      <c r="H1056" s="142"/>
      <c r="N1056" s="142"/>
    </row>
    <row r="1057" spans="6:14" s="139" customFormat="1" ht="14.25">
      <c r="F1057" s="142"/>
      <c r="H1057" s="142"/>
      <c r="N1057" s="142"/>
    </row>
    <row r="1058" spans="6:14" s="139" customFormat="1" ht="14.25">
      <c r="F1058" s="142"/>
      <c r="H1058" s="142"/>
      <c r="N1058" s="142"/>
    </row>
    <row r="1059" spans="6:14" s="139" customFormat="1" ht="14.25">
      <c r="F1059" s="142"/>
      <c r="H1059" s="142"/>
      <c r="N1059" s="142"/>
    </row>
    <row r="1060" spans="6:14" s="139" customFormat="1" ht="14.25">
      <c r="F1060" s="142"/>
      <c r="H1060" s="142"/>
      <c r="N1060" s="142"/>
    </row>
    <row r="1061" spans="6:14" s="139" customFormat="1" ht="14.25">
      <c r="F1061" s="142"/>
      <c r="H1061" s="142"/>
      <c r="N1061" s="142"/>
    </row>
    <row r="1062" spans="6:14" s="139" customFormat="1" ht="14.25">
      <c r="F1062" s="142"/>
      <c r="H1062" s="142"/>
      <c r="N1062" s="142"/>
    </row>
    <row r="1063" spans="6:14" s="139" customFormat="1" ht="14.25">
      <c r="F1063" s="142"/>
      <c r="H1063" s="142"/>
      <c r="N1063" s="142"/>
    </row>
    <row r="1064" spans="6:14" s="139" customFormat="1" ht="14.25">
      <c r="F1064" s="142"/>
      <c r="H1064" s="142"/>
      <c r="N1064" s="142"/>
    </row>
    <row r="1065" spans="6:14" s="139" customFormat="1" ht="14.25">
      <c r="F1065" s="142"/>
      <c r="H1065" s="142"/>
      <c r="N1065" s="142"/>
    </row>
    <row r="1066" spans="6:14" s="139" customFormat="1" ht="14.25">
      <c r="F1066" s="142"/>
      <c r="H1066" s="142"/>
      <c r="N1066" s="142"/>
    </row>
    <row r="1067" spans="6:14" s="139" customFormat="1" ht="14.25">
      <c r="F1067" s="142"/>
      <c r="H1067" s="142"/>
      <c r="N1067" s="142"/>
    </row>
    <row r="1068" spans="6:14" s="139" customFormat="1" ht="14.25">
      <c r="F1068" s="142"/>
      <c r="H1068" s="142"/>
      <c r="N1068" s="142"/>
    </row>
    <row r="1069" spans="6:14" s="139" customFormat="1" ht="14.25">
      <c r="F1069" s="142"/>
      <c r="H1069" s="142"/>
      <c r="N1069" s="142"/>
    </row>
    <row r="1070" spans="6:14" s="139" customFormat="1" ht="14.25">
      <c r="F1070" s="142"/>
      <c r="H1070" s="142"/>
      <c r="N1070" s="142"/>
    </row>
    <row r="1071" spans="6:14" s="139" customFormat="1" ht="14.25">
      <c r="F1071" s="142"/>
      <c r="H1071" s="142"/>
      <c r="N1071" s="142"/>
    </row>
    <row r="1072" spans="6:14" s="139" customFormat="1" ht="14.25">
      <c r="F1072" s="142"/>
      <c r="H1072" s="142"/>
      <c r="N1072" s="142"/>
    </row>
    <row r="1073" spans="6:14" s="139" customFormat="1" ht="14.25">
      <c r="F1073" s="142"/>
      <c r="H1073" s="142"/>
      <c r="N1073" s="142"/>
    </row>
    <row r="1074" spans="6:14" s="139" customFormat="1" ht="14.25">
      <c r="F1074" s="142"/>
      <c r="H1074" s="142"/>
      <c r="N1074" s="142"/>
    </row>
    <row r="1075" spans="6:14" s="139" customFormat="1" ht="14.25">
      <c r="F1075" s="142"/>
      <c r="H1075" s="142"/>
      <c r="N1075" s="142"/>
    </row>
    <row r="1076" spans="6:14" s="139" customFormat="1" ht="14.25">
      <c r="F1076" s="142"/>
      <c r="H1076" s="142"/>
      <c r="N1076" s="142"/>
    </row>
    <row r="1077" spans="6:14" s="139" customFormat="1" ht="14.25">
      <c r="F1077" s="142"/>
      <c r="H1077" s="142"/>
      <c r="N1077" s="142"/>
    </row>
    <row r="1078" spans="6:14" s="139" customFormat="1" ht="14.25">
      <c r="F1078" s="142"/>
      <c r="H1078" s="142"/>
      <c r="N1078" s="142"/>
    </row>
    <row r="1079" spans="6:14" s="139" customFormat="1" ht="14.25">
      <c r="F1079" s="142"/>
      <c r="H1079" s="142"/>
      <c r="N1079" s="142"/>
    </row>
    <row r="1080" spans="6:14" s="139" customFormat="1" ht="14.25">
      <c r="F1080" s="142"/>
      <c r="H1080" s="142"/>
      <c r="N1080" s="142"/>
    </row>
    <row r="1081" spans="6:14" s="139" customFormat="1" ht="14.25">
      <c r="F1081" s="142"/>
      <c r="H1081" s="142"/>
      <c r="N1081" s="142"/>
    </row>
    <row r="1082" spans="6:14" s="139" customFormat="1" ht="14.25">
      <c r="F1082" s="142"/>
      <c r="H1082" s="142"/>
      <c r="N1082" s="142"/>
    </row>
    <row r="1083" spans="6:14" s="139" customFormat="1" ht="14.25">
      <c r="F1083" s="142"/>
      <c r="H1083" s="142"/>
      <c r="N1083" s="142"/>
    </row>
    <row r="1084" spans="6:14" s="139" customFormat="1" ht="14.25">
      <c r="F1084" s="142"/>
      <c r="H1084" s="142"/>
      <c r="N1084" s="142"/>
    </row>
    <row r="1085" spans="6:14" s="139" customFormat="1" ht="14.25">
      <c r="F1085" s="142"/>
      <c r="H1085" s="142"/>
      <c r="N1085" s="142"/>
    </row>
    <row r="1086" spans="6:14" s="139" customFormat="1" ht="14.25">
      <c r="F1086" s="142"/>
      <c r="H1086" s="142"/>
      <c r="N1086" s="142"/>
    </row>
    <row r="1087" spans="6:14" s="139" customFormat="1" ht="14.25">
      <c r="F1087" s="142"/>
      <c r="H1087" s="142"/>
      <c r="N1087" s="142"/>
    </row>
    <row r="1088" spans="6:14" s="139" customFormat="1" ht="14.25">
      <c r="F1088" s="142"/>
      <c r="H1088" s="142"/>
      <c r="N1088" s="142"/>
    </row>
    <row r="1089" spans="6:14" s="139" customFormat="1" ht="14.25">
      <c r="F1089" s="142"/>
      <c r="H1089" s="142"/>
      <c r="N1089" s="142"/>
    </row>
    <row r="1090" spans="6:14" s="139" customFormat="1" ht="14.25">
      <c r="F1090" s="142"/>
      <c r="H1090" s="142"/>
      <c r="N1090" s="142"/>
    </row>
    <row r="1091" spans="6:14" s="139" customFormat="1" ht="14.25">
      <c r="F1091" s="142"/>
      <c r="H1091" s="142"/>
      <c r="N1091" s="142"/>
    </row>
    <row r="1092" spans="6:14" s="139" customFormat="1" ht="14.25">
      <c r="F1092" s="142"/>
      <c r="H1092" s="142"/>
      <c r="N1092" s="142"/>
    </row>
    <row r="1093" spans="6:14" s="139" customFormat="1" ht="14.25">
      <c r="F1093" s="142"/>
      <c r="H1093" s="142"/>
      <c r="N1093" s="142"/>
    </row>
    <row r="1094" spans="6:14" s="139" customFormat="1" ht="14.25">
      <c r="F1094" s="142"/>
      <c r="H1094" s="142"/>
      <c r="N1094" s="142"/>
    </row>
    <row r="1095" spans="6:14" s="139" customFormat="1" ht="14.25">
      <c r="F1095" s="142"/>
      <c r="H1095" s="142"/>
      <c r="N1095" s="142"/>
    </row>
    <row r="1096" spans="6:14" s="139" customFormat="1" ht="14.25">
      <c r="F1096" s="142"/>
      <c r="H1096" s="142"/>
      <c r="N1096" s="142"/>
    </row>
    <row r="1097" spans="6:14" s="139" customFormat="1" ht="14.25">
      <c r="F1097" s="142"/>
      <c r="H1097" s="142"/>
      <c r="N1097" s="142"/>
    </row>
    <row r="1098" spans="6:14" s="139" customFormat="1" ht="14.25">
      <c r="F1098" s="142"/>
      <c r="H1098" s="142"/>
      <c r="N1098" s="142"/>
    </row>
    <row r="1099" spans="6:14" s="139" customFormat="1" ht="14.25">
      <c r="F1099" s="142"/>
      <c r="H1099" s="142"/>
      <c r="N1099" s="142"/>
    </row>
    <row r="1100" spans="6:14" s="139" customFormat="1" ht="14.25">
      <c r="F1100" s="142"/>
      <c r="H1100" s="142"/>
      <c r="N1100" s="142"/>
    </row>
    <row r="1101" spans="6:14" s="139" customFormat="1" ht="14.25">
      <c r="F1101" s="142"/>
      <c r="H1101" s="142"/>
      <c r="N1101" s="142"/>
    </row>
    <row r="1102" spans="6:14" s="139" customFormat="1" ht="14.25">
      <c r="F1102" s="142"/>
      <c r="H1102" s="142"/>
      <c r="N1102" s="142"/>
    </row>
    <row r="1103" spans="6:14" s="139" customFormat="1" ht="14.25">
      <c r="F1103" s="142"/>
      <c r="H1103" s="142"/>
      <c r="N1103" s="142"/>
    </row>
    <row r="1104" spans="6:14" s="139" customFormat="1" ht="14.25">
      <c r="F1104" s="142"/>
      <c r="H1104" s="142"/>
      <c r="N1104" s="142"/>
    </row>
    <row r="1105" spans="6:14" s="139" customFormat="1" ht="14.25">
      <c r="F1105" s="142"/>
      <c r="H1105" s="142"/>
      <c r="N1105" s="142"/>
    </row>
    <row r="1106" spans="6:14" s="139" customFormat="1" ht="14.25">
      <c r="F1106" s="142"/>
      <c r="H1106" s="142"/>
      <c r="N1106" s="142"/>
    </row>
    <row r="1107" spans="6:14" s="139" customFormat="1" ht="14.25">
      <c r="F1107" s="142"/>
      <c r="H1107" s="142"/>
      <c r="N1107" s="142"/>
    </row>
    <row r="1108" spans="6:14" s="139" customFormat="1" ht="14.25">
      <c r="F1108" s="142"/>
      <c r="H1108" s="142"/>
      <c r="N1108" s="142"/>
    </row>
    <row r="1109" spans="6:14" s="139" customFormat="1" ht="14.25">
      <c r="F1109" s="142"/>
      <c r="H1109" s="142"/>
      <c r="N1109" s="142"/>
    </row>
    <row r="1110" spans="6:14" s="139" customFormat="1" ht="14.25">
      <c r="F1110" s="142"/>
      <c r="H1110" s="142"/>
      <c r="N1110" s="142"/>
    </row>
    <row r="1111" spans="6:14" s="139" customFormat="1" ht="14.25">
      <c r="F1111" s="142"/>
      <c r="H1111" s="142"/>
      <c r="N1111" s="142"/>
    </row>
    <row r="1112" spans="6:14" s="139" customFormat="1" ht="14.25">
      <c r="F1112" s="142"/>
      <c r="H1112" s="142"/>
      <c r="N1112" s="142"/>
    </row>
    <row r="1113" spans="6:14" s="139" customFormat="1" ht="14.25">
      <c r="F1113" s="142"/>
      <c r="H1113" s="142"/>
      <c r="N1113" s="142"/>
    </row>
    <row r="1114" spans="6:14" s="139" customFormat="1" ht="14.25">
      <c r="F1114" s="142"/>
      <c r="H1114" s="142"/>
      <c r="N1114" s="142"/>
    </row>
    <row r="1115" spans="6:14" s="139" customFormat="1" ht="14.25">
      <c r="F1115" s="142"/>
      <c r="H1115" s="142"/>
      <c r="N1115" s="142"/>
    </row>
    <row r="1116" spans="6:14" s="139" customFormat="1" ht="14.25">
      <c r="F1116" s="142"/>
      <c r="H1116" s="142"/>
      <c r="N1116" s="142"/>
    </row>
    <row r="1117" spans="6:14" s="139" customFormat="1" ht="14.25">
      <c r="F1117" s="142"/>
      <c r="H1117" s="142"/>
      <c r="N1117" s="142"/>
    </row>
    <row r="1118" spans="6:14" s="139" customFormat="1" ht="14.25">
      <c r="F1118" s="142"/>
      <c r="H1118" s="142"/>
      <c r="N1118" s="142"/>
    </row>
    <row r="1119" spans="6:14" s="139" customFormat="1" ht="14.25">
      <c r="F1119" s="142"/>
      <c r="H1119" s="142"/>
      <c r="N1119" s="142"/>
    </row>
    <row r="1120" spans="6:14" s="139" customFormat="1" ht="14.25">
      <c r="F1120" s="142"/>
      <c r="H1120" s="142"/>
      <c r="N1120" s="142"/>
    </row>
    <row r="1121" spans="6:14" s="139" customFormat="1" ht="14.25">
      <c r="F1121" s="142"/>
      <c r="H1121" s="142"/>
      <c r="N1121" s="142"/>
    </row>
    <row r="1122" spans="6:14" s="139" customFormat="1" ht="14.25">
      <c r="F1122" s="142"/>
      <c r="H1122" s="142"/>
      <c r="N1122" s="142"/>
    </row>
    <row r="1123" spans="6:14" s="139" customFormat="1" ht="14.25">
      <c r="F1123" s="142"/>
      <c r="H1123" s="142"/>
      <c r="N1123" s="142"/>
    </row>
    <row r="1124" spans="6:14" s="139" customFormat="1" ht="14.25">
      <c r="F1124" s="142"/>
      <c r="H1124" s="142"/>
      <c r="N1124" s="142"/>
    </row>
    <row r="1125" spans="6:14" s="139" customFormat="1" ht="14.25">
      <c r="F1125" s="142"/>
      <c r="H1125" s="142"/>
      <c r="N1125" s="142"/>
    </row>
    <row r="1126" spans="6:14" s="139" customFormat="1" ht="14.25">
      <c r="F1126" s="142"/>
      <c r="H1126" s="142"/>
      <c r="N1126" s="142"/>
    </row>
    <row r="1127" spans="6:14" s="139" customFormat="1" ht="14.25">
      <c r="F1127" s="142"/>
      <c r="H1127" s="142"/>
      <c r="N1127" s="142"/>
    </row>
    <row r="1128" spans="6:14" s="139" customFormat="1" ht="14.25">
      <c r="F1128" s="142"/>
      <c r="H1128" s="142"/>
      <c r="N1128" s="142"/>
    </row>
    <row r="1129" spans="6:14" s="139" customFormat="1" ht="14.25">
      <c r="F1129" s="142"/>
      <c r="H1129" s="142"/>
      <c r="N1129" s="142"/>
    </row>
    <row r="1130" spans="6:14" s="139" customFormat="1" ht="14.25">
      <c r="F1130" s="142"/>
      <c r="H1130" s="142"/>
      <c r="N1130" s="142"/>
    </row>
    <row r="1131" spans="6:14" s="139" customFormat="1" ht="14.25">
      <c r="F1131" s="142"/>
      <c r="H1131" s="142"/>
      <c r="N1131" s="142"/>
    </row>
    <row r="1132" spans="6:14" s="139" customFormat="1" ht="14.25">
      <c r="F1132" s="142"/>
      <c r="H1132" s="142"/>
      <c r="N1132" s="142"/>
    </row>
    <row r="1133" spans="6:14" s="139" customFormat="1" ht="14.25">
      <c r="F1133" s="142"/>
      <c r="H1133" s="142"/>
      <c r="N1133" s="142"/>
    </row>
    <row r="1134" spans="6:14" s="139" customFormat="1" ht="14.25">
      <c r="F1134" s="142"/>
      <c r="H1134" s="142"/>
      <c r="N1134" s="142"/>
    </row>
    <row r="1135" spans="6:14" s="139" customFormat="1" ht="14.25">
      <c r="F1135" s="142"/>
      <c r="H1135" s="142"/>
      <c r="N1135" s="142"/>
    </row>
    <row r="1136" spans="6:14" s="139" customFormat="1" ht="14.25">
      <c r="F1136" s="142"/>
      <c r="H1136" s="142"/>
      <c r="N1136" s="142"/>
    </row>
    <row r="1137" spans="6:14" s="139" customFormat="1" ht="14.25">
      <c r="F1137" s="142"/>
      <c r="H1137" s="142"/>
      <c r="N1137" s="142"/>
    </row>
    <row r="1138" spans="6:14" s="139" customFormat="1" ht="14.25">
      <c r="F1138" s="142"/>
      <c r="H1138" s="142"/>
      <c r="N1138" s="142"/>
    </row>
    <row r="1139" spans="6:14" s="139" customFormat="1" ht="14.25">
      <c r="F1139" s="142"/>
      <c r="H1139" s="142"/>
      <c r="N1139" s="142"/>
    </row>
    <row r="1140" spans="6:14" s="139" customFormat="1" ht="14.25">
      <c r="F1140" s="142"/>
      <c r="H1140" s="142"/>
      <c r="N1140" s="142"/>
    </row>
    <row r="1141" spans="6:14" s="139" customFormat="1" ht="14.25">
      <c r="F1141" s="142"/>
      <c r="H1141" s="142"/>
      <c r="N1141" s="142"/>
    </row>
    <row r="1142" spans="6:14" s="139" customFormat="1" ht="14.25">
      <c r="F1142" s="142"/>
      <c r="H1142" s="142"/>
      <c r="N1142" s="142"/>
    </row>
    <row r="1143" spans="6:14" s="139" customFormat="1" ht="14.25">
      <c r="F1143" s="142"/>
      <c r="H1143" s="142"/>
      <c r="N1143" s="142"/>
    </row>
    <row r="1144" spans="6:14" s="139" customFormat="1" ht="14.25">
      <c r="F1144" s="142"/>
      <c r="H1144" s="142"/>
      <c r="N1144" s="142"/>
    </row>
    <row r="1145" spans="6:14" s="139" customFormat="1" ht="14.25">
      <c r="F1145" s="142"/>
      <c r="H1145" s="142"/>
      <c r="N1145" s="142"/>
    </row>
    <row r="1146" spans="6:14" s="139" customFormat="1" ht="14.25">
      <c r="F1146" s="142"/>
      <c r="H1146" s="142"/>
      <c r="N1146" s="142"/>
    </row>
    <row r="1147" spans="6:14" s="139" customFormat="1" ht="14.25">
      <c r="F1147" s="142"/>
      <c r="H1147" s="142"/>
      <c r="N1147" s="142"/>
    </row>
    <row r="1148" spans="6:14" s="139" customFormat="1" ht="14.25">
      <c r="F1148" s="142"/>
      <c r="H1148" s="142"/>
      <c r="N1148" s="142"/>
    </row>
    <row r="1149" spans="6:14" s="139" customFormat="1" ht="14.25">
      <c r="F1149" s="142"/>
      <c r="H1149" s="142"/>
      <c r="N1149" s="142"/>
    </row>
    <row r="1150" spans="6:14" s="139" customFormat="1" ht="14.25">
      <c r="F1150" s="142"/>
      <c r="H1150" s="142"/>
      <c r="N1150" s="142"/>
    </row>
    <row r="1151" spans="6:14" s="139" customFormat="1" ht="14.25">
      <c r="F1151" s="142"/>
      <c r="H1151" s="142"/>
      <c r="N1151" s="142"/>
    </row>
    <row r="1152" spans="6:14" s="139" customFormat="1" ht="14.25">
      <c r="F1152" s="142"/>
      <c r="H1152" s="142"/>
      <c r="N1152" s="142"/>
    </row>
    <row r="1153" spans="6:14" s="139" customFormat="1" ht="14.25">
      <c r="F1153" s="142"/>
      <c r="H1153" s="142"/>
      <c r="N1153" s="142"/>
    </row>
    <row r="1154" spans="6:14" s="139" customFormat="1" ht="14.25">
      <c r="F1154" s="142"/>
      <c r="H1154" s="142"/>
      <c r="N1154" s="142"/>
    </row>
    <row r="1155" spans="6:14" s="139" customFormat="1" ht="14.25">
      <c r="F1155" s="142"/>
      <c r="H1155" s="142"/>
      <c r="N1155" s="142"/>
    </row>
    <row r="1156" spans="6:14" s="139" customFormat="1" ht="14.25">
      <c r="F1156" s="142"/>
      <c r="H1156" s="142"/>
      <c r="N1156" s="142"/>
    </row>
    <row r="1157" spans="6:14" s="139" customFormat="1" ht="14.25">
      <c r="F1157" s="142"/>
      <c r="H1157" s="142"/>
      <c r="N1157" s="142"/>
    </row>
    <row r="1158" spans="6:14" s="139" customFormat="1" ht="14.25">
      <c r="F1158" s="142"/>
      <c r="H1158" s="142"/>
      <c r="N1158" s="142"/>
    </row>
    <row r="1159" spans="6:14" s="139" customFormat="1" ht="14.25">
      <c r="F1159" s="142"/>
      <c r="H1159" s="142"/>
      <c r="N1159" s="142"/>
    </row>
    <row r="1160" spans="6:14" s="139" customFormat="1" ht="14.25">
      <c r="F1160" s="142"/>
      <c r="H1160" s="142"/>
      <c r="N1160" s="142"/>
    </row>
    <row r="1161" spans="6:14" s="139" customFormat="1" ht="14.25">
      <c r="F1161" s="142"/>
      <c r="H1161" s="142"/>
      <c r="N1161" s="142"/>
    </row>
    <row r="1162" spans="6:14" s="139" customFormat="1" ht="14.25">
      <c r="F1162" s="142"/>
      <c r="H1162" s="142"/>
      <c r="N1162" s="142"/>
    </row>
    <row r="1163" spans="6:14" s="139" customFormat="1" ht="14.25">
      <c r="F1163" s="142"/>
      <c r="H1163" s="142"/>
      <c r="N1163" s="142"/>
    </row>
    <row r="1164" spans="6:14" s="139" customFormat="1" ht="14.25">
      <c r="F1164" s="142"/>
      <c r="H1164" s="142"/>
      <c r="N1164" s="142"/>
    </row>
    <row r="1165" spans="6:14" s="139" customFormat="1" ht="14.25">
      <c r="F1165" s="142"/>
      <c r="H1165" s="142"/>
      <c r="N1165" s="142"/>
    </row>
    <row r="1166" spans="6:14" s="139" customFormat="1" ht="14.25">
      <c r="F1166" s="142"/>
      <c r="H1166" s="142"/>
      <c r="N1166" s="142"/>
    </row>
    <row r="1167" spans="6:14" s="139" customFormat="1" ht="14.25">
      <c r="F1167" s="142"/>
      <c r="H1167" s="142"/>
      <c r="N1167" s="142"/>
    </row>
    <row r="1168" spans="6:14" s="139" customFormat="1" ht="14.25">
      <c r="F1168" s="142"/>
      <c r="H1168" s="142"/>
      <c r="N1168" s="142"/>
    </row>
    <row r="1169" spans="6:14" s="139" customFormat="1" ht="14.25">
      <c r="F1169" s="142"/>
      <c r="H1169" s="142"/>
      <c r="N1169" s="142"/>
    </row>
    <row r="1170" spans="6:14" s="139" customFormat="1" ht="14.25">
      <c r="F1170" s="142"/>
      <c r="H1170" s="142"/>
      <c r="N1170" s="142"/>
    </row>
    <row r="1171" spans="6:14" s="139" customFormat="1" ht="14.25">
      <c r="F1171" s="142"/>
      <c r="H1171" s="142"/>
      <c r="N1171" s="142"/>
    </row>
    <row r="1172" spans="6:14" s="139" customFormat="1" ht="14.25">
      <c r="F1172" s="142"/>
      <c r="H1172" s="142"/>
      <c r="N1172" s="142"/>
    </row>
    <row r="1173" spans="6:14" s="139" customFormat="1" ht="14.25">
      <c r="F1173" s="142"/>
      <c r="H1173" s="142"/>
      <c r="N1173" s="142"/>
    </row>
    <row r="1174" spans="6:14" s="139" customFormat="1" ht="14.25">
      <c r="F1174" s="142"/>
      <c r="H1174" s="142"/>
      <c r="N1174" s="142"/>
    </row>
    <row r="1175" spans="6:14" s="139" customFormat="1" ht="14.25">
      <c r="F1175" s="142"/>
      <c r="H1175" s="142"/>
      <c r="N1175" s="142"/>
    </row>
    <row r="1176" spans="6:14" s="139" customFormat="1" ht="14.25">
      <c r="F1176" s="142"/>
      <c r="H1176" s="142"/>
      <c r="N1176" s="142"/>
    </row>
    <row r="1177" spans="6:14" s="139" customFormat="1" ht="14.25">
      <c r="F1177" s="142"/>
      <c r="H1177" s="142"/>
      <c r="N1177" s="142"/>
    </row>
    <row r="1178" spans="6:14" s="139" customFormat="1" ht="14.25">
      <c r="F1178" s="142"/>
      <c r="H1178" s="142"/>
      <c r="N1178" s="142"/>
    </row>
    <row r="1179" spans="6:14" s="139" customFormat="1" ht="14.25">
      <c r="F1179" s="142"/>
      <c r="H1179" s="142"/>
      <c r="N1179" s="142"/>
    </row>
    <row r="1180" spans="6:14" s="139" customFormat="1" ht="14.25">
      <c r="F1180" s="142"/>
      <c r="H1180" s="142"/>
      <c r="N1180" s="142"/>
    </row>
    <row r="1181" spans="6:14" s="139" customFormat="1" ht="14.25">
      <c r="F1181" s="142"/>
      <c r="H1181" s="142"/>
      <c r="N1181" s="142"/>
    </row>
    <row r="1182" spans="6:14" s="139" customFormat="1" ht="14.25">
      <c r="F1182" s="142"/>
      <c r="H1182" s="142"/>
      <c r="N1182" s="142"/>
    </row>
    <row r="1183" spans="6:14" s="139" customFormat="1" ht="14.25">
      <c r="F1183" s="142"/>
      <c r="H1183" s="142"/>
      <c r="N1183" s="142"/>
    </row>
    <row r="1184" spans="6:14" s="139" customFormat="1" ht="14.25">
      <c r="F1184" s="142"/>
      <c r="H1184" s="142"/>
      <c r="N1184" s="142"/>
    </row>
    <row r="1185" spans="6:14" s="139" customFormat="1" ht="14.25">
      <c r="F1185" s="142"/>
      <c r="H1185" s="142"/>
      <c r="N1185" s="142"/>
    </row>
    <row r="1186" spans="6:14" s="139" customFormat="1" ht="14.25">
      <c r="F1186" s="142"/>
      <c r="H1186" s="142"/>
      <c r="N1186" s="142"/>
    </row>
    <row r="1187" spans="6:14" s="139" customFormat="1" ht="14.25">
      <c r="F1187" s="142"/>
      <c r="H1187" s="142"/>
      <c r="N1187" s="142"/>
    </row>
    <row r="1188" spans="6:14" s="139" customFormat="1" ht="14.25">
      <c r="F1188" s="142"/>
      <c r="H1188" s="142"/>
      <c r="N1188" s="142"/>
    </row>
    <row r="1189" spans="6:14" s="139" customFormat="1" ht="14.25">
      <c r="F1189" s="142"/>
      <c r="H1189" s="142"/>
      <c r="N1189" s="142"/>
    </row>
    <row r="1190" spans="6:14" s="139" customFormat="1" ht="14.25">
      <c r="F1190" s="142"/>
      <c r="H1190" s="142"/>
      <c r="N1190" s="142"/>
    </row>
    <row r="1191" spans="6:14" s="139" customFormat="1" ht="14.25">
      <c r="F1191" s="142"/>
      <c r="H1191" s="142"/>
      <c r="N1191" s="142"/>
    </row>
    <row r="1192" spans="6:14" s="139" customFormat="1" ht="14.25">
      <c r="F1192" s="142"/>
      <c r="H1192" s="142"/>
      <c r="N1192" s="142"/>
    </row>
    <row r="1193" spans="6:14" s="139" customFormat="1" ht="14.25">
      <c r="F1193" s="142"/>
      <c r="H1193" s="142"/>
      <c r="N1193" s="142"/>
    </row>
    <row r="1194" spans="6:14" s="139" customFormat="1" ht="14.25">
      <c r="F1194" s="142"/>
      <c r="H1194" s="142"/>
      <c r="N1194" s="142"/>
    </row>
    <row r="1195" spans="6:14" s="139" customFormat="1" ht="14.25">
      <c r="F1195" s="142"/>
      <c r="H1195" s="142"/>
      <c r="N1195" s="142"/>
    </row>
    <row r="1196" spans="6:14" s="139" customFormat="1" ht="14.25">
      <c r="F1196" s="142"/>
      <c r="H1196" s="142"/>
      <c r="N1196" s="142"/>
    </row>
    <row r="1197" spans="6:14" s="139" customFormat="1" ht="14.25">
      <c r="F1197" s="142"/>
      <c r="H1197" s="142"/>
      <c r="N1197" s="142"/>
    </row>
    <row r="1198" spans="6:14" s="139" customFormat="1" ht="14.25">
      <c r="F1198" s="142"/>
      <c r="H1198" s="142"/>
      <c r="N1198" s="142"/>
    </row>
    <row r="1199" spans="6:14" s="139" customFormat="1" ht="14.25">
      <c r="F1199" s="142"/>
      <c r="H1199" s="142"/>
      <c r="N1199" s="142"/>
    </row>
    <row r="1200" spans="6:14" s="139" customFormat="1" ht="14.25">
      <c r="F1200" s="142"/>
      <c r="H1200" s="142"/>
      <c r="N1200" s="142"/>
    </row>
    <row r="1201" spans="6:14" s="139" customFormat="1" ht="14.25">
      <c r="F1201" s="142"/>
      <c r="H1201" s="142"/>
      <c r="N1201" s="142"/>
    </row>
    <row r="1202" spans="6:14" s="139" customFormat="1" ht="14.25">
      <c r="F1202" s="142"/>
      <c r="H1202" s="142"/>
      <c r="N1202" s="142"/>
    </row>
    <row r="1203" spans="6:14" s="139" customFormat="1" ht="14.25">
      <c r="F1203" s="142"/>
      <c r="H1203" s="142"/>
      <c r="N1203" s="142"/>
    </row>
    <row r="1204" spans="6:14" s="139" customFormat="1" ht="14.25">
      <c r="F1204" s="142"/>
      <c r="H1204" s="142"/>
      <c r="N1204" s="142"/>
    </row>
    <row r="1205" spans="6:14" s="139" customFormat="1" ht="14.25">
      <c r="F1205" s="142"/>
      <c r="H1205" s="142"/>
      <c r="N1205" s="142"/>
    </row>
    <row r="1206" spans="6:14" s="139" customFormat="1" ht="14.25">
      <c r="F1206" s="142"/>
      <c r="H1206" s="142"/>
      <c r="N1206" s="142"/>
    </row>
    <row r="1207" spans="6:14" s="139" customFormat="1" ht="14.25">
      <c r="F1207" s="142"/>
      <c r="H1207" s="142"/>
      <c r="N1207" s="142"/>
    </row>
    <row r="1208" spans="6:14" s="139" customFormat="1" ht="14.25">
      <c r="F1208" s="142"/>
      <c r="H1208" s="142"/>
      <c r="N1208" s="142"/>
    </row>
    <row r="1209" spans="6:14" s="139" customFormat="1" ht="14.25">
      <c r="F1209" s="142"/>
      <c r="H1209" s="142"/>
      <c r="N1209" s="142"/>
    </row>
    <row r="1210" spans="6:14" s="139" customFormat="1" ht="14.25">
      <c r="F1210" s="142"/>
      <c r="H1210" s="142"/>
      <c r="N1210" s="142"/>
    </row>
    <row r="1211" spans="6:14" s="139" customFormat="1" ht="14.25">
      <c r="F1211" s="142"/>
      <c r="H1211" s="142"/>
      <c r="N1211" s="142"/>
    </row>
    <row r="1212" spans="6:14" s="139" customFormat="1" ht="14.25">
      <c r="F1212" s="142"/>
      <c r="H1212" s="142"/>
      <c r="N1212" s="142"/>
    </row>
    <row r="1213" spans="6:14" s="139" customFormat="1" ht="14.25">
      <c r="F1213" s="142"/>
      <c r="H1213" s="142"/>
      <c r="N1213" s="142"/>
    </row>
    <row r="1214" spans="6:14" s="139" customFormat="1" ht="14.25">
      <c r="F1214" s="142"/>
      <c r="H1214" s="142"/>
      <c r="N1214" s="142"/>
    </row>
    <row r="1215" spans="6:14" s="139" customFormat="1" ht="14.25">
      <c r="F1215" s="142"/>
      <c r="H1215" s="142"/>
      <c r="N1215" s="142"/>
    </row>
    <row r="1216" spans="6:14" s="139" customFormat="1" ht="14.25">
      <c r="F1216" s="142"/>
      <c r="H1216" s="142"/>
      <c r="N1216" s="142"/>
    </row>
    <row r="1217" spans="6:14" s="139" customFormat="1" ht="14.25">
      <c r="F1217" s="142"/>
      <c r="H1217" s="142"/>
      <c r="N1217" s="142"/>
    </row>
    <row r="1218" spans="6:14" s="139" customFormat="1" ht="14.25">
      <c r="F1218" s="142"/>
      <c r="H1218" s="142"/>
      <c r="N1218" s="142"/>
    </row>
    <row r="1219" spans="6:14" s="139" customFormat="1" ht="14.25">
      <c r="F1219" s="142"/>
      <c r="H1219" s="142"/>
      <c r="N1219" s="142"/>
    </row>
    <row r="1220" spans="6:14" s="139" customFormat="1" ht="14.25">
      <c r="F1220" s="142"/>
      <c r="H1220" s="142"/>
      <c r="N1220" s="142"/>
    </row>
    <row r="1221" spans="6:14" s="139" customFormat="1" ht="14.25">
      <c r="F1221" s="142"/>
      <c r="H1221" s="142"/>
      <c r="N1221" s="142"/>
    </row>
    <row r="1222" spans="6:14" s="139" customFormat="1" ht="14.25">
      <c r="F1222" s="142"/>
      <c r="H1222" s="142"/>
      <c r="N1222" s="142"/>
    </row>
    <row r="1223" spans="6:14" s="139" customFormat="1" ht="14.25">
      <c r="F1223" s="142"/>
      <c r="H1223" s="142"/>
      <c r="N1223" s="142"/>
    </row>
    <row r="1224" spans="6:14" s="139" customFormat="1" ht="14.25">
      <c r="F1224" s="142"/>
      <c r="H1224" s="142"/>
      <c r="N1224" s="142"/>
    </row>
    <row r="1225" spans="6:14" s="139" customFormat="1" ht="14.25">
      <c r="F1225" s="142"/>
      <c r="H1225" s="142"/>
      <c r="N1225" s="142"/>
    </row>
    <row r="1226" spans="6:14" s="139" customFormat="1" ht="14.25">
      <c r="F1226" s="142"/>
      <c r="H1226" s="142"/>
      <c r="N1226" s="142"/>
    </row>
    <row r="1227" spans="6:14" s="139" customFormat="1" ht="14.25">
      <c r="F1227" s="142"/>
      <c r="H1227" s="142"/>
      <c r="N1227" s="142"/>
    </row>
    <row r="1228" spans="6:14" s="139" customFormat="1" ht="14.25">
      <c r="F1228" s="142"/>
      <c r="H1228" s="142"/>
      <c r="N1228" s="142"/>
    </row>
    <row r="1229" spans="6:14" s="139" customFormat="1" ht="14.25">
      <c r="F1229" s="142"/>
      <c r="H1229" s="142"/>
      <c r="N1229" s="142"/>
    </row>
    <row r="1230" spans="6:14" s="139" customFormat="1" ht="14.25">
      <c r="F1230" s="142"/>
      <c r="H1230" s="142"/>
      <c r="N1230" s="142"/>
    </row>
    <row r="1231" spans="6:14" s="139" customFormat="1" ht="14.25">
      <c r="F1231" s="142"/>
      <c r="H1231" s="142"/>
      <c r="N1231" s="142"/>
    </row>
    <row r="1232" spans="6:14" s="139" customFormat="1" ht="14.25">
      <c r="F1232" s="142"/>
      <c r="H1232" s="142"/>
      <c r="N1232" s="142"/>
    </row>
    <row r="1233" spans="6:14" s="139" customFormat="1" ht="14.25">
      <c r="F1233" s="142"/>
      <c r="H1233" s="142"/>
      <c r="N1233" s="142"/>
    </row>
    <row r="1234" spans="6:14" s="139" customFormat="1" ht="14.25">
      <c r="F1234" s="142"/>
      <c r="H1234" s="142"/>
      <c r="N1234" s="142"/>
    </row>
    <row r="1235" spans="6:14" s="139" customFormat="1" ht="14.25">
      <c r="F1235" s="142"/>
      <c r="H1235" s="142"/>
      <c r="N1235" s="142"/>
    </row>
    <row r="1236" spans="6:14" s="139" customFormat="1" ht="14.25">
      <c r="F1236" s="142"/>
      <c r="H1236" s="142"/>
      <c r="N1236" s="142"/>
    </row>
    <row r="1237" spans="6:14" s="139" customFormat="1" ht="14.25">
      <c r="F1237" s="142"/>
      <c r="H1237" s="142"/>
      <c r="N1237" s="142"/>
    </row>
    <row r="1238" spans="6:14" s="139" customFormat="1" ht="14.25">
      <c r="F1238" s="142"/>
      <c r="H1238" s="142"/>
      <c r="N1238" s="142"/>
    </row>
    <row r="1239" spans="6:14" s="139" customFormat="1" ht="14.25">
      <c r="F1239" s="142"/>
      <c r="H1239" s="142"/>
      <c r="N1239" s="142"/>
    </row>
    <row r="1240" spans="6:14" s="139" customFormat="1" ht="14.25">
      <c r="F1240" s="142"/>
      <c r="H1240" s="142"/>
      <c r="N1240" s="142"/>
    </row>
    <row r="1241" spans="6:14" s="139" customFormat="1" ht="14.25">
      <c r="F1241" s="142"/>
      <c r="H1241" s="142"/>
      <c r="N1241" s="142"/>
    </row>
    <row r="1242" spans="6:14" s="139" customFormat="1" ht="14.25">
      <c r="F1242" s="142"/>
      <c r="H1242" s="142"/>
      <c r="N1242" s="142"/>
    </row>
    <row r="1243" spans="6:14" s="139" customFormat="1" ht="14.25">
      <c r="F1243" s="142"/>
      <c r="H1243" s="142"/>
      <c r="N1243" s="142"/>
    </row>
    <row r="1244" spans="6:14" s="139" customFormat="1" ht="14.25">
      <c r="F1244" s="142"/>
      <c r="H1244" s="142"/>
      <c r="N1244" s="142"/>
    </row>
    <row r="1245" spans="6:14" s="139" customFormat="1" ht="14.25">
      <c r="F1245" s="142"/>
      <c r="H1245" s="142"/>
      <c r="N1245" s="142"/>
    </row>
    <row r="1246" spans="6:14" s="139" customFormat="1" ht="14.25">
      <c r="F1246" s="142"/>
      <c r="H1246" s="142"/>
      <c r="N1246" s="142"/>
    </row>
    <row r="1247" spans="6:14" s="139" customFormat="1" ht="14.25">
      <c r="F1247" s="142"/>
      <c r="H1247" s="142"/>
      <c r="N1247" s="142"/>
    </row>
    <row r="1248" spans="6:14" s="139" customFormat="1" ht="14.25">
      <c r="F1248" s="142"/>
      <c r="H1248" s="142"/>
      <c r="N1248" s="142"/>
    </row>
    <row r="1249" spans="6:14" s="139" customFormat="1" ht="14.25">
      <c r="F1249" s="142"/>
      <c r="H1249" s="142"/>
      <c r="N1249" s="142"/>
    </row>
    <row r="1250" spans="6:14" s="139" customFormat="1" ht="14.25">
      <c r="F1250" s="142"/>
      <c r="H1250" s="142"/>
      <c r="N1250" s="142"/>
    </row>
    <row r="1251" spans="6:14" s="139" customFormat="1" ht="14.25">
      <c r="F1251" s="142"/>
      <c r="H1251" s="142"/>
      <c r="N1251" s="142"/>
    </row>
    <row r="1252" spans="6:14" s="139" customFormat="1" ht="14.25">
      <c r="F1252" s="142"/>
      <c r="H1252" s="142"/>
      <c r="N1252" s="142"/>
    </row>
    <row r="1253" spans="6:14" s="139" customFormat="1" ht="14.25">
      <c r="F1253" s="142"/>
      <c r="H1253" s="142"/>
      <c r="N1253" s="142"/>
    </row>
    <row r="1254" spans="6:14" s="139" customFormat="1" ht="14.25">
      <c r="F1254" s="142"/>
      <c r="H1254" s="142"/>
      <c r="N1254" s="142"/>
    </row>
    <row r="1255" spans="6:14" s="139" customFormat="1" ht="14.25">
      <c r="F1255" s="142"/>
      <c r="H1255" s="142"/>
      <c r="N1255" s="142"/>
    </row>
    <row r="1256" spans="6:14" s="139" customFormat="1" ht="14.25">
      <c r="F1256" s="142"/>
      <c r="H1256" s="142"/>
      <c r="N1256" s="142"/>
    </row>
    <row r="1257" spans="6:14" s="139" customFormat="1" ht="14.25">
      <c r="F1257" s="142"/>
      <c r="H1257" s="142"/>
      <c r="N1257" s="142"/>
    </row>
    <row r="1258" spans="6:14" s="139" customFormat="1" ht="14.25">
      <c r="F1258" s="142"/>
      <c r="H1258" s="142"/>
      <c r="N1258" s="142"/>
    </row>
    <row r="1259" spans="6:14" s="139" customFormat="1" ht="14.25">
      <c r="F1259" s="142"/>
      <c r="H1259" s="142"/>
      <c r="N1259" s="142"/>
    </row>
    <row r="1260" spans="6:14" s="139" customFormat="1" ht="14.25">
      <c r="F1260" s="142"/>
      <c r="H1260" s="142"/>
      <c r="N1260" s="142"/>
    </row>
    <row r="1261" spans="6:14" s="139" customFormat="1" ht="14.25">
      <c r="F1261" s="142"/>
      <c r="H1261" s="142"/>
      <c r="N1261" s="142"/>
    </row>
    <row r="1262" spans="6:14" s="139" customFormat="1" ht="14.25">
      <c r="F1262" s="142"/>
      <c r="H1262" s="142"/>
      <c r="N1262" s="142"/>
    </row>
    <row r="1263" spans="6:14" s="139" customFormat="1" ht="14.25">
      <c r="F1263" s="142"/>
      <c r="H1263" s="142"/>
      <c r="N1263" s="142"/>
    </row>
    <row r="1264" spans="6:14" s="139" customFormat="1" ht="14.25">
      <c r="F1264" s="142"/>
      <c r="H1264" s="142"/>
      <c r="N1264" s="142"/>
    </row>
    <row r="1265" spans="6:14" s="139" customFormat="1" ht="14.25">
      <c r="F1265" s="142"/>
      <c r="H1265" s="142"/>
      <c r="N1265" s="142"/>
    </row>
    <row r="1266" spans="6:14" s="139" customFormat="1" ht="14.25">
      <c r="F1266" s="142"/>
      <c r="H1266" s="142"/>
      <c r="N1266" s="142"/>
    </row>
    <row r="1267" spans="6:14" s="139" customFormat="1" ht="14.25">
      <c r="F1267" s="142"/>
      <c r="H1267" s="142"/>
      <c r="N1267" s="142"/>
    </row>
    <row r="1268" spans="6:14" s="139" customFormat="1" ht="14.25">
      <c r="F1268" s="142"/>
      <c r="H1268" s="142"/>
      <c r="N1268" s="142"/>
    </row>
  </sheetData>
  <autoFilter ref="A13:IP160"/>
  <customSheetViews>
    <customSheetView guid="{9067D43C-8CF0-48E5-8C1B-7DFA94892381}" showPageBreaks="1" showAutoFilter="1">
      <pane ySplit="13" topLeftCell="A116" activePane="bottomLeft" state="frozen"/>
      <selection pane="bottomLeft" activeCell="A6" sqref="A6:XFD8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1"/>
      <headerFooter differentFirst="1">
        <oddHeader>&amp;CСтраница &amp;P из &amp;N</oddHeader>
      </headerFooter>
      <autoFilter ref="A13:IP166"/>
    </customSheetView>
    <customSheetView guid="{754BA2B9-92C8-4608-8D67-96BC5C16664E}" showPageBreaks="1" showAutoFilter="1">
      <pane ySplit="13" topLeftCell="A116" activePane="bottomLeft" state="frozen"/>
      <selection pane="bottomLeft" activeCell="A6" sqref="A6:XFD8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2"/>
      <headerFooter differentFirst="1">
        <oddHeader>&amp;CСтраница &amp;P из &amp;N</oddHeader>
      </headerFooter>
      <autoFilter ref="A13:IQ166">
        <filterColumn colId="1"/>
        <filterColumn colId="3"/>
        <filterColumn colId="4"/>
        <filterColumn colId="5"/>
        <filterColumn colId="6"/>
      </autoFilter>
    </customSheetView>
    <customSheetView guid="{DEEA3186-5E7C-4B49-A323-6511047D2DAC}" showPageBreaks="1" showAutoFilter="1">
      <pane ySplit="13" topLeftCell="A14" activePane="bottomLeft" state="frozen"/>
      <selection pane="bottomLeft" activeCell="A6" sqref="A6:XFD8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3"/>
      <headerFooter differentFirst="1">
        <oddHeader>&amp;CСтраница &amp;P из &amp;N</oddHeader>
      </headerFooter>
      <autoFilter ref="A13:IP166"/>
    </customSheetView>
    <customSheetView guid="{E6862595-AEA9-4563-8AED-64A09353D7BA}" showPageBreaks="1" showAutoFilter="1" topLeftCell="C31">
      <selection activeCell="K45" sqref="K45:N45"/>
      <pageMargins left="0.19685039370078741" right="0.19685039370078741" top="0.98425196850393704" bottom="0.39370078740157483" header="0.31496062992125984" footer="0.31496062992125984"/>
      <printOptions horizontalCentered="1"/>
      <pageSetup paperSize="9" scale="66" orientation="landscape" r:id="rId4"/>
      <headerFooter differentFirst="1">
        <oddHeader>&amp;CСтраница &amp;P из &amp;N</oddHeader>
      </headerFooter>
      <autoFilter ref="A13:IQ166">
        <filterColumn colId="1"/>
        <filterColumn colId="3"/>
        <filterColumn colId="4"/>
        <filterColumn colId="5"/>
        <filterColumn colId="6"/>
      </autoFilter>
    </customSheetView>
  </customSheetViews>
  <mergeCells count="11">
    <mergeCell ref="A4:N4"/>
    <mergeCell ref="A5:N5"/>
    <mergeCell ref="F11:G11"/>
    <mergeCell ref="B11:C11"/>
    <mergeCell ref="D11:E11"/>
    <mergeCell ref="A9:N9"/>
    <mergeCell ref="A11:A12"/>
    <mergeCell ref="H11:H12"/>
    <mergeCell ref="I11:I12"/>
    <mergeCell ref="J11:J12"/>
    <mergeCell ref="K11:N11"/>
  </mergeCells>
  <printOptions horizontalCentered="1"/>
  <pageMargins left="0.19685039370078741" right="0.19685039370078741" top="0.98425196850393704" bottom="0.39370078740157483" header="0.31496062992125984" footer="0.31496062992125984"/>
  <pageSetup paperSize="9" scale="66" orientation="landscape" r:id="rId5"/>
  <headerFooter differentFirst="1">
    <oddHeader>&amp;CСтраница &amp;P из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P1210"/>
  <sheetViews>
    <sheetView zoomScaleNormal="100" workbookViewId="0">
      <pane ySplit="11" topLeftCell="A90" activePane="bottomLeft" state="frozen"/>
      <selection pane="bottomLeft" activeCell="J85" sqref="J85"/>
    </sheetView>
  </sheetViews>
  <sheetFormatPr defaultColWidth="7.75" defaultRowHeight="18.75"/>
  <cols>
    <col min="1" max="2" width="5.5" style="156" customWidth="1"/>
    <col min="3" max="3" width="31.125" style="156" customWidth="1"/>
    <col min="4" max="4" width="11" style="156" customWidth="1"/>
    <col min="5" max="5" width="51.75" style="156" customWidth="1"/>
    <col min="6" max="6" width="4.625" style="157" customWidth="1"/>
    <col min="7" max="7" width="32.875" style="156" customWidth="1"/>
    <col min="8" max="8" width="7.5" style="156" customWidth="1"/>
    <col min="9" max="9" width="10.625" style="139" customWidth="1"/>
    <col min="10" max="10" width="11" style="139" customWidth="1"/>
    <col min="11" max="11" width="10" style="139" customWidth="1"/>
    <col min="12" max="12" width="9.375" style="139" customWidth="1"/>
    <col min="13" max="13" width="7.625" style="139" customWidth="1"/>
    <col min="14" max="14" width="10.875" style="142" customWidth="1"/>
    <col min="15" max="15" width="0.875" style="139" customWidth="1"/>
    <col min="16" max="250" width="24.375" style="139" customWidth="1"/>
    <col min="251" max="16384" width="7.75" style="137"/>
  </cols>
  <sheetData>
    <row r="1" spans="1:250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 t="s">
        <v>814</v>
      </c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</row>
    <row r="2" spans="1:250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8" t="s">
        <v>149</v>
      </c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</row>
    <row r="3" spans="1:250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</row>
    <row r="4" spans="1:250" ht="18.75" customHeight="1">
      <c r="A4" s="502" t="s">
        <v>2041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</row>
    <row r="5" spans="1:250" ht="39" customHeight="1">
      <c r="A5" s="566" t="s">
        <v>2042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</row>
    <row r="6" spans="1:250" ht="7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</row>
    <row r="7" spans="1:250">
      <c r="A7" s="567" t="s">
        <v>148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</row>
    <row r="8" spans="1:250" s="1" customFormat="1" ht="8.25" customHeight="1"/>
    <row r="9" spans="1:250" ht="18.75" customHeight="1">
      <c r="A9" s="568" t="s">
        <v>809</v>
      </c>
      <c r="B9" s="570" t="s">
        <v>680</v>
      </c>
      <c r="C9" s="571"/>
      <c r="D9" s="572" t="s">
        <v>695</v>
      </c>
      <c r="E9" s="573"/>
      <c r="F9" s="572" t="s">
        <v>683</v>
      </c>
      <c r="G9" s="573"/>
      <c r="H9" s="576" t="s">
        <v>606</v>
      </c>
      <c r="I9" s="577" t="s">
        <v>808</v>
      </c>
      <c r="J9" s="578" t="s">
        <v>608</v>
      </c>
      <c r="K9" s="578" t="s">
        <v>609</v>
      </c>
      <c r="L9" s="578"/>
      <c r="M9" s="578"/>
      <c r="N9" s="578"/>
    </row>
    <row r="10" spans="1:250" ht="44.1" customHeight="1">
      <c r="A10" s="569"/>
      <c r="B10" s="158" t="s">
        <v>681</v>
      </c>
      <c r="C10" s="158" t="s">
        <v>682</v>
      </c>
      <c r="D10" s="158" t="s">
        <v>681</v>
      </c>
      <c r="E10" s="158" t="s">
        <v>682</v>
      </c>
      <c r="F10" s="158" t="s">
        <v>681</v>
      </c>
      <c r="G10" s="158" t="s">
        <v>682</v>
      </c>
      <c r="H10" s="576"/>
      <c r="I10" s="577"/>
      <c r="J10" s="578"/>
      <c r="K10" s="140" t="s">
        <v>82</v>
      </c>
      <c r="L10" s="140" t="s">
        <v>13</v>
      </c>
      <c r="M10" s="140" t="s">
        <v>14</v>
      </c>
      <c r="N10" s="140" t="s">
        <v>15</v>
      </c>
    </row>
    <row r="11" spans="1:250" ht="15" customHeight="1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141">
        <v>11</v>
      </c>
      <c r="L11" s="141">
        <v>12</v>
      </c>
      <c r="M11" s="141">
        <v>13</v>
      </c>
      <c r="N11" s="141">
        <v>14</v>
      </c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</row>
    <row r="12" spans="1:250" s="168" customFormat="1" ht="23.25" customHeight="1">
      <c r="A12" s="169"/>
      <c r="B12" s="170"/>
      <c r="C12" s="170"/>
      <c r="D12" s="170"/>
      <c r="E12" s="171" t="s">
        <v>604</v>
      </c>
      <c r="F12" s="172">
        <v>15</v>
      </c>
      <c r="G12" s="173" t="s">
        <v>371</v>
      </c>
      <c r="H12" s="173"/>
      <c r="I12" s="170"/>
      <c r="J12" s="170"/>
      <c r="K12" s="170"/>
      <c r="L12" s="170"/>
      <c r="M12" s="170"/>
      <c r="N12" s="174"/>
    </row>
    <row r="13" spans="1:250" s="139" customFormat="1" ht="16.5" customHeight="1">
      <c r="A13" s="143" t="s">
        <v>827</v>
      </c>
      <c r="B13" s="143" t="s">
        <v>697</v>
      </c>
      <c r="C13" s="160" t="s">
        <v>670</v>
      </c>
      <c r="D13" s="159" t="s">
        <v>688</v>
      </c>
      <c r="E13" s="160" t="s">
        <v>696</v>
      </c>
      <c r="F13" s="146" t="s">
        <v>821</v>
      </c>
      <c r="G13" s="145" t="s">
        <v>813</v>
      </c>
      <c r="H13" s="146">
        <v>1</v>
      </c>
      <c r="I13" s="146" t="s">
        <v>847</v>
      </c>
      <c r="J13" s="147">
        <f>SUM(K13:N13)</f>
        <v>627.67999999999995</v>
      </c>
      <c r="K13" s="148">
        <v>487.64</v>
      </c>
      <c r="L13" s="148">
        <v>86.26</v>
      </c>
      <c r="M13" s="148">
        <v>0</v>
      </c>
      <c r="N13" s="148">
        <v>53.78</v>
      </c>
    </row>
    <row r="14" spans="1:250" s="139" customFormat="1" ht="16.5" customHeight="1">
      <c r="A14" s="143" t="s">
        <v>827</v>
      </c>
      <c r="B14" s="143" t="s">
        <v>697</v>
      </c>
      <c r="C14" s="160" t="s">
        <v>670</v>
      </c>
      <c r="D14" s="159" t="s">
        <v>688</v>
      </c>
      <c r="E14" s="160" t="s">
        <v>696</v>
      </c>
      <c r="F14" s="146" t="s">
        <v>819</v>
      </c>
      <c r="G14" s="145" t="s">
        <v>817</v>
      </c>
      <c r="H14" s="146">
        <v>1</v>
      </c>
      <c r="I14" s="146" t="s">
        <v>847</v>
      </c>
      <c r="J14" s="147">
        <f t="shared" ref="J14:J16" si="0">SUM(K14:N14)</f>
        <v>627.67999999999995</v>
      </c>
      <c r="K14" s="148">
        <v>487.64</v>
      </c>
      <c r="L14" s="148">
        <v>86.26</v>
      </c>
      <c r="M14" s="148">
        <v>0</v>
      </c>
      <c r="N14" s="148">
        <v>53.78</v>
      </c>
    </row>
    <row r="15" spans="1:250" s="139" customFormat="1" ht="16.5" customHeight="1">
      <c r="A15" s="143" t="s">
        <v>827</v>
      </c>
      <c r="B15" s="143" t="s">
        <v>697</v>
      </c>
      <c r="C15" s="160" t="s">
        <v>670</v>
      </c>
      <c r="D15" s="159" t="s">
        <v>688</v>
      </c>
      <c r="E15" s="160" t="s">
        <v>696</v>
      </c>
      <c r="F15" s="146" t="s">
        <v>823</v>
      </c>
      <c r="G15" s="145" t="s">
        <v>822</v>
      </c>
      <c r="H15" s="146">
        <v>1</v>
      </c>
      <c r="I15" s="146" t="s">
        <v>847</v>
      </c>
      <c r="J15" s="147">
        <f t="shared" si="0"/>
        <v>627.67999999999995</v>
      </c>
      <c r="K15" s="148">
        <v>487.64</v>
      </c>
      <c r="L15" s="148">
        <v>86.26</v>
      </c>
      <c r="M15" s="148">
        <v>0</v>
      </c>
      <c r="N15" s="148">
        <v>53.78</v>
      </c>
    </row>
    <row r="16" spans="1:250" s="139" customFormat="1" ht="16.5" customHeight="1">
      <c r="A16" s="143" t="s">
        <v>827</v>
      </c>
      <c r="B16" s="143" t="s">
        <v>697</v>
      </c>
      <c r="C16" s="160" t="s">
        <v>670</v>
      </c>
      <c r="D16" s="159" t="s">
        <v>688</v>
      </c>
      <c r="E16" s="160" t="s">
        <v>696</v>
      </c>
      <c r="F16" s="146" t="s">
        <v>284</v>
      </c>
      <c r="G16" s="145" t="s">
        <v>1097</v>
      </c>
      <c r="H16" s="146">
        <v>1</v>
      </c>
      <c r="I16" s="146" t="s">
        <v>847</v>
      </c>
      <c r="J16" s="147">
        <f t="shared" si="0"/>
        <v>627.67999999999995</v>
      </c>
      <c r="K16" s="148">
        <v>487.64</v>
      </c>
      <c r="L16" s="148">
        <v>86.26</v>
      </c>
      <c r="M16" s="148">
        <v>0</v>
      </c>
      <c r="N16" s="148">
        <v>53.78</v>
      </c>
    </row>
    <row r="17" spans="1:14" s="139" customFormat="1" ht="16.5" customHeight="1">
      <c r="A17" s="143" t="s">
        <v>827</v>
      </c>
      <c r="B17" s="143" t="s">
        <v>697</v>
      </c>
      <c r="C17" s="160" t="s">
        <v>670</v>
      </c>
      <c r="D17" s="159" t="s">
        <v>825</v>
      </c>
      <c r="E17" s="160" t="s">
        <v>826</v>
      </c>
      <c r="F17" s="146" t="s">
        <v>820</v>
      </c>
      <c r="G17" s="145" t="s">
        <v>818</v>
      </c>
      <c r="H17" s="146">
        <v>1</v>
      </c>
      <c r="I17" s="146" t="s">
        <v>847</v>
      </c>
      <c r="J17" s="147">
        <f>SUM(K17:N17)</f>
        <v>627.67999999999995</v>
      </c>
      <c r="K17" s="148">
        <v>487.64</v>
      </c>
      <c r="L17" s="148">
        <v>86.26</v>
      </c>
      <c r="M17" s="148">
        <v>0</v>
      </c>
      <c r="N17" s="148">
        <v>53.78</v>
      </c>
    </row>
    <row r="18" spans="1:14" s="139" customFormat="1" ht="16.5" customHeight="1">
      <c r="A18" s="143" t="s">
        <v>827</v>
      </c>
      <c r="B18" s="143" t="s">
        <v>697</v>
      </c>
      <c r="C18" s="160" t="s">
        <v>670</v>
      </c>
      <c r="D18" s="159" t="s">
        <v>828</v>
      </c>
      <c r="E18" s="160" t="s">
        <v>829</v>
      </c>
      <c r="F18" s="146" t="s">
        <v>823</v>
      </c>
      <c r="G18" s="145" t="s">
        <v>822</v>
      </c>
      <c r="H18" s="146">
        <v>1</v>
      </c>
      <c r="I18" s="146" t="s">
        <v>847</v>
      </c>
      <c r="J18" s="147">
        <f t="shared" ref="J18" si="1">SUM(K18:N18)</f>
        <v>627.67999999999995</v>
      </c>
      <c r="K18" s="148">
        <v>487.64</v>
      </c>
      <c r="L18" s="148">
        <v>86.26</v>
      </c>
      <c r="M18" s="148">
        <v>0</v>
      </c>
      <c r="N18" s="148">
        <v>53.78</v>
      </c>
    </row>
    <row r="19" spans="1:14" s="139" customFormat="1" ht="16.5" customHeight="1">
      <c r="A19" s="143" t="s">
        <v>827</v>
      </c>
      <c r="B19" s="143" t="s">
        <v>697</v>
      </c>
      <c r="C19" s="160" t="s">
        <v>670</v>
      </c>
      <c r="D19" s="159" t="s">
        <v>828</v>
      </c>
      <c r="E19" s="160" t="s">
        <v>829</v>
      </c>
      <c r="F19" s="146" t="s">
        <v>819</v>
      </c>
      <c r="G19" s="145" t="s">
        <v>817</v>
      </c>
      <c r="H19" s="146">
        <v>1</v>
      </c>
      <c r="I19" s="146" t="s">
        <v>847</v>
      </c>
      <c r="J19" s="147">
        <f t="shared" ref="J19:J29" si="2">SUM(K19:N19)</f>
        <v>627.67999999999995</v>
      </c>
      <c r="K19" s="148">
        <v>487.64</v>
      </c>
      <c r="L19" s="148">
        <v>86.26</v>
      </c>
      <c r="M19" s="148">
        <v>0</v>
      </c>
      <c r="N19" s="148">
        <v>53.78</v>
      </c>
    </row>
    <row r="20" spans="1:14" s="139" customFormat="1" ht="16.5" customHeight="1">
      <c r="A20" s="143" t="s">
        <v>827</v>
      </c>
      <c r="B20" s="143" t="s">
        <v>697</v>
      </c>
      <c r="C20" s="160" t="s">
        <v>670</v>
      </c>
      <c r="D20" s="159" t="s">
        <v>830</v>
      </c>
      <c r="E20" s="160" t="s">
        <v>831</v>
      </c>
      <c r="F20" s="146" t="s">
        <v>820</v>
      </c>
      <c r="G20" s="145" t="s">
        <v>818</v>
      </c>
      <c r="H20" s="146">
        <v>1</v>
      </c>
      <c r="I20" s="146" t="s">
        <v>847</v>
      </c>
      <c r="J20" s="147">
        <f t="shared" si="2"/>
        <v>627.67999999999995</v>
      </c>
      <c r="K20" s="148">
        <v>487.64</v>
      </c>
      <c r="L20" s="148">
        <v>86.26</v>
      </c>
      <c r="M20" s="148">
        <v>0</v>
      </c>
      <c r="N20" s="148">
        <v>53.78</v>
      </c>
    </row>
    <row r="21" spans="1:14" s="139" customFormat="1" ht="16.5" customHeight="1">
      <c r="A21" s="143" t="s">
        <v>827</v>
      </c>
      <c r="B21" s="143" t="s">
        <v>697</v>
      </c>
      <c r="C21" s="160" t="s">
        <v>670</v>
      </c>
      <c r="D21" s="159" t="s">
        <v>832</v>
      </c>
      <c r="E21" s="160" t="s">
        <v>833</v>
      </c>
      <c r="F21" s="146" t="s">
        <v>261</v>
      </c>
      <c r="G21" s="145" t="s">
        <v>792</v>
      </c>
      <c r="H21" s="146">
        <v>1</v>
      </c>
      <c r="I21" s="146" t="s">
        <v>847</v>
      </c>
      <c r="J21" s="147">
        <f t="shared" si="2"/>
        <v>627.67999999999995</v>
      </c>
      <c r="K21" s="148">
        <v>487.64</v>
      </c>
      <c r="L21" s="148">
        <v>86.26</v>
      </c>
      <c r="M21" s="148">
        <v>0</v>
      </c>
      <c r="N21" s="148">
        <v>53.78</v>
      </c>
    </row>
    <row r="22" spans="1:14" s="139" customFormat="1" ht="16.5" customHeight="1">
      <c r="A22" s="143" t="s">
        <v>827</v>
      </c>
      <c r="B22" s="143" t="s">
        <v>697</v>
      </c>
      <c r="C22" s="160" t="s">
        <v>670</v>
      </c>
      <c r="D22" s="159" t="s">
        <v>832</v>
      </c>
      <c r="E22" s="160" t="s">
        <v>833</v>
      </c>
      <c r="F22" s="146" t="s">
        <v>262</v>
      </c>
      <c r="G22" s="145" t="s">
        <v>795</v>
      </c>
      <c r="H22" s="146">
        <v>1</v>
      </c>
      <c r="I22" s="146" t="s">
        <v>847</v>
      </c>
      <c r="J22" s="147">
        <f t="shared" ref="J22" si="3">SUM(K22:N22)</f>
        <v>627.67999999999995</v>
      </c>
      <c r="K22" s="148">
        <v>487.64</v>
      </c>
      <c r="L22" s="148">
        <v>86.26</v>
      </c>
      <c r="M22" s="148">
        <v>0</v>
      </c>
      <c r="N22" s="148">
        <v>53.78</v>
      </c>
    </row>
    <row r="23" spans="1:14" s="139" customFormat="1" ht="16.5" customHeight="1">
      <c r="A23" s="143" t="s">
        <v>827</v>
      </c>
      <c r="B23" s="143" t="s">
        <v>697</v>
      </c>
      <c r="C23" s="160" t="s">
        <v>670</v>
      </c>
      <c r="D23" s="159" t="s">
        <v>844</v>
      </c>
      <c r="E23" s="160" t="s">
        <v>845</v>
      </c>
      <c r="F23" s="146" t="s">
        <v>264</v>
      </c>
      <c r="G23" s="145" t="s">
        <v>850</v>
      </c>
      <c r="H23" s="146">
        <v>1</v>
      </c>
      <c r="I23" s="146" t="s">
        <v>847</v>
      </c>
      <c r="J23" s="147">
        <f t="shared" si="2"/>
        <v>627.67999999999995</v>
      </c>
      <c r="K23" s="148">
        <v>487.64</v>
      </c>
      <c r="L23" s="148">
        <v>86.26</v>
      </c>
      <c r="M23" s="148">
        <v>0</v>
      </c>
      <c r="N23" s="148">
        <v>53.78</v>
      </c>
    </row>
    <row r="24" spans="1:14" s="139" customFormat="1" ht="16.5" customHeight="1">
      <c r="A24" s="143" t="s">
        <v>827</v>
      </c>
      <c r="B24" s="143" t="s">
        <v>697</v>
      </c>
      <c r="C24" s="160" t="s">
        <v>670</v>
      </c>
      <c r="D24" s="159" t="s">
        <v>846</v>
      </c>
      <c r="E24" s="160" t="s">
        <v>843</v>
      </c>
      <c r="F24" s="146" t="s">
        <v>377</v>
      </c>
      <c r="G24" s="145" t="s">
        <v>806</v>
      </c>
      <c r="H24" s="146">
        <v>1</v>
      </c>
      <c r="I24" s="146" t="s">
        <v>847</v>
      </c>
      <c r="J24" s="147">
        <f t="shared" si="2"/>
        <v>149.47999999999999</v>
      </c>
      <c r="K24" s="148">
        <v>132.91999999999999</v>
      </c>
      <c r="L24" s="148">
        <v>0</v>
      </c>
      <c r="M24" s="148">
        <v>0</v>
      </c>
      <c r="N24" s="148">
        <v>16.559999999999999</v>
      </c>
    </row>
    <row r="25" spans="1:14" s="139" customFormat="1" ht="16.5" customHeight="1">
      <c r="A25" s="143" t="s">
        <v>96</v>
      </c>
      <c r="B25" s="143" t="s">
        <v>834</v>
      </c>
      <c r="C25" s="160" t="s">
        <v>835</v>
      </c>
      <c r="D25" s="159" t="s">
        <v>836</v>
      </c>
      <c r="E25" s="160" t="s">
        <v>837</v>
      </c>
      <c r="F25" s="146" t="s">
        <v>819</v>
      </c>
      <c r="G25" s="145" t="s">
        <v>817</v>
      </c>
      <c r="H25" s="146">
        <v>1</v>
      </c>
      <c r="I25" s="146" t="s">
        <v>847</v>
      </c>
      <c r="J25" s="147">
        <f t="shared" si="2"/>
        <v>283.57</v>
      </c>
      <c r="K25" s="148">
        <v>184.15</v>
      </c>
      <c r="L25" s="148">
        <v>45.64</v>
      </c>
      <c r="M25" s="148">
        <v>0</v>
      </c>
      <c r="N25" s="148">
        <v>53.78</v>
      </c>
    </row>
    <row r="26" spans="1:14" s="139" customFormat="1" ht="16.5" customHeight="1">
      <c r="A26" s="143" t="s">
        <v>96</v>
      </c>
      <c r="B26" s="143" t="s">
        <v>834</v>
      </c>
      <c r="C26" s="160" t="s">
        <v>835</v>
      </c>
      <c r="D26" s="159" t="s">
        <v>836</v>
      </c>
      <c r="E26" s="160" t="s">
        <v>837</v>
      </c>
      <c r="F26" s="146" t="s">
        <v>823</v>
      </c>
      <c r="G26" s="145" t="s">
        <v>822</v>
      </c>
      <c r="H26" s="146">
        <v>1</v>
      </c>
      <c r="I26" s="146" t="s">
        <v>847</v>
      </c>
      <c r="J26" s="147">
        <f t="shared" ref="J26:J27" si="4">SUM(K26:N26)</f>
        <v>283.57</v>
      </c>
      <c r="K26" s="148">
        <v>184.15</v>
      </c>
      <c r="L26" s="148">
        <v>45.64</v>
      </c>
      <c r="M26" s="148">
        <v>0</v>
      </c>
      <c r="N26" s="148">
        <v>53.78</v>
      </c>
    </row>
    <row r="27" spans="1:14" s="139" customFormat="1" ht="16.5" customHeight="1">
      <c r="A27" s="143" t="s">
        <v>96</v>
      </c>
      <c r="B27" s="143" t="s">
        <v>834</v>
      </c>
      <c r="C27" s="160" t="s">
        <v>835</v>
      </c>
      <c r="D27" s="159" t="s">
        <v>836</v>
      </c>
      <c r="E27" s="160" t="s">
        <v>837</v>
      </c>
      <c r="F27" s="146" t="s">
        <v>284</v>
      </c>
      <c r="G27" s="145" t="s">
        <v>1097</v>
      </c>
      <c r="H27" s="146">
        <v>1</v>
      </c>
      <c r="I27" s="146" t="s">
        <v>847</v>
      </c>
      <c r="J27" s="147">
        <f t="shared" si="4"/>
        <v>283.57</v>
      </c>
      <c r="K27" s="148">
        <v>184.15</v>
      </c>
      <c r="L27" s="148">
        <v>45.64</v>
      </c>
      <c r="M27" s="148">
        <v>0</v>
      </c>
      <c r="N27" s="148">
        <v>53.78</v>
      </c>
    </row>
    <row r="28" spans="1:14" s="139" customFormat="1" ht="16.5" customHeight="1">
      <c r="A28" s="143" t="s">
        <v>96</v>
      </c>
      <c r="B28" s="143" t="s">
        <v>834</v>
      </c>
      <c r="C28" s="160" t="s">
        <v>835</v>
      </c>
      <c r="D28" s="159" t="s">
        <v>838</v>
      </c>
      <c r="E28" s="160" t="s">
        <v>839</v>
      </c>
      <c r="F28" s="146" t="s">
        <v>820</v>
      </c>
      <c r="G28" s="145" t="s">
        <v>818</v>
      </c>
      <c r="H28" s="146">
        <v>1</v>
      </c>
      <c r="I28" s="146" t="s">
        <v>847</v>
      </c>
      <c r="J28" s="147">
        <f t="shared" si="2"/>
        <v>283.57</v>
      </c>
      <c r="K28" s="148">
        <v>184.15</v>
      </c>
      <c r="L28" s="148">
        <v>45.64</v>
      </c>
      <c r="M28" s="148">
        <v>0</v>
      </c>
      <c r="N28" s="148">
        <v>53.78</v>
      </c>
    </row>
    <row r="29" spans="1:14" s="139" customFormat="1" ht="16.5" customHeight="1">
      <c r="A29" s="143" t="s">
        <v>96</v>
      </c>
      <c r="B29" s="143" t="s">
        <v>834</v>
      </c>
      <c r="C29" s="160" t="s">
        <v>835</v>
      </c>
      <c r="D29" s="159" t="s">
        <v>840</v>
      </c>
      <c r="E29" s="160" t="s">
        <v>841</v>
      </c>
      <c r="F29" s="146" t="s">
        <v>261</v>
      </c>
      <c r="G29" s="145" t="s">
        <v>792</v>
      </c>
      <c r="H29" s="146">
        <v>1</v>
      </c>
      <c r="I29" s="146" t="s">
        <v>847</v>
      </c>
      <c r="J29" s="147">
        <f t="shared" si="2"/>
        <v>283.57</v>
      </c>
      <c r="K29" s="148">
        <v>184.15</v>
      </c>
      <c r="L29" s="148">
        <v>45.64</v>
      </c>
      <c r="M29" s="148">
        <v>0</v>
      </c>
      <c r="N29" s="148">
        <v>53.78</v>
      </c>
    </row>
    <row r="30" spans="1:14" s="139" customFormat="1" ht="16.5" customHeight="1">
      <c r="A30" s="143" t="s">
        <v>96</v>
      </c>
      <c r="B30" s="143" t="s">
        <v>834</v>
      </c>
      <c r="C30" s="160" t="s">
        <v>835</v>
      </c>
      <c r="D30" s="159" t="s">
        <v>840</v>
      </c>
      <c r="E30" s="160" t="s">
        <v>841</v>
      </c>
      <c r="F30" s="146" t="s">
        <v>262</v>
      </c>
      <c r="G30" s="145" t="s">
        <v>795</v>
      </c>
      <c r="H30" s="146">
        <v>1</v>
      </c>
      <c r="I30" s="146" t="s">
        <v>847</v>
      </c>
      <c r="J30" s="147">
        <f t="shared" ref="J30:J31" si="5">SUM(K30:N30)</f>
        <v>283.57</v>
      </c>
      <c r="K30" s="148">
        <v>184.15</v>
      </c>
      <c r="L30" s="148">
        <v>45.64</v>
      </c>
      <c r="M30" s="148">
        <v>0</v>
      </c>
      <c r="N30" s="148">
        <v>53.78</v>
      </c>
    </row>
    <row r="31" spans="1:14" s="139" customFormat="1" ht="16.5" customHeight="1">
      <c r="A31" s="143" t="s">
        <v>96</v>
      </c>
      <c r="B31" s="143" t="s">
        <v>834</v>
      </c>
      <c r="C31" s="160" t="s">
        <v>835</v>
      </c>
      <c r="D31" s="159" t="s">
        <v>842</v>
      </c>
      <c r="E31" s="160" t="s">
        <v>843</v>
      </c>
      <c r="F31" s="146" t="s">
        <v>377</v>
      </c>
      <c r="G31" s="145" t="s">
        <v>806</v>
      </c>
      <c r="H31" s="146">
        <v>1</v>
      </c>
      <c r="I31" s="146" t="s">
        <v>847</v>
      </c>
      <c r="J31" s="147">
        <f t="shared" si="5"/>
        <v>67.540000000000006</v>
      </c>
      <c r="K31" s="148">
        <v>50.98</v>
      </c>
      <c r="L31" s="148">
        <v>0</v>
      </c>
      <c r="M31" s="148">
        <v>0</v>
      </c>
      <c r="N31" s="148">
        <v>16.559999999999999</v>
      </c>
    </row>
    <row r="32" spans="1:14" s="139" customFormat="1" ht="16.5" customHeight="1">
      <c r="A32" s="143">
        <v>27</v>
      </c>
      <c r="B32" s="143" t="s">
        <v>614</v>
      </c>
      <c r="C32" s="160" t="s">
        <v>615</v>
      </c>
      <c r="D32" s="159" t="s">
        <v>772</v>
      </c>
      <c r="E32" s="160" t="s">
        <v>773</v>
      </c>
      <c r="F32" s="146">
        <v>301</v>
      </c>
      <c r="G32" s="145" t="s">
        <v>817</v>
      </c>
      <c r="H32" s="146">
        <v>1</v>
      </c>
      <c r="I32" s="146" t="s">
        <v>847</v>
      </c>
      <c r="J32" s="147">
        <f t="shared" ref="J32:J38" si="6">SUM(K32:N32)</f>
        <v>283.31</v>
      </c>
      <c r="K32" s="148">
        <v>184.16</v>
      </c>
      <c r="L32" s="148">
        <v>45.37</v>
      </c>
      <c r="M32" s="148">
        <v>0</v>
      </c>
      <c r="N32" s="148">
        <v>53.78</v>
      </c>
    </row>
    <row r="33" spans="1:14" s="139" customFormat="1" ht="16.5" customHeight="1">
      <c r="A33" s="143">
        <v>27</v>
      </c>
      <c r="B33" s="143" t="s">
        <v>614</v>
      </c>
      <c r="C33" s="160" t="s">
        <v>615</v>
      </c>
      <c r="D33" s="159" t="s">
        <v>1006</v>
      </c>
      <c r="E33" s="160" t="s">
        <v>1007</v>
      </c>
      <c r="F33" s="146">
        <v>302</v>
      </c>
      <c r="G33" s="145" t="s">
        <v>818</v>
      </c>
      <c r="H33" s="146">
        <v>1</v>
      </c>
      <c r="I33" s="146" t="s">
        <v>847</v>
      </c>
      <c r="J33" s="147">
        <f t="shared" si="6"/>
        <v>283.31</v>
      </c>
      <c r="K33" s="148">
        <v>184.16</v>
      </c>
      <c r="L33" s="148">
        <v>45.37</v>
      </c>
      <c r="M33" s="148">
        <v>0</v>
      </c>
      <c r="N33" s="148">
        <v>53.78</v>
      </c>
    </row>
    <row r="34" spans="1:14" s="139" customFormat="1" ht="16.5" customHeight="1">
      <c r="A34" s="143">
        <v>27</v>
      </c>
      <c r="B34" s="143" t="s">
        <v>614</v>
      </c>
      <c r="C34" s="160" t="s">
        <v>615</v>
      </c>
      <c r="D34" s="159" t="s">
        <v>772</v>
      </c>
      <c r="E34" s="160" t="s">
        <v>773</v>
      </c>
      <c r="F34" s="146">
        <v>401</v>
      </c>
      <c r="G34" s="145" t="s">
        <v>822</v>
      </c>
      <c r="H34" s="146">
        <v>1</v>
      </c>
      <c r="I34" s="146" t="s">
        <v>847</v>
      </c>
      <c r="J34" s="147">
        <f t="shared" si="6"/>
        <v>283.31</v>
      </c>
      <c r="K34" s="148">
        <v>184.16</v>
      </c>
      <c r="L34" s="148">
        <v>45.37</v>
      </c>
      <c r="M34" s="148">
        <v>0</v>
      </c>
      <c r="N34" s="148">
        <v>53.78</v>
      </c>
    </row>
    <row r="35" spans="1:14" s="139" customFormat="1" ht="16.5" customHeight="1">
      <c r="A35" s="143">
        <v>27</v>
      </c>
      <c r="B35" s="143" t="s">
        <v>614</v>
      </c>
      <c r="C35" s="160" t="s">
        <v>615</v>
      </c>
      <c r="D35" s="159" t="s">
        <v>772</v>
      </c>
      <c r="E35" s="160" t="s">
        <v>773</v>
      </c>
      <c r="F35" s="146">
        <v>405</v>
      </c>
      <c r="G35" s="145" t="s">
        <v>1097</v>
      </c>
      <c r="H35" s="146">
        <v>1</v>
      </c>
      <c r="I35" s="146" t="s">
        <v>847</v>
      </c>
      <c r="J35" s="147">
        <f t="shared" si="6"/>
        <v>283.31</v>
      </c>
      <c r="K35" s="148">
        <v>184.16</v>
      </c>
      <c r="L35" s="148">
        <v>45.37</v>
      </c>
      <c r="M35" s="148">
        <v>0</v>
      </c>
      <c r="N35" s="148">
        <v>53.78</v>
      </c>
    </row>
    <row r="36" spans="1:14" s="139" customFormat="1" ht="16.5" customHeight="1">
      <c r="A36" s="143">
        <v>27</v>
      </c>
      <c r="B36" s="143" t="s">
        <v>614</v>
      </c>
      <c r="C36" s="160" t="s">
        <v>615</v>
      </c>
      <c r="D36" s="159" t="s">
        <v>1004</v>
      </c>
      <c r="E36" s="160" t="s">
        <v>1005</v>
      </c>
      <c r="F36" s="146">
        <v>105</v>
      </c>
      <c r="G36" s="145" t="s">
        <v>850</v>
      </c>
      <c r="H36" s="146">
        <v>1</v>
      </c>
      <c r="I36" s="146" t="s">
        <v>847</v>
      </c>
      <c r="J36" s="147">
        <f t="shared" si="6"/>
        <v>283.31</v>
      </c>
      <c r="K36" s="148">
        <v>184.16</v>
      </c>
      <c r="L36" s="148">
        <v>45.37</v>
      </c>
      <c r="M36" s="148">
        <v>0</v>
      </c>
      <c r="N36" s="148">
        <v>53.78</v>
      </c>
    </row>
    <row r="37" spans="1:14" s="139" customFormat="1" ht="16.5" customHeight="1">
      <c r="A37" s="143">
        <v>27</v>
      </c>
      <c r="B37" s="143" t="s">
        <v>614</v>
      </c>
      <c r="C37" s="160" t="s">
        <v>615</v>
      </c>
      <c r="D37" s="159" t="s">
        <v>1002</v>
      </c>
      <c r="E37" s="160" t="s">
        <v>1003</v>
      </c>
      <c r="F37" s="146">
        <v>101</v>
      </c>
      <c r="G37" s="145" t="s">
        <v>792</v>
      </c>
      <c r="H37" s="146">
        <v>1</v>
      </c>
      <c r="I37" s="146" t="s">
        <v>847</v>
      </c>
      <c r="J37" s="147">
        <f t="shared" si="6"/>
        <v>283.31</v>
      </c>
      <c r="K37" s="148">
        <v>184.16</v>
      </c>
      <c r="L37" s="148">
        <v>45.37</v>
      </c>
      <c r="M37" s="148">
        <v>0</v>
      </c>
      <c r="N37" s="148">
        <v>53.78</v>
      </c>
    </row>
    <row r="38" spans="1:14" s="139" customFormat="1" ht="16.5" customHeight="1">
      <c r="A38" s="143">
        <v>27</v>
      </c>
      <c r="B38" s="143" t="s">
        <v>614</v>
      </c>
      <c r="C38" s="160" t="s">
        <v>615</v>
      </c>
      <c r="D38" s="159" t="s">
        <v>1002</v>
      </c>
      <c r="E38" s="160" t="s">
        <v>794</v>
      </c>
      <c r="F38" s="146">
        <v>103</v>
      </c>
      <c r="G38" s="145" t="s">
        <v>795</v>
      </c>
      <c r="H38" s="146">
        <v>1</v>
      </c>
      <c r="I38" s="146" t="s">
        <v>847</v>
      </c>
      <c r="J38" s="147">
        <f t="shared" si="6"/>
        <v>283.31</v>
      </c>
      <c r="K38" s="148">
        <v>184.16</v>
      </c>
      <c r="L38" s="148">
        <v>45.37</v>
      </c>
      <c r="M38" s="148">
        <v>0</v>
      </c>
      <c r="N38" s="148">
        <v>53.78</v>
      </c>
    </row>
    <row r="39" spans="1:14" s="168" customFormat="1" ht="23.25" customHeight="1">
      <c r="A39" s="169"/>
      <c r="B39" s="170"/>
      <c r="C39" s="170"/>
      <c r="D39" s="170"/>
      <c r="E39" s="171" t="s">
        <v>604</v>
      </c>
      <c r="F39" s="172">
        <v>22</v>
      </c>
      <c r="G39" s="173" t="s">
        <v>224</v>
      </c>
      <c r="H39" s="173"/>
      <c r="I39" s="170"/>
      <c r="J39" s="170"/>
      <c r="K39" s="170"/>
      <c r="L39" s="170"/>
      <c r="M39" s="170"/>
      <c r="N39" s="174"/>
    </row>
    <row r="40" spans="1:14" s="139" customFormat="1" ht="16.5" customHeight="1">
      <c r="A40" s="143" t="s">
        <v>323</v>
      </c>
      <c r="B40" s="143" t="s">
        <v>824</v>
      </c>
      <c r="C40" s="160" t="s">
        <v>647</v>
      </c>
      <c r="D40" s="159" t="s">
        <v>747</v>
      </c>
      <c r="E40" s="160" t="s">
        <v>748</v>
      </c>
      <c r="F40" s="146" t="s">
        <v>819</v>
      </c>
      <c r="G40" s="145" t="s">
        <v>817</v>
      </c>
      <c r="H40" s="146">
        <v>1</v>
      </c>
      <c r="I40" s="146" t="s">
        <v>658</v>
      </c>
      <c r="J40" s="147">
        <f>SUM(K40:N40)</f>
        <v>302.47000000000003</v>
      </c>
      <c r="K40" s="148">
        <v>278.51</v>
      </c>
      <c r="L40" s="148">
        <v>1.68</v>
      </c>
      <c r="M40" s="148">
        <v>0</v>
      </c>
      <c r="N40" s="148">
        <v>22.28</v>
      </c>
    </row>
    <row r="41" spans="1:14" s="139" customFormat="1" ht="16.5" customHeight="1">
      <c r="A41" s="143" t="s">
        <v>323</v>
      </c>
      <c r="B41" s="143" t="s">
        <v>824</v>
      </c>
      <c r="C41" s="160" t="s">
        <v>647</v>
      </c>
      <c r="D41" s="159" t="s">
        <v>815</v>
      </c>
      <c r="E41" s="160" t="s">
        <v>816</v>
      </c>
      <c r="F41" s="146" t="s">
        <v>820</v>
      </c>
      <c r="G41" s="145" t="s">
        <v>818</v>
      </c>
      <c r="H41" s="146">
        <v>1</v>
      </c>
      <c r="I41" s="146" t="s">
        <v>658</v>
      </c>
      <c r="J41" s="147">
        <f>SUM(K41:N41)</f>
        <v>302.47000000000003</v>
      </c>
      <c r="K41" s="148">
        <v>278.51</v>
      </c>
      <c r="L41" s="148">
        <v>1.68</v>
      </c>
      <c r="M41" s="148">
        <v>0</v>
      </c>
      <c r="N41" s="148">
        <v>22.28</v>
      </c>
    </row>
    <row r="42" spans="1:14" s="139" customFormat="1" ht="16.5" customHeight="1">
      <c r="A42" s="143" t="s">
        <v>323</v>
      </c>
      <c r="B42" s="143" t="s">
        <v>824</v>
      </c>
      <c r="C42" s="160" t="s">
        <v>647</v>
      </c>
      <c r="D42" s="159" t="s">
        <v>747</v>
      </c>
      <c r="E42" s="160" t="s">
        <v>748</v>
      </c>
      <c r="F42" s="146" t="s">
        <v>823</v>
      </c>
      <c r="G42" s="145" t="s">
        <v>822</v>
      </c>
      <c r="H42" s="146">
        <v>1</v>
      </c>
      <c r="I42" s="146" t="s">
        <v>658</v>
      </c>
      <c r="J42" s="147">
        <f>SUM(K42:N42)</f>
        <v>302.47000000000003</v>
      </c>
      <c r="K42" s="148">
        <v>278.51</v>
      </c>
      <c r="L42" s="148">
        <v>1.68</v>
      </c>
      <c r="M42" s="148">
        <v>0</v>
      </c>
      <c r="N42" s="148">
        <v>22.28</v>
      </c>
    </row>
    <row r="43" spans="1:14" s="168" customFormat="1" ht="23.25" customHeight="1">
      <c r="A43" s="169"/>
      <c r="B43" s="170"/>
      <c r="C43" s="170"/>
      <c r="D43" s="170"/>
      <c r="E43" s="171" t="s">
        <v>604</v>
      </c>
      <c r="F43" s="172">
        <v>18</v>
      </c>
      <c r="G43" s="173" t="s">
        <v>851</v>
      </c>
      <c r="H43" s="173"/>
      <c r="I43" s="170"/>
      <c r="J43" s="170"/>
      <c r="K43" s="170"/>
      <c r="L43" s="170"/>
      <c r="M43" s="170"/>
      <c r="N43" s="174"/>
    </row>
    <row r="44" spans="1:14" s="139" customFormat="1" ht="16.5" customHeight="1">
      <c r="A44" s="143" t="s">
        <v>330</v>
      </c>
      <c r="B44" s="143" t="s">
        <v>614</v>
      </c>
      <c r="C44" s="160" t="s">
        <v>852</v>
      </c>
      <c r="D44" s="159" t="s">
        <v>772</v>
      </c>
      <c r="E44" s="160" t="s">
        <v>773</v>
      </c>
      <c r="F44" s="146" t="s">
        <v>821</v>
      </c>
      <c r="G44" s="145" t="s">
        <v>813</v>
      </c>
      <c r="H44" s="146">
        <v>1</v>
      </c>
      <c r="I44" s="146" t="s">
        <v>612</v>
      </c>
      <c r="J44" s="147">
        <f t="shared" ref="J44" si="7">SUM(K44:N44)</f>
        <v>432.8</v>
      </c>
      <c r="K44" s="148">
        <v>334.02</v>
      </c>
      <c r="L44" s="148">
        <v>16.36</v>
      </c>
      <c r="M44" s="148">
        <v>0</v>
      </c>
      <c r="N44" s="148">
        <v>82.42</v>
      </c>
    </row>
    <row r="45" spans="1:14" s="139" customFormat="1" ht="16.5" customHeight="1">
      <c r="A45" s="143" t="s">
        <v>325</v>
      </c>
      <c r="B45" s="143" t="s">
        <v>673</v>
      </c>
      <c r="C45" s="160" t="s">
        <v>857</v>
      </c>
      <c r="D45" s="159" t="s">
        <v>751</v>
      </c>
      <c r="E45" s="160" t="s">
        <v>752</v>
      </c>
      <c r="F45" s="146" t="s">
        <v>821</v>
      </c>
      <c r="G45" s="145" t="s">
        <v>813</v>
      </c>
      <c r="H45" s="146">
        <v>1</v>
      </c>
      <c r="I45" s="146" t="s">
        <v>658</v>
      </c>
      <c r="J45" s="147">
        <f t="shared" ref="J45:J50" si="8">SUM(K45:N45)</f>
        <v>371.43</v>
      </c>
      <c r="K45" s="148">
        <v>272.58</v>
      </c>
      <c r="L45" s="148">
        <v>16.43</v>
      </c>
      <c r="M45" s="148">
        <v>0</v>
      </c>
      <c r="N45" s="148">
        <v>82.42</v>
      </c>
    </row>
    <row r="46" spans="1:14" s="139" customFormat="1" ht="16.5" customHeight="1">
      <c r="A46" s="143" t="s">
        <v>318</v>
      </c>
      <c r="B46" s="143" t="s">
        <v>675</v>
      </c>
      <c r="C46" s="160" t="s">
        <v>676</v>
      </c>
      <c r="D46" s="159" t="s">
        <v>753</v>
      </c>
      <c r="E46" s="160" t="s">
        <v>754</v>
      </c>
      <c r="F46" s="146" t="s">
        <v>821</v>
      </c>
      <c r="G46" s="145" t="s">
        <v>813</v>
      </c>
      <c r="H46" s="146">
        <v>1</v>
      </c>
      <c r="I46" s="146" t="s">
        <v>658</v>
      </c>
      <c r="J46" s="147">
        <f t="shared" si="8"/>
        <v>458.62</v>
      </c>
      <c r="K46" s="148">
        <v>367.33</v>
      </c>
      <c r="L46" s="148">
        <v>8.8699999999999992</v>
      </c>
      <c r="M46" s="148">
        <v>0</v>
      </c>
      <c r="N46" s="148">
        <v>82.42</v>
      </c>
    </row>
    <row r="47" spans="1:14" s="139" customFormat="1" ht="16.5" customHeight="1">
      <c r="A47" s="143" t="s">
        <v>317</v>
      </c>
      <c r="B47" s="143" t="s">
        <v>645</v>
      </c>
      <c r="C47" s="160" t="s">
        <v>646</v>
      </c>
      <c r="D47" s="159" t="s">
        <v>737</v>
      </c>
      <c r="E47" s="160" t="s">
        <v>738</v>
      </c>
      <c r="F47" s="146" t="s">
        <v>821</v>
      </c>
      <c r="G47" s="145" t="s">
        <v>813</v>
      </c>
      <c r="H47" s="146">
        <v>1</v>
      </c>
      <c r="I47" s="146" t="s">
        <v>612</v>
      </c>
      <c r="J47" s="147">
        <f t="shared" si="8"/>
        <v>602.16</v>
      </c>
      <c r="K47" s="148">
        <v>500.52</v>
      </c>
      <c r="L47" s="148">
        <v>19.22</v>
      </c>
      <c r="M47" s="148">
        <v>0</v>
      </c>
      <c r="N47" s="148">
        <v>82.42</v>
      </c>
    </row>
    <row r="48" spans="1:14" s="139" customFormat="1" ht="16.5" customHeight="1">
      <c r="A48" s="143" t="s">
        <v>317</v>
      </c>
      <c r="B48" s="143" t="s">
        <v>645</v>
      </c>
      <c r="C48" s="160" t="s">
        <v>646</v>
      </c>
      <c r="D48" s="159" t="s">
        <v>737</v>
      </c>
      <c r="E48" s="160" t="s">
        <v>738</v>
      </c>
      <c r="F48" s="146" t="s">
        <v>821</v>
      </c>
      <c r="G48" s="145" t="s">
        <v>813</v>
      </c>
      <c r="H48" s="146">
        <v>1</v>
      </c>
      <c r="I48" s="146" t="s">
        <v>658</v>
      </c>
      <c r="J48" s="147">
        <f t="shared" si="8"/>
        <v>640.79999999999995</v>
      </c>
      <c r="K48" s="148">
        <v>537.84</v>
      </c>
      <c r="L48" s="148">
        <v>20.54</v>
      </c>
      <c r="M48" s="148">
        <v>0</v>
      </c>
      <c r="N48" s="148">
        <v>82.42</v>
      </c>
    </row>
    <row r="49" spans="1:14" s="139" customFormat="1" ht="16.5" customHeight="1">
      <c r="A49" s="143" t="s">
        <v>334</v>
      </c>
      <c r="B49" s="143" t="s">
        <v>622</v>
      </c>
      <c r="C49" s="160" t="s">
        <v>623</v>
      </c>
      <c r="D49" s="159" t="s">
        <v>720</v>
      </c>
      <c r="E49" s="160" t="s">
        <v>721</v>
      </c>
      <c r="F49" s="146" t="s">
        <v>821</v>
      </c>
      <c r="G49" s="145" t="s">
        <v>813</v>
      </c>
      <c r="H49" s="146">
        <v>1</v>
      </c>
      <c r="I49" s="146" t="s">
        <v>612</v>
      </c>
      <c r="J49" s="147">
        <f t="shared" si="8"/>
        <v>612.80999999999995</v>
      </c>
      <c r="K49" s="148">
        <v>498.91</v>
      </c>
      <c r="L49" s="148">
        <v>31.48</v>
      </c>
      <c r="M49" s="148">
        <v>0</v>
      </c>
      <c r="N49" s="148">
        <v>82.42</v>
      </c>
    </row>
    <row r="50" spans="1:14" s="139" customFormat="1" ht="16.5" customHeight="1">
      <c r="A50" s="143" t="s">
        <v>719</v>
      </c>
      <c r="B50" s="143" t="s">
        <v>661</v>
      </c>
      <c r="C50" s="160" t="s">
        <v>662</v>
      </c>
      <c r="D50" s="159" t="s">
        <v>722</v>
      </c>
      <c r="E50" s="160" t="s">
        <v>723</v>
      </c>
      <c r="F50" s="146" t="s">
        <v>821</v>
      </c>
      <c r="G50" s="145" t="s">
        <v>813</v>
      </c>
      <c r="H50" s="146">
        <v>1</v>
      </c>
      <c r="I50" s="146" t="s">
        <v>658</v>
      </c>
      <c r="J50" s="147">
        <f t="shared" si="8"/>
        <v>684.33</v>
      </c>
      <c r="K50" s="148">
        <v>558.83000000000004</v>
      </c>
      <c r="L50" s="148">
        <v>43.08</v>
      </c>
      <c r="M50" s="148">
        <v>0</v>
      </c>
      <c r="N50" s="148">
        <v>82.42</v>
      </c>
    </row>
    <row r="51" spans="1:14" s="139" customFormat="1" ht="16.5" customHeight="1">
      <c r="A51" s="143" t="s">
        <v>727</v>
      </c>
      <c r="B51" s="143" t="s">
        <v>131</v>
      </c>
      <c r="C51" s="160" t="s">
        <v>617</v>
      </c>
      <c r="D51" s="159" t="s">
        <v>728</v>
      </c>
      <c r="E51" s="160" t="s">
        <v>729</v>
      </c>
      <c r="F51" s="146" t="s">
        <v>821</v>
      </c>
      <c r="G51" s="145" t="s">
        <v>813</v>
      </c>
      <c r="H51" s="146">
        <v>1</v>
      </c>
      <c r="I51" s="146" t="s">
        <v>612</v>
      </c>
      <c r="J51" s="147">
        <f t="shared" ref="J51:J53" si="9">SUM(K51:N51)</f>
        <v>546.14</v>
      </c>
      <c r="K51" s="148">
        <v>445.17</v>
      </c>
      <c r="L51" s="148">
        <v>18.55</v>
      </c>
      <c r="M51" s="148">
        <v>0</v>
      </c>
      <c r="N51" s="148">
        <v>82.42</v>
      </c>
    </row>
    <row r="52" spans="1:14" s="139" customFormat="1" ht="16.5" customHeight="1">
      <c r="A52" s="143" t="s">
        <v>379</v>
      </c>
      <c r="B52" s="143" t="s">
        <v>659</v>
      </c>
      <c r="C52" s="160" t="s">
        <v>726</v>
      </c>
      <c r="D52" s="159" t="s">
        <v>730</v>
      </c>
      <c r="E52" s="160" t="s">
        <v>731</v>
      </c>
      <c r="F52" s="146" t="s">
        <v>821</v>
      </c>
      <c r="G52" s="145" t="s">
        <v>813</v>
      </c>
      <c r="H52" s="146">
        <v>1</v>
      </c>
      <c r="I52" s="146" t="s">
        <v>658</v>
      </c>
      <c r="J52" s="147">
        <f>SUM(K52:N52)</f>
        <v>351.35</v>
      </c>
      <c r="K52" s="148">
        <v>249.15</v>
      </c>
      <c r="L52" s="148">
        <v>19.78</v>
      </c>
      <c r="M52" s="148">
        <v>0</v>
      </c>
      <c r="N52" s="148">
        <v>82.42</v>
      </c>
    </row>
    <row r="53" spans="1:14" s="139" customFormat="1" ht="16.5" customHeight="1">
      <c r="A53" s="143" t="s">
        <v>700</v>
      </c>
      <c r="B53" s="143" t="s">
        <v>132</v>
      </c>
      <c r="C53" s="160" t="s">
        <v>618</v>
      </c>
      <c r="D53" s="159" t="s">
        <v>690</v>
      </c>
      <c r="E53" s="160" t="s">
        <v>705</v>
      </c>
      <c r="F53" s="146" t="s">
        <v>821</v>
      </c>
      <c r="G53" s="145" t="s">
        <v>813</v>
      </c>
      <c r="H53" s="146">
        <v>1</v>
      </c>
      <c r="I53" s="146" t="s">
        <v>612</v>
      </c>
      <c r="J53" s="147">
        <f t="shared" si="9"/>
        <v>530.41</v>
      </c>
      <c r="K53" s="148">
        <v>429.44</v>
      </c>
      <c r="L53" s="148">
        <v>18.55</v>
      </c>
      <c r="M53" s="148">
        <v>0</v>
      </c>
      <c r="N53" s="148">
        <v>82.42</v>
      </c>
    </row>
    <row r="54" spans="1:14" s="139" customFormat="1" ht="16.5" customHeight="1">
      <c r="A54" s="143" t="s">
        <v>701</v>
      </c>
      <c r="B54" s="143" t="s">
        <v>133</v>
      </c>
      <c r="C54" s="160" t="s">
        <v>618</v>
      </c>
      <c r="D54" s="159" t="s">
        <v>690</v>
      </c>
      <c r="E54" s="160" t="s">
        <v>705</v>
      </c>
      <c r="F54" s="146" t="s">
        <v>821</v>
      </c>
      <c r="G54" s="145" t="s">
        <v>813</v>
      </c>
      <c r="H54" s="146">
        <v>1</v>
      </c>
      <c r="I54" s="146" t="s">
        <v>658</v>
      </c>
      <c r="J54" s="147">
        <f t="shared" ref="J54:J82" si="10">SUM(K54:N54)</f>
        <v>581.83000000000004</v>
      </c>
      <c r="K54" s="148">
        <v>479.63</v>
      </c>
      <c r="L54" s="148">
        <v>19.78</v>
      </c>
      <c r="M54" s="148">
        <v>0</v>
      </c>
      <c r="N54" s="148">
        <v>82.42</v>
      </c>
    </row>
    <row r="55" spans="1:14" s="139" customFormat="1" ht="16.5" customHeight="1">
      <c r="A55" s="143" t="s">
        <v>335</v>
      </c>
      <c r="B55" s="143" t="s">
        <v>624</v>
      </c>
      <c r="C55" s="160" t="s">
        <v>625</v>
      </c>
      <c r="D55" s="159" t="s">
        <v>724</v>
      </c>
      <c r="E55" s="160" t="s">
        <v>725</v>
      </c>
      <c r="F55" s="146" t="s">
        <v>821</v>
      </c>
      <c r="G55" s="145" t="s">
        <v>813</v>
      </c>
      <c r="H55" s="146">
        <v>1</v>
      </c>
      <c r="I55" s="146" t="s">
        <v>612</v>
      </c>
      <c r="J55" s="147">
        <f t="shared" si="10"/>
        <v>664.98</v>
      </c>
      <c r="K55" s="148">
        <v>558.02</v>
      </c>
      <c r="L55" s="148">
        <v>24.54</v>
      </c>
      <c r="M55" s="148">
        <v>0</v>
      </c>
      <c r="N55" s="148">
        <v>82.42</v>
      </c>
    </row>
    <row r="56" spans="1:14" s="139" customFormat="1" ht="16.5" customHeight="1">
      <c r="A56" s="143" t="s">
        <v>335</v>
      </c>
      <c r="B56" s="143" t="s">
        <v>624</v>
      </c>
      <c r="C56" s="160" t="s">
        <v>625</v>
      </c>
      <c r="D56" s="159" t="s">
        <v>724</v>
      </c>
      <c r="E56" s="160" t="s">
        <v>725</v>
      </c>
      <c r="F56" s="146" t="s">
        <v>821</v>
      </c>
      <c r="G56" s="145" t="s">
        <v>813</v>
      </c>
      <c r="H56" s="146">
        <v>1</v>
      </c>
      <c r="I56" s="146" t="s">
        <v>658</v>
      </c>
      <c r="J56" s="147">
        <f t="shared" si="10"/>
        <v>631.86</v>
      </c>
      <c r="K56" s="148">
        <v>524.52</v>
      </c>
      <c r="L56" s="148">
        <v>24.92</v>
      </c>
      <c r="M56" s="148">
        <v>0</v>
      </c>
      <c r="N56" s="148">
        <v>82.42</v>
      </c>
    </row>
    <row r="57" spans="1:14" s="139" customFormat="1" ht="16.5" customHeight="1">
      <c r="A57" s="143" t="s">
        <v>757</v>
      </c>
      <c r="B57" s="143" t="s">
        <v>655</v>
      </c>
      <c r="C57" s="160" t="s">
        <v>656</v>
      </c>
      <c r="D57" s="159" t="s">
        <v>755</v>
      </c>
      <c r="E57" s="160" t="s">
        <v>756</v>
      </c>
      <c r="F57" s="146" t="s">
        <v>821</v>
      </c>
      <c r="G57" s="145" t="s">
        <v>813</v>
      </c>
      <c r="H57" s="146">
        <v>1</v>
      </c>
      <c r="I57" s="146" t="s">
        <v>612</v>
      </c>
      <c r="J57" s="147">
        <f t="shared" si="10"/>
        <v>555.6</v>
      </c>
      <c r="K57" s="148">
        <v>456.82</v>
      </c>
      <c r="L57" s="148">
        <v>16.36</v>
      </c>
      <c r="M57" s="148">
        <v>0</v>
      </c>
      <c r="N57" s="148">
        <v>82.42</v>
      </c>
    </row>
    <row r="58" spans="1:14" s="139" customFormat="1" ht="16.5" customHeight="1">
      <c r="A58" s="143" t="s">
        <v>758</v>
      </c>
      <c r="B58" s="143" t="s">
        <v>655</v>
      </c>
      <c r="C58" s="160" t="s">
        <v>656</v>
      </c>
      <c r="D58" s="159" t="s">
        <v>755</v>
      </c>
      <c r="E58" s="160" t="s">
        <v>756</v>
      </c>
      <c r="F58" s="146" t="s">
        <v>821</v>
      </c>
      <c r="G58" s="145" t="s">
        <v>813</v>
      </c>
      <c r="H58" s="146">
        <v>1</v>
      </c>
      <c r="I58" s="146" t="s">
        <v>658</v>
      </c>
      <c r="J58" s="147">
        <f t="shared" si="10"/>
        <v>514.70000000000005</v>
      </c>
      <c r="K58" s="148">
        <v>415.92</v>
      </c>
      <c r="L58" s="148">
        <v>16.36</v>
      </c>
      <c r="M58" s="148">
        <v>0</v>
      </c>
      <c r="N58" s="148">
        <v>82.42</v>
      </c>
    </row>
    <row r="59" spans="1:14" s="139" customFormat="1" ht="16.5" customHeight="1">
      <c r="A59" s="143" t="s">
        <v>743</v>
      </c>
      <c r="B59" s="143" t="s">
        <v>628</v>
      </c>
      <c r="C59" s="160" t="s">
        <v>629</v>
      </c>
      <c r="D59" s="159" t="s">
        <v>741</v>
      </c>
      <c r="E59" s="160" t="s">
        <v>742</v>
      </c>
      <c r="F59" s="146" t="s">
        <v>821</v>
      </c>
      <c r="G59" s="145" t="s">
        <v>813</v>
      </c>
      <c r="H59" s="146">
        <v>1</v>
      </c>
      <c r="I59" s="146" t="s">
        <v>612</v>
      </c>
      <c r="J59" s="147">
        <f t="shared" si="10"/>
        <v>484.99</v>
      </c>
      <c r="K59" s="148">
        <v>385.16</v>
      </c>
      <c r="L59" s="148">
        <v>17.41</v>
      </c>
      <c r="M59" s="148">
        <v>0</v>
      </c>
      <c r="N59" s="148">
        <v>82.42</v>
      </c>
    </row>
    <row r="60" spans="1:14" s="139" customFormat="1" ht="16.5" customHeight="1">
      <c r="A60" s="143" t="s">
        <v>744</v>
      </c>
      <c r="B60" s="143" t="s">
        <v>628</v>
      </c>
      <c r="C60" s="160" t="s">
        <v>629</v>
      </c>
      <c r="D60" s="159" t="s">
        <v>741</v>
      </c>
      <c r="E60" s="160" t="s">
        <v>742</v>
      </c>
      <c r="F60" s="146" t="s">
        <v>821</v>
      </c>
      <c r="G60" s="145" t="s">
        <v>813</v>
      </c>
      <c r="H60" s="146">
        <v>1</v>
      </c>
      <c r="I60" s="146" t="s">
        <v>658</v>
      </c>
      <c r="J60" s="147">
        <f t="shared" si="10"/>
        <v>489.94</v>
      </c>
      <c r="K60" s="148">
        <v>391.09</v>
      </c>
      <c r="L60" s="148">
        <v>16.43</v>
      </c>
      <c r="M60" s="148">
        <v>0</v>
      </c>
      <c r="N60" s="148">
        <v>82.42</v>
      </c>
    </row>
    <row r="61" spans="1:14" s="139" customFormat="1" ht="16.5" customHeight="1">
      <c r="A61" s="143" t="s">
        <v>331</v>
      </c>
      <c r="B61" s="143" t="s">
        <v>638</v>
      </c>
      <c r="C61" s="160" t="s">
        <v>639</v>
      </c>
      <c r="D61" s="159" t="s">
        <v>777</v>
      </c>
      <c r="E61" s="160" t="s">
        <v>778</v>
      </c>
      <c r="F61" s="146" t="s">
        <v>821</v>
      </c>
      <c r="G61" s="145" t="s">
        <v>813</v>
      </c>
      <c r="H61" s="146">
        <v>1</v>
      </c>
      <c r="I61" s="146" t="s">
        <v>612</v>
      </c>
      <c r="J61" s="147">
        <f t="shared" si="10"/>
        <v>351.58</v>
      </c>
      <c r="K61" s="148">
        <v>251.75</v>
      </c>
      <c r="L61" s="148">
        <v>17.41</v>
      </c>
      <c r="M61" s="148">
        <v>0</v>
      </c>
      <c r="N61" s="148">
        <v>82.42</v>
      </c>
    </row>
    <row r="62" spans="1:14" s="139" customFormat="1" ht="16.5" customHeight="1">
      <c r="A62" s="143" t="s">
        <v>331</v>
      </c>
      <c r="B62" s="143" t="s">
        <v>638</v>
      </c>
      <c r="C62" s="160" t="s">
        <v>639</v>
      </c>
      <c r="D62" s="159" t="s">
        <v>777</v>
      </c>
      <c r="E62" s="160" t="s">
        <v>778</v>
      </c>
      <c r="F62" s="146" t="s">
        <v>821</v>
      </c>
      <c r="G62" s="145" t="s">
        <v>813</v>
      </c>
      <c r="H62" s="146">
        <v>1</v>
      </c>
      <c r="I62" s="146" t="s">
        <v>658</v>
      </c>
      <c r="J62" s="147">
        <f t="shared" si="10"/>
        <v>411.98</v>
      </c>
      <c r="K62" s="148">
        <v>312.06</v>
      </c>
      <c r="L62" s="148">
        <v>17.5</v>
      </c>
      <c r="M62" s="148">
        <v>0</v>
      </c>
      <c r="N62" s="148">
        <v>82.42</v>
      </c>
    </row>
    <row r="63" spans="1:14" s="139" customFormat="1" ht="16.5" customHeight="1">
      <c r="A63" s="143" t="s">
        <v>333</v>
      </c>
      <c r="B63" s="143" t="s">
        <v>630</v>
      </c>
      <c r="C63" s="160" t="s">
        <v>631</v>
      </c>
      <c r="D63" s="159" t="s">
        <v>715</v>
      </c>
      <c r="E63" s="160" t="s">
        <v>716</v>
      </c>
      <c r="F63" s="146" t="s">
        <v>821</v>
      </c>
      <c r="G63" s="145" t="s">
        <v>813</v>
      </c>
      <c r="H63" s="146">
        <v>1</v>
      </c>
      <c r="I63" s="146" t="s">
        <v>612</v>
      </c>
      <c r="J63" s="147">
        <f t="shared" si="10"/>
        <v>503.92</v>
      </c>
      <c r="K63" s="148">
        <v>404.09</v>
      </c>
      <c r="L63" s="148">
        <v>17.41</v>
      </c>
      <c r="M63" s="148">
        <v>0</v>
      </c>
      <c r="N63" s="148">
        <v>82.42</v>
      </c>
    </row>
    <row r="64" spans="1:14" s="139" customFormat="1" ht="16.5" customHeight="1">
      <c r="A64" s="143" t="s">
        <v>314</v>
      </c>
      <c r="B64" s="143" t="s">
        <v>664</v>
      </c>
      <c r="C64" s="160" t="s">
        <v>665</v>
      </c>
      <c r="D64" s="159" t="s">
        <v>717</v>
      </c>
      <c r="E64" s="160" t="s">
        <v>718</v>
      </c>
      <c r="F64" s="146" t="s">
        <v>821</v>
      </c>
      <c r="G64" s="145" t="s">
        <v>813</v>
      </c>
      <c r="H64" s="146">
        <v>1</v>
      </c>
      <c r="I64" s="146" t="s">
        <v>658</v>
      </c>
      <c r="J64" s="147">
        <f t="shared" si="10"/>
        <v>357.37</v>
      </c>
      <c r="K64" s="148">
        <v>257.45</v>
      </c>
      <c r="L64" s="148">
        <v>17.5</v>
      </c>
      <c r="M64" s="148">
        <v>0</v>
      </c>
      <c r="N64" s="148">
        <v>82.42</v>
      </c>
    </row>
    <row r="65" spans="1:14" s="139" customFormat="1" ht="16.5" customHeight="1">
      <c r="A65" s="143" t="s">
        <v>663</v>
      </c>
      <c r="B65" s="143" t="s">
        <v>632</v>
      </c>
      <c r="C65" s="160" t="s">
        <v>633</v>
      </c>
      <c r="D65" s="159" t="s">
        <v>739</v>
      </c>
      <c r="E65" s="160" t="s">
        <v>740</v>
      </c>
      <c r="F65" s="146" t="s">
        <v>821</v>
      </c>
      <c r="G65" s="145" t="s">
        <v>813</v>
      </c>
      <c r="H65" s="146">
        <v>1</v>
      </c>
      <c r="I65" s="146" t="s">
        <v>612</v>
      </c>
      <c r="J65" s="147">
        <f t="shared" si="10"/>
        <v>412.96</v>
      </c>
      <c r="K65" s="148">
        <v>321.14999999999998</v>
      </c>
      <c r="L65" s="148">
        <v>9.39</v>
      </c>
      <c r="M65" s="148">
        <v>0</v>
      </c>
      <c r="N65" s="148">
        <v>82.42</v>
      </c>
    </row>
    <row r="66" spans="1:14" s="139" customFormat="1" ht="16.5" customHeight="1">
      <c r="A66" s="143" t="s">
        <v>347</v>
      </c>
      <c r="B66" s="143" t="s">
        <v>632</v>
      </c>
      <c r="C66" s="160" t="s">
        <v>633</v>
      </c>
      <c r="D66" s="159" t="s">
        <v>739</v>
      </c>
      <c r="E66" s="160" t="s">
        <v>740</v>
      </c>
      <c r="F66" s="146" t="s">
        <v>821</v>
      </c>
      <c r="G66" s="145" t="s">
        <v>813</v>
      </c>
      <c r="H66" s="146">
        <v>1</v>
      </c>
      <c r="I66" s="146" t="s">
        <v>658</v>
      </c>
      <c r="J66" s="147">
        <f t="shared" si="10"/>
        <v>357.96</v>
      </c>
      <c r="K66" s="148">
        <v>266.10000000000002</v>
      </c>
      <c r="L66" s="148">
        <v>9.44</v>
      </c>
      <c r="M66" s="148">
        <v>0</v>
      </c>
      <c r="N66" s="148">
        <v>82.42</v>
      </c>
    </row>
    <row r="67" spans="1:14" s="139" customFormat="1" ht="16.5" customHeight="1">
      <c r="A67" s="143" t="s">
        <v>789</v>
      </c>
      <c r="B67" s="143" t="s">
        <v>620</v>
      </c>
      <c r="C67" s="160" t="s">
        <v>621</v>
      </c>
      <c r="D67" s="159" t="s">
        <v>787</v>
      </c>
      <c r="E67" s="160" t="s">
        <v>788</v>
      </c>
      <c r="F67" s="146" t="s">
        <v>821</v>
      </c>
      <c r="G67" s="145" t="s">
        <v>813</v>
      </c>
      <c r="H67" s="146">
        <v>1</v>
      </c>
      <c r="I67" s="146" t="s">
        <v>612</v>
      </c>
      <c r="J67" s="147">
        <f t="shared" si="10"/>
        <v>412.96</v>
      </c>
      <c r="K67" s="148">
        <v>321.14999999999998</v>
      </c>
      <c r="L67" s="148">
        <v>9.39</v>
      </c>
      <c r="M67" s="148">
        <v>0</v>
      </c>
      <c r="N67" s="148">
        <v>82.42</v>
      </c>
    </row>
    <row r="68" spans="1:14" s="139" customFormat="1" ht="16.5" customHeight="1">
      <c r="A68" s="143" t="s">
        <v>766</v>
      </c>
      <c r="B68" s="143" t="s">
        <v>636</v>
      </c>
      <c r="C68" s="160" t="s">
        <v>637</v>
      </c>
      <c r="D68" s="159" t="s">
        <v>767</v>
      </c>
      <c r="E68" s="160" t="s">
        <v>765</v>
      </c>
      <c r="F68" s="146" t="s">
        <v>821</v>
      </c>
      <c r="G68" s="145" t="s">
        <v>813</v>
      </c>
      <c r="H68" s="146">
        <v>1</v>
      </c>
      <c r="I68" s="146" t="s">
        <v>612</v>
      </c>
      <c r="J68" s="147">
        <f t="shared" si="10"/>
        <v>412.96</v>
      </c>
      <c r="K68" s="148">
        <v>321.14999999999998</v>
      </c>
      <c r="L68" s="148">
        <v>9.39</v>
      </c>
      <c r="M68" s="148">
        <v>0</v>
      </c>
      <c r="N68" s="148">
        <v>82.42</v>
      </c>
    </row>
    <row r="69" spans="1:14" s="139" customFormat="1" ht="16.5" customHeight="1">
      <c r="A69" s="143" t="s">
        <v>776</v>
      </c>
      <c r="B69" s="143" t="s">
        <v>634</v>
      </c>
      <c r="C69" s="160" t="s">
        <v>635</v>
      </c>
      <c r="D69" s="159" t="s">
        <v>774</v>
      </c>
      <c r="E69" s="160" t="s">
        <v>775</v>
      </c>
      <c r="F69" s="146" t="s">
        <v>821</v>
      </c>
      <c r="G69" s="145" t="s">
        <v>813</v>
      </c>
      <c r="H69" s="146">
        <v>1</v>
      </c>
      <c r="I69" s="146" t="s">
        <v>612</v>
      </c>
      <c r="J69" s="147">
        <f t="shared" si="10"/>
        <v>412.96</v>
      </c>
      <c r="K69" s="148">
        <v>321.14999999999998</v>
      </c>
      <c r="L69" s="148">
        <v>9.39</v>
      </c>
      <c r="M69" s="148">
        <v>0</v>
      </c>
      <c r="N69" s="148">
        <v>82.42</v>
      </c>
    </row>
    <row r="70" spans="1:14" s="139" customFormat="1" ht="16.5" customHeight="1">
      <c r="A70" s="143" t="s">
        <v>779</v>
      </c>
      <c r="B70" s="143" t="s">
        <v>853</v>
      </c>
      <c r="C70" s="160" t="s">
        <v>640</v>
      </c>
      <c r="D70" s="159" t="s">
        <v>781</v>
      </c>
      <c r="E70" s="160" t="s">
        <v>782</v>
      </c>
      <c r="F70" s="146" t="s">
        <v>821</v>
      </c>
      <c r="G70" s="145" t="s">
        <v>813</v>
      </c>
      <c r="H70" s="146">
        <v>1</v>
      </c>
      <c r="I70" s="146" t="s">
        <v>612</v>
      </c>
      <c r="J70" s="147">
        <f t="shared" si="10"/>
        <v>481.55</v>
      </c>
      <c r="K70" s="148">
        <v>385.16</v>
      </c>
      <c r="L70" s="148">
        <v>13.97</v>
      </c>
      <c r="M70" s="148">
        <v>0</v>
      </c>
      <c r="N70" s="148">
        <v>82.42</v>
      </c>
    </row>
    <row r="71" spans="1:14" s="139" customFormat="1" ht="16.5" customHeight="1">
      <c r="A71" s="143" t="s">
        <v>345</v>
      </c>
      <c r="B71" s="143" t="s">
        <v>667</v>
      </c>
      <c r="C71" s="160" t="s">
        <v>780</v>
      </c>
      <c r="D71" s="159" t="s">
        <v>783</v>
      </c>
      <c r="E71" s="160" t="s">
        <v>784</v>
      </c>
      <c r="F71" s="146" t="s">
        <v>821</v>
      </c>
      <c r="G71" s="145" t="s">
        <v>813</v>
      </c>
      <c r="H71" s="146">
        <v>1</v>
      </c>
      <c r="I71" s="146" t="s">
        <v>658</v>
      </c>
      <c r="J71" s="147">
        <f t="shared" si="10"/>
        <v>449.28</v>
      </c>
      <c r="K71" s="148">
        <v>349.27</v>
      </c>
      <c r="L71" s="148">
        <v>17.59</v>
      </c>
      <c r="M71" s="148">
        <v>0</v>
      </c>
      <c r="N71" s="148">
        <v>82.42</v>
      </c>
    </row>
    <row r="72" spans="1:14" s="139" customFormat="1" ht="16.5" customHeight="1">
      <c r="A72" s="143" t="s">
        <v>323</v>
      </c>
      <c r="B72" s="143" t="s">
        <v>824</v>
      </c>
      <c r="C72" s="160" t="s">
        <v>647</v>
      </c>
      <c r="D72" s="159" t="s">
        <v>747</v>
      </c>
      <c r="E72" s="160" t="s">
        <v>748</v>
      </c>
      <c r="F72" s="146" t="s">
        <v>821</v>
      </c>
      <c r="G72" s="145" t="s">
        <v>813</v>
      </c>
      <c r="H72" s="146">
        <v>1</v>
      </c>
      <c r="I72" s="146" t="s">
        <v>612</v>
      </c>
      <c r="J72" s="147">
        <f t="shared" si="10"/>
        <v>436.59</v>
      </c>
      <c r="K72" s="148">
        <v>343.44</v>
      </c>
      <c r="L72" s="148">
        <v>10.73</v>
      </c>
      <c r="M72" s="148">
        <v>0</v>
      </c>
      <c r="N72" s="148">
        <v>82.42</v>
      </c>
    </row>
    <row r="73" spans="1:14" s="139" customFormat="1" ht="16.5" customHeight="1">
      <c r="A73" s="143" t="s">
        <v>323</v>
      </c>
      <c r="B73" s="143" t="s">
        <v>824</v>
      </c>
      <c r="C73" s="160" t="s">
        <v>647</v>
      </c>
      <c r="D73" s="159" t="s">
        <v>747</v>
      </c>
      <c r="E73" s="160" t="s">
        <v>748</v>
      </c>
      <c r="F73" s="146" t="s">
        <v>821</v>
      </c>
      <c r="G73" s="145" t="s">
        <v>813</v>
      </c>
      <c r="H73" s="146">
        <v>1</v>
      </c>
      <c r="I73" s="146" t="s">
        <v>658</v>
      </c>
      <c r="J73" s="147">
        <f t="shared" si="10"/>
        <v>368.66</v>
      </c>
      <c r="K73" s="148">
        <v>271.22000000000003</v>
      </c>
      <c r="L73" s="148">
        <v>15.02</v>
      </c>
      <c r="M73" s="148">
        <v>0</v>
      </c>
      <c r="N73" s="148">
        <v>82.42</v>
      </c>
    </row>
    <row r="74" spans="1:14" s="139" customFormat="1" ht="16.5" customHeight="1">
      <c r="A74" s="143" t="s">
        <v>322</v>
      </c>
      <c r="B74" s="143" t="s">
        <v>854</v>
      </c>
      <c r="C74" s="160" t="s">
        <v>858</v>
      </c>
      <c r="D74" s="159" t="s">
        <v>745</v>
      </c>
      <c r="E74" s="160" t="s">
        <v>746</v>
      </c>
      <c r="F74" s="146" t="s">
        <v>821</v>
      </c>
      <c r="G74" s="145" t="s">
        <v>813</v>
      </c>
      <c r="H74" s="146">
        <v>1</v>
      </c>
      <c r="I74" s="146" t="s">
        <v>612</v>
      </c>
      <c r="J74" s="147">
        <f t="shared" si="10"/>
        <v>466.18</v>
      </c>
      <c r="K74" s="148">
        <v>370.24</v>
      </c>
      <c r="L74" s="148">
        <v>13.52</v>
      </c>
      <c r="M74" s="148">
        <v>0</v>
      </c>
      <c r="N74" s="148">
        <v>82.42</v>
      </c>
    </row>
    <row r="75" spans="1:14" s="139" customFormat="1" ht="16.5" customHeight="1">
      <c r="A75" s="143" t="s">
        <v>322</v>
      </c>
      <c r="B75" s="143" t="s">
        <v>854</v>
      </c>
      <c r="C75" s="160" t="s">
        <v>858</v>
      </c>
      <c r="D75" s="159" t="s">
        <v>745</v>
      </c>
      <c r="E75" s="160" t="s">
        <v>746</v>
      </c>
      <c r="F75" s="146" t="s">
        <v>821</v>
      </c>
      <c r="G75" s="145" t="s">
        <v>813</v>
      </c>
      <c r="H75" s="146">
        <v>1</v>
      </c>
      <c r="I75" s="146" t="s">
        <v>658</v>
      </c>
      <c r="J75" s="147">
        <f t="shared" si="10"/>
        <v>355.83</v>
      </c>
      <c r="K75" s="148">
        <v>259.52999999999997</v>
      </c>
      <c r="L75" s="148">
        <v>13.88</v>
      </c>
      <c r="M75" s="148">
        <v>0</v>
      </c>
      <c r="N75" s="148">
        <v>82.42</v>
      </c>
    </row>
    <row r="76" spans="1:14" s="139" customFormat="1" ht="16.5" customHeight="1">
      <c r="A76" s="143" t="s">
        <v>311</v>
      </c>
      <c r="B76" s="143">
        <v>380</v>
      </c>
      <c r="C76" s="160" t="s">
        <v>670</v>
      </c>
      <c r="D76" s="159" t="s">
        <v>688</v>
      </c>
      <c r="E76" s="160" t="s">
        <v>696</v>
      </c>
      <c r="F76" s="146" t="s">
        <v>821</v>
      </c>
      <c r="G76" s="145" t="s">
        <v>813</v>
      </c>
      <c r="H76" s="146">
        <v>1</v>
      </c>
      <c r="I76" s="146" t="s">
        <v>612</v>
      </c>
      <c r="J76" s="147">
        <f t="shared" si="10"/>
        <v>567.13</v>
      </c>
      <c r="K76" s="148">
        <v>459.49</v>
      </c>
      <c r="L76" s="148">
        <v>25.22</v>
      </c>
      <c r="M76" s="148">
        <v>0</v>
      </c>
      <c r="N76" s="148">
        <v>82.42</v>
      </c>
    </row>
    <row r="77" spans="1:14" s="139" customFormat="1" ht="16.5" customHeight="1">
      <c r="A77" s="143" t="s">
        <v>311</v>
      </c>
      <c r="B77" s="143" t="s">
        <v>697</v>
      </c>
      <c r="C77" s="160" t="s">
        <v>643</v>
      </c>
      <c r="D77" s="159" t="s">
        <v>688</v>
      </c>
      <c r="E77" s="160" t="s">
        <v>696</v>
      </c>
      <c r="F77" s="146" t="s">
        <v>821</v>
      </c>
      <c r="G77" s="145" t="s">
        <v>813</v>
      </c>
      <c r="H77" s="146">
        <v>1</v>
      </c>
      <c r="I77" s="146" t="s">
        <v>658</v>
      </c>
      <c r="J77" s="147">
        <f t="shared" si="10"/>
        <v>650.22</v>
      </c>
      <c r="K77" s="148">
        <v>522.15</v>
      </c>
      <c r="L77" s="148">
        <v>45.65</v>
      </c>
      <c r="M77" s="148">
        <v>0</v>
      </c>
      <c r="N77" s="148">
        <v>82.42</v>
      </c>
    </row>
    <row r="78" spans="1:14" s="139" customFormat="1" ht="16.5" customHeight="1">
      <c r="A78" s="143" t="s">
        <v>320</v>
      </c>
      <c r="B78" s="143" t="s">
        <v>641</v>
      </c>
      <c r="C78" s="160" t="s">
        <v>642</v>
      </c>
      <c r="D78" s="159" t="s">
        <v>710</v>
      </c>
      <c r="E78" s="160" t="s">
        <v>711</v>
      </c>
      <c r="F78" s="146" t="s">
        <v>821</v>
      </c>
      <c r="G78" s="145" t="s">
        <v>813</v>
      </c>
      <c r="H78" s="146">
        <v>1</v>
      </c>
      <c r="I78" s="146" t="s">
        <v>612</v>
      </c>
      <c r="J78" s="147">
        <f t="shared" si="10"/>
        <v>550.03</v>
      </c>
      <c r="K78" s="148">
        <v>450.2</v>
      </c>
      <c r="L78" s="148">
        <v>17.41</v>
      </c>
      <c r="M78" s="148">
        <v>0</v>
      </c>
      <c r="N78" s="148">
        <v>82.42</v>
      </c>
    </row>
    <row r="79" spans="1:14" s="139" customFormat="1" ht="16.5" customHeight="1">
      <c r="A79" s="143" t="s">
        <v>712</v>
      </c>
      <c r="B79" s="143" t="s">
        <v>668</v>
      </c>
      <c r="C79" s="160" t="s">
        <v>669</v>
      </c>
      <c r="D79" s="159" t="s">
        <v>713</v>
      </c>
      <c r="E79" s="160" t="s">
        <v>714</v>
      </c>
      <c r="F79" s="146" t="s">
        <v>821</v>
      </c>
      <c r="G79" s="145" t="s">
        <v>813</v>
      </c>
      <c r="H79" s="146">
        <v>1</v>
      </c>
      <c r="I79" s="146" t="s">
        <v>658</v>
      </c>
      <c r="J79" s="147">
        <f t="shared" si="10"/>
        <v>511.37</v>
      </c>
      <c r="K79" s="148">
        <v>411.54</v>
      </c>
      <c r="L79" s="148">
        <v>17.41</v>
      </c>
      <c r="M79" s="148">
        <v>0</v>
      </c>
      <c r="N79" s="148">
        <v>82.42</v>
      </c>
    </row>
    <row r="80" spans="1:14" s="139" customFormat="1" ht="16.5" customHeight="1">
      <c r="A80" s="143" t="s">
        <v>763</v>
      </c>
      <c r="B80" s="143" t="s">
        <v>653</v>
      </c>
      <c r="C80" s="160" t="s">
        <v>654</v>
      </c>
      <c r="D80" s="159" t="s">
        <v>761</v>
      </c>
      <c r="E80" s="160" t="s">
        <v>762</v>
      </c>
      <c r="F80" s="146" t="s">
        <v>821</v>
      </c>
      <c r="G80" s="145" t="s">
        <v>813</v>
      </c>
      <c r="H80" s="146">
        <v>1</v>
      </c>
      <c r="I80" s="146" t="s">
        <v>612</v>
      </c>
      <c r="J80" s="147">
        <f t="shared" si="10"/>
        <v>516.98</v>
      </c>
      <c r="K80" s="148">
        <v>416.01</v>
      </c>
      <c r="L80" s="148">
        <v>18.55</v>
      </c>
      <c r="M80" s="148">
        <v>0</v>
      </c>
      <c r="N80" s="148">
        <v>82.42</v>
      </c>
    </row>
    <row r="81" spans="1:14" s="139" customFormat="1" ht="16.5" customHeight="1">
      <c r="A81" s="143" t="s">
        <v>764</v>
      </c>
      <c r="B81" s="143" t="s">
        <v>653</v>
      </c>
      <c r="C81" s="160" t="s">
        <v>654</v>
      </c>
      <c r="D81" s="159" t="s">
        <v>761</v>
      </c>
      <c r="E81" s="160" t="s">
        <v>762</v>
      </c>
      <c r="F81" s="146" t="s">
        <v>821</v>
      </c>
      <c r="G81" s="145" t="s">
        <v>813</v>
      </c>
      <c r="H81" s="146">
        <v>1</v>
      </c>
      <c r="I81" s="146" t="s">
        <v>658</v>
      </c>
      <c r="J81" s="147">
        <f t="shared" si="10"/>
        <v>606.78</v>
      </c>
      <c r="K81" s="148">
        <v>505.81</v>
      </c>
      <c r="L81" s="148">
        <v>18.55</v>
      </c>
      <c r="M81" s="148">
        <v>0</v>
      </c>
      <c r="N81" s="148">
        <v>82.42</v>
      </c>
    </row>
    <row r="82" spans="1:14" s="139" customFormat="1" ht="16.5" customHeight="1">
      <c r="A82" s="143" t="s">
        <v>313</v>
      </c>
      <c r="B82" s="143" t="s">
        <v>855</v>
      </c>
      <c r="C82" s="160" t="s">
        <v>650</v>
      </c>
      <c r="D82" s="159" t="s">
        <v>708</v>
      </c>
      <c r="E82" s="160" t="s">
        <v>709</v>
      </c>
      <c r="F82" s="146" t="s">
        <v>821</v>
      </c>
      <c r="G82" s="145" t="s">
        <v>813</v>
      </c>
      <c r="H82" s="146">
        <v>1</v>
      </c>
      <c r="I82" s="146" t="s">
        <v>612</v>
      </c>
      <c r="J82" s="147">
        <f t="shared" si="10"/>
        <v>425.94</v>
      </c>
      <c r="K82" s="148">
        <v>330.49</v>
      </c>
      <c r="L82" s="148">
        <v>13.03</v>
      </c>
      <c r="M82" s="148">
        <v>0</v>
      </c>
      <c r="N82" s="148">
        <v>82.42</v>
      </c>
    </row>
    <row r="83" spans="1:14" s="139" customFormat="1" ht="16.5" customHeight="1">
      <c r="A83" s="143" t="s">
        <v>313</v>
      </c>
      <c r="B83" s="143" t="s">
        <v>855</v>
      </c>
      <c r="C83" s="160" t="s">
        <v>650</v>
      </c>
      <c r="D83" s="159" t="s">
        <v>708</v>
      </c>
      <c r="E83" s="160" t="s">
        <v>709</v>
      </c>
      <c r="F83" s="146" t="s">
        <v>821</v>
      </c>
      <c r="G83" s="145" t="s">
        <v>813</v>
      </c>
      <c r="H83" s="146">
        <v>1</v>
      </c>
      <c r="I83" s="146" t="s">
        <v>658</v>
      </c>
      <c r="J83" s="147">
        <f t="shared" ref="J83" si="11">SUM(K83:N83)</f>
        <v>527.92999999999995</v>
      </c>
      <c r="K83" s="148">
        <v>432.48</v>
      </c>
      <c r="L83" s="148">
        <v>13.03</v>
      </c>
      <c r="M83" s="148">
        <v>0</v>
      </c>
      <c r="N83" s="148">
        <v>82.42</v>
      </c>
    </row>
    <row r="84" spans="1:14" s="168" customFormat="1" ht="23.25" customHeight="1">
      <c r="A84" s="169"/>
      <c r="B84" s="170"/>
      <c r="C84" s="170"/>
      <c r="D84" s="170"/>
      <c r="E84" s="171" t="s">
        <v>604</v>
      </c>
      <c r="F84" s="172">
        <v>19</v>
      </c>
      <c r="G84" s="173" t="s">
        <v>812</v>
      </c>
      <c r="H84" s="173"/>
      <c r="I84" s="170"/>
      <c r="J84" s="170"/>
      <c r="K84" s="170"/>
      <c r="L84" s="170"/>
      <c r="M84" s="170"/>
      <c r="N84" s="174"/>
    </row>
    <row r="85" spans="1:14" s="139" customFormat="1" ht="16.5" customHeight="1">
      <c r="A85" s="143" t="s">
        <v>331</v>
      </c>
      <c r="B85" s="143" t="s">
        <v>638</v>
      </c>
      <c r="C85" s="160" t="s">
        <v>639</v>
      </c>
      <c r="D85" s="159" t="s">
        <v>777</v>
      </c>
      <c r="E85" s="160" t="s">
        <v>778</v>
      </c>
      <c r="F85" s="146" t="s">
        <v>821</v>
      </c>
      <c r="G85" s="145" t="s">
        <v>813</v>
      </c>
      <c r="H85" s="146">
        <v>1</v>
      </c>
      <c r="I85" s="146" t="s">
        <v>612</v>
      </c>
      <c r="J85" s="147">
        <f>SUM(K85:N85)</f>
        <v>864.25</v>
      </c>
      <c r="K85" s="148">
        <v>672.63</v>
      </c>
      <c r="L85" s="148">
        <v>137.81</v>
      </c>
      <c r="M85" s="148">
        <v>0</v>
      </c>
      <c r="N85" s="148">
        <v>53.81</v>
      </c>
    </row>
    <row r="86" spans="1:14" s="139" customFormat="1" ht="16.5" customHeight="1">
      <c r="A86" s="143" t="s">
        <v>331</v>
      </c>
      <c r="B86" s="143" t="s">
        <v>638</v>
      </c>
      <c r="C86" s="160" t="s">
        <v>639</v>
      </c>
      <c r="D86" s="159" t="s">
        <v>777</v>
      </c>
      <c r="E86" s="160" t="s">
        <v>778</v>
      </c>
      <c r="F86" s="146" t="s">
        <v>821</v>
      </c>
      <c r="G86" s="145" t="s">
        <v>813</v>
      </c>
      <c r="H86" s="146">
        <v>1</v>
      </c>
      <c r="I86" s="146" t="s">
        <v>658</v>
      </c>
      <c r="J86" s="147">
        <f>SUM(K86:N86)</f>
        <v>998.5</v>
      </c>
      <c r="K86" s="148">
        <v>796.61</v>
      </c>
      <c r="L86" s="148">
        <v>138.16</v>
      </c>
      <c r="M86" s="148">
        <v>0</v>
      </c>
      <c r="N86" s="148">
        <v>63.73</v>
      </c>
    </row>
    <row r="87" spans="1:14" s="168" customFormat="1" ht="23.25" customHeight="1">
      <c r="A87" s="169"/>
      <c r="B87" s="170"/>
      <c r="C87" s="170"/>
      <c r="D87" s="170"/>
      <c r="E87" s="171" t="s">
        <v>604</v>
      </c>
      <c r="F87" s="172">
        <v>21</v>
      </c>
      <c r="G87" s="173" t="s">
        <v>223</v>
      </c>
      <c r="H87" s="173"/>
      <c r="I87" s="170"/>
      <c r="J87" s="170"/>
      <c r="K87" s="170"/>
      <c r="L87" s="170"/>
      <c r="M87" s="170"/>
      <c r="N87" s="174"/>
    </row>
    <row r="88" spans="1:14" ht="16.5" customHeight="1">
      <c r="A88" s="143" t="s">
        <v>330</v>
      </c>
      <c r="B88" s="143" t="s">
        <v>614</v>
      </c>
      <c r="C88" s="144" t="s">
        <v>615</v>
      </c>
      <c r="D88" s="159" t="s">
        <v>793</v>
      </c>
      <c r="E88" s="160" t="s">
        <v>794</v>
      </c>
      <c r="F88" s="146" t="s">
        <v>261</v>
      </c>
      <c r="G88" s="145" t="s">
        <v>792</v>
      </c>
      <c r="H88" s="146">
        <v>1</v>
      </c>
      <c r="I88" s="146" t="s">
        <v>612</v>
      </c>
      <c r="J88" s="147">
        <f>SUM(K88:N88)</f>
        <v>138.25</v>
      </c>
      <c r="K88" s="148">
        <v>125.62</v>
      </c>
      <c r="L88" s="148">
        <v>2.58</v>
      </c>
      <c r="M88" s="148">
        <v>0</v>
      </c>
      <c r="N88" s="148">
        <v>10.050000000000001</v>
      </c>
    </row>
    <row r="89" spans="1:14" ht="16.5" customHeight="1">
      <c r="A89" s="143" t="s">
        <v>330</v>
      </c>
      <c r="B89" s="143" t="s">
        <v>614</v>
      </c>
      <c r="C89" s="144" t="s">
        <v>615</v>
      </c>
      <c r="D89" s="159" t="s">
        <v>793</v>
      </c>
      <c r="E89" s="160" t="s">
        <v>794</v>
      </c>
      <c r="F89" s="146" t="s">
        <v>265</v>
      </c>
      <c r="G89" s="145" t="s">
        <v>1137</v>
      </c>
      <c r="H89" s="146">
        <v>1</v>
      </c>
      <c r="I89" s="146" t="s">
        <v>612</v>
      </c>
      <c r="J89" s="147">
        <f t="shared" ref="J89:J90" si="12">SUM(K89:N89)</f>
        <v>816.89</v>
      </c>
      <c r="K89" s="148">
        <v>541.72</v>
      </c>
      <c r="L89" s="148">
        <v>231.83</v>
      </c>
      <c r="M89" s="148">
        <v>0</v>
      </c>
      <c r="N89" s="148">
        <v>43.34</v>
      </c>
    </row>
    <row r="90" spans="1:14" ht="16.5" customHeight="1">
      <c r="A90" s="143" t="s">
        <v>330</v>
      </c>
      <c r="B90" s="143" t="s">
        <v>614</v>
      </c>
      <c r="C90" s="144" t="s">
        <v>615</v>
      </c>
      <c r="D90" s="159" t="s">
        <v>804</v>
      </c>
      <c r="E90" s="160" t="s">
        <v>805</v>
      </c>
      <c r="F90" s="146" t="s">
        <v>377</v>
      </c>
      <c r="G90" s="145" t="s">
        <v>806</v>
      </c>
      <c r="H90" s="146">
        <v>1</v>
      </c>
      <c r="I90" s="146" t="s">
        <v>612</v>
      </c>
      <c r="J90" s="147">
        <f t="shared" si="12"/>
        <v>67.67</v>
      </c>
      <c r="K90" s="148">
        <v>62.66</v>
      </c>
      <c r="L90" s="148">
        <v>0</v>
      </c>
      <c r="M90" s="148">
        <v>0</v>
      </c>
      <c r="N90" s="148">
        <v>5.01</v>
      </c>
    </row>
    <row r="91" spans="1:14" s="139" customFormat="1" ht="16.5" customHeight="1">
      <c r="A91" s="143" t="s">
        <v>325</v>
      </c>
      <c r="B91" s="143" t="s">
        <v>673</v>
      </c>
      <c r="C91" s="144" t="s">
        <v>674</v>
      </c>
      <c r="D91" s="159" t="s">
        <v>799</v>
      </c>
      <c r="E91" s="160" t="s">
        <v>800</v>
      </c>
      <c r="F91" s="146" t="s">
        <v>261</v>
      </c>
      <c r="G91" s="145" t="s">
        <v>792</v>
      </c>
      <c r="H91" s="146">
        <v>1</v>
      </c>
      <c r="I91" s="146" t="s">
        <v>658</v>
      </c>
      <c r="J91" s="147">
        <f t="shared" ref="J91:J100" si="13">SUM(K91:N91)</f>
        <v>138.25</v>
      </c>
      <c r="K91" s="148">
        <v>125.62</v>
      </c>
      <c r="L91" s="148">
        <v>2.58</v>
      </c>
      <c r="M91" s="148">
        <v>0</v>
      </c>
      <c r="N91" s="148">
        <v>10.050000000000001</v>
      </c>
    </row>
    <row r="92" spans="1:14" s="139" customFormat="1" ht="16.5" customHeight="1">
      <c r="A92" s="143" t="s">
        <v>325</v>
      </c>
      <c r="B92" s="143" t="s">
        <v>673</v>
      </c>
      <c r="C92" s="144" t="s">
        <v>674</v>
      </c>
      <c r="D92" s="159" t="s">
        <v>799</v>
      </c>
      <c r="E92" s="160" t="s">
        <v>800</v>
      </c>
      <c r="F92" s="146" t="s">
        <v>265</v>
      </c>
      <c r="G92" s="145" t="s">
        <v>1137</v>
      </c>
      <c r="H92" s="146">
        <v>1</v>
      </c>
      <c r="I92" s="146" t="s">
        <v>658</v>
      </c>
      <c r="J92" s="147">
        <f t="shared" si="13"/>
        <v>628.12</v>
      </c>
      <c r="K92" s="148">
        <v>498.22</v>
      </c>
      <c r="L92" s="148">
        <v>90.04</v>
      </c>
      <c r="M92" s="148">
        <v>0</v>
      </c>
      <c r="N92" s="148">
        <v>39.86</v>
      </c>
    </row>
    <row r="93" spans="1:14" s="139" customFormat="1" ht="16.5" customHeight="1">
      <c r="A93" s="143" t="s">
        <v>325</v>
      </c>
      <c r="B93" s="143" t="s">
        <v>673</v>
      </c>
      <c r="C93" s="144" t="s">
        <v>674</v>
      </c>
      <c r="D93" s="159" t="s">
        <v>807</v>
      </c>
      <c r="E93" s="160" t="s">
        <v>805</v>
      </c>
      <c r="F93" s="146" t="s">
        <v>377</v>
      </c>
      <c r="G93" s="145" t="s">
        <v>806</v>
      </c>
      <c r="H93" s="146">
        <v>1</v>
      </c>
      <c r="I93" s="146" t="s">
        <v>658</v>
      </c>
      <c r="J93" s="147">
        <f t="shared" si="13"/>
        <v>67.67</v>
      </c>
      <c r="K93" s="148">
        <v>62.66</v>
      </c>
      <c r="L93" s="148">
        <v>0</v>
      </c>
      <c r="M93" s="148">
        <v>0</v>
      </c>
      <c r="N93" s="148">
        <v>5.01</v>
      </c>
    </row>
    <row r="94" spans="1:14" s="139" customFormat="1" ht="16.5" customHeight="1">
      <c r="A94" s="143" t="s">
        <v>379</v>
      </c>
      <c r="B94" s="143" t="s">
        <v>659</v>
      </c>
      <c r="C94" s="144" t="s">
        <v>726</v>
      </c>
      <c r="D94" s="159" t="s">
        <v>848</v>
      </c>
      <c r="E94" s="160" t="s">
        <v>849</v>
      </c>
      <c r="F94" s="146" t="s">
        <v>261</v>
      </c>
      <c r="G94" s="145" t="s">
        <v>792</v>
      </c>
      <c r="H94" s="146" t="s">
        <v>91</v>
      </c>
      <c r="I94" s="146" t="s">
        <v>658</v>
      </c>
      <c r="J94" s="147">
        <f t="shared" si="13"/>
        <v>138.25</v>
      </c>
      <c r="K94" s="148">
        <v>125.62</v>
      </c>
      <c r="L94" s="148">
        <v>2.58</v>
      </c>
      <c r="M94" s="148">
        <v>0</v>
      </c>
      <c r="N94" s="148">
        <v>10.050000000000001</v>
      </c>
    </row>
    <row r="95" spans="1:14" s="139" customFormat="1" ht="16.5" customHeight="1">
      <c r="A95" s="143" t="s">
        <v>661</v>
      </c>
      <c r="B95" s="143" t="s">
        <v>613</v>
      </c>
      <c r="C95" s="160" t="s">
        <v>691</v>
      </c>
      <c r="D95" s="159" t="s">
        <v>802</v>
      </c>
      <c r="E95" s="160" t="s">
        <v>803</v>
      </c>
      <c r="F95" s="146" t="s">
        <v>261</v>
      </c>
      <c r="G95" s="145" t="s">
        <v>792</v>
      </c>
      <c r="H95" s="146">
        <v>1</v>
      </c>
      <c r="I95" s="146" t="s">
        <v>612</v>
      </c>
      <c r="J95" s="147">
        <f t="shared" si="13"/>
        <v>138.25</v>
      </c>
      <c r="K95" s="148">
        <v>125.62</v>
      </c>
      <c r="L95" s="148">
        <v>2.58</v>
      </c>
      <c r="M95" s="148">
        <v>0</v>
      </c>
      <c r="N95" s="148">
        <v>10.050000000000001</v>
      </c>
    </row>
    <row r="96" spans="1:14" s="139" customFormat="1" ht="16.5" customHeight="1">
      <c r="A96" s="143" t="s">
        <v>661</v>
      </c>
      <c r="B96" s="143" t="s">
        <v>613</v>
      </c>
      <c r="C96" s="160" t="s">
        <v>691</v>
      </c>
      <c r="D96" s="159" t="s">
        <v>802</v>
      </c>
      <c r="E96" s="160" t="s">
        <v>803</v>
      </c>
      <c r="F96" s="146" t="s">
        <v>265</v>
      </c>
      <c r="G96" s="145" t="s">
        <v>1137</v>
      </c>
      <c r="H96" s="146">
        <v>1</v>
      </c>
      <c r="I96" s="146" t="s">
        <v>612</v>
      </c>
      <c r="J96" s="147">
        <f t="shared" si="13"/>
        <v>816.89</v>
      </c>
      <c r="K96" s="148">
        <v>541.72</v>
      </c>
      <c r="L96" s="148">
        <v>231.83</v>
      </c>
      <c r="M96" s="148">
        <v>0</v>
      </c>
      <c r="N96" s="148">
        <v>43.34</v>
      </c>
    </row>
    <row r="97" spans="1:15" s="139" customFormat="1" ht="16.5" customHeight="1">
      <c r="A97" s="143" t="s">
        <v>736</v>
      </c>
      <c r="B97" s="143" t="s">
        <v>613</v>
      </c>
      <c r="C97" s="160" t="s">
        <v>691</v>
      </c>
      <c r="D97" s="159" t="s">
        <v>802</v>
      </c>
      <c r="E97" s="160" t="s">
        <v>803</v>
      </c>
      <c r="F97" s="146" t="s">
        <v>261</v>
      </c>
      <c r="G97" s="145" t="s">
        <v>792</v>
      </c>
      <c r="H97" s="146">
        <v>1</v>
      </c>
      <c r="I97" s="146" t="s">
        <v>658</v>
      </c>
      <c r="J97" s="147">
        <f t="shared" si="13"/>
        <v>138.25</v>
      </c>
      <c r="K97" s="148">
        <v>125.62</v>
      </c>
      <c r="L97" s="148">
        <v>2.58</v>
      </c>
      <c r="M97" s="148">
        <v>0</v>
      </c>
      <c r="N97" s="148">
        <v>10.050000000000001</v>
      </c>
    </row>
    <row r="98" spans="1:15" s="139" customFormat="1" ht="16.5" customHeight="1">
      <c r="A98" s="143" t="s">
        <v>736</v>
      </c>
      <c r="B98" s="143" t="s">
        <v>613</v>
      </c>
      <c r="C98" s="160" t="s">
        <v>691</v>
      </c>
      <c r="D98" s="159" t="s">
        <v>802</v>
      </c>
      <c r="E98" s="160" t="s">
        <v>803</v>
      </c>
      <c r="F98" s="146" t="s">
        <v>265</v>
      </c>
      <c r="G98" s="145" t="s">
        <v>1137</v>
      </c>
      <c r="H98" s="146">
        <v>1</v>
      </c>
      <c r="I98" s="146" t="s">
        <v>658</v>
      </c>
      <c r="J98" s="147">
        <f t="shared" si="13"/>
        <v>628.12</v>
      </c>
      <c r="K98" s="148">
        <v>498.22</v>
      </c>
      <c r="L98" s="148">
        <v>90.04</v>
      </c>
      <c r="M98" s="148">
        <v>0</v>
      </c>
      <c r="N98" s="148">
        <v>39.86</v>
      </c>
    </row>
    <row r="99" spans="1:15" s="139" customFormat="1" ht="16.5" customHeight="1">
      <c r="A99" s="143" t="s">
        <v>801</v>
      </c>
      <c r="B99" s="143" t="s">
        <v>796</v>
      </c>
      <c r="C99" s="144" t="s">
        <v>797</v>
      </c>
      <c r="D99" s="159" t="s">
        <v>790</v>
      </c>
      <c r="E99" s="160" t="s">
        <v>791</v>
      </c>
      <c r="F99" s="146" t="s">
        <v>261</v>
      </c>
      <c r="G99" s="145" t="s">
        <v>792</v>
      </c>
      <c r="H99" s="146">
        <v>1</v>
      </c>
      <c r="I99" s="146" t="s">
        <v>612</v>
      </c>
      <c r="J99" s="147">
        <f t="shared" si="13"/>
        <v>66.13</v>
      </c>
      <c r="K99" s="151">
        <v>47.58</v>
      </c>
      <c r="L99" s="151">
        <v>14.74</v>
      </c>
      <c r="M99" s="151">
        <v>0</v>
      </c>
      <c r="N99" s="148">
        <v>3.81</v>
      </c>
    </row>
    <row r="100" spans="1:15" s="139" customFormat="1" ht="16.5" customHeight="1">
      <c r="A100" s="143" t="s">
        <v>801</v>
      </c>
      <c r="B100" s="143" t="s">
        <v>796</v>
      </c>
      <c r="C100" s="144" t="s">
        <v>797</v>
      </c>
      <c r="D100" s="159" t="s">
        <v>798</v>
      </c>
      <c r="E100" s="160" t="s">
        <v>791</v>
      </c>
      <c r="F100" s="146" t="s">
        <v>261</v>
      </c>
      <c r="G100" s="145" t="s">
        <v>792</v>
      </c>
      <c r="H100" s="146">
        <v>1</v>
      </c>
      <c r="I100" s="146" t="s">
        <v>658</v>
      </c>
      <c r="J100" s="147">
        <f t="shared" si="13"/>
        <v>66.13</v>
      </c>
      <c r="K100" s="151">
        <v>47.58</v>
      </c>
      <c r="L100" s="151">
        <v>14.74</v>
      </c>
      <c r="M100" s="151">
        <v>0</v>
      </c>
      <c r="N100" s="148">
        <v>3.81</v>
      </c>
    </row>
    <row r="101" spans="1:15" s="139" customFormat="1" ht="16.5">
      <c r="A101" s="152">
        <v>1</v>
      </c>
      <c r="B101" s="153" t="s">
        <v>678</v>
      </c>
      <c r="F101" s="142"/>
      <c r="I101" s="142"/>
      <c r="O101" s="142"/>
    </row>
    <row r="102" spans="1:15" s="139" customFormat="1" ht="16.5">
      <c r="A102" s="152">
        <v>2</v>
      </c>
      <c r="B102" s="153" t="s">
        <v>679</v>
      </c>
      <c r="F102" s="142"/>
      <c r="I102" s="142"/>
      <c r="O102" s="142"/>
    </row>
    <row r="103" spans="1:15" s="139" customFormat="1" ht="14.25">
      <c r="F103" s="154"/>
      <c r="G103" s="155"/>
      <c r="H103" s="164"/>
      <c r="N103" s="142"/>
    </row>
    <row r="104" spans="1:15" s="139" customFormat="1" ht="14.25">
      <c r="F104" s="142"/>
      <c r="N104" s="142"/>
    </row>
    <row r="105" spans="1:15" s="139" customFormat="1" ht="14.25">
      <c r="F105" s="142"/>
      <c r="N105" s="142"/>
    </row>
    <row r="106" spans="1:15" s="139" customFormat="1" ht="14.25">
      <c r="F106" s="142"/>
      <c r="N106" s="142"/>
    </row>
    <row r="107" spans="1:15" s="139" customFormat="1" ht="14.25">
      <c r="F107" s="142"/>
      <c r="N107" s="142"/>
    </row>
    <row r="108" spans="1:15" s="139" customFormat="1" ht="14.25">
      <c r="F108" s="142"/>
      <c r="N108" s="142"/>
    </row>
    <row r="109" spans="1:15" s="139" customFormat="1" ht="14.25">
      <c r="F109" s="142"/>
      <c r="N109" s="142"/>
    </row>
    <row r="110" spans="1:15" s="139" customFormat="1" ht="14.25">
      <c r="F110" s="142"/>
      <c r="N110" s="142"/>
    </row>
    <row r="111" spans="1:15" s="139" customFormat="1" ht="14.25">
      <c r="F111" s="142"/>
      <c r="N111" s="142"/>
    </row>
    <row r="112" spans="1:15" s="139" customFormat="1" ht="14.25">
      <c r="F112" s="142"/>
      <c r="N112" s="142"/>
    </row>
    <row r="113" spans="6:14" s="139" customFormat="1" ht="14.25">
      <c r="F113" s="142"/>
      <c r="N113" s="142"/>
    </row>
    <row r="114" spans="6:14" s="139" customFormat="1" ht="14.25">
      <c r="F114" s="142"/>
      <c r="N114" s="142"/>
    </row>
    <row r="115" spans="6:14" s="139" customFormat="1" ht="14.25">
      <c r="F115" s="142"/>
      <c r="N115" s="142"/>
    </row>
    <row r="116" spans="6:14" s="139" customFormat="1" ht="14.25">
      <c r="F116" s="142"/>
      <c r="N116" s="142"/>
    </row>
    <row r="117" spans="6:14" s="139" customFormat="1" ht="14.25">
      <c r="F117" s="142"/>
      <c r="N117" s="142"/>
    </row>
    <row r="118" spans="6:14" s="139" customFormat="1" ht="14.25">
      <c r="F118" s="142"/>
      <c r="N118" s="142"/>
    </row>
    <row r="119" spans="6:14" s="139" customFormat="1" ht="14.25">
      <c r="F119" s="142"/>
      <c r="N119" s="142"/>
    </row>
    <row r="120" spans="6:14" s="139" customFormat="1" ht="14.25">
      <c r="F120" s="142"/>
      <c r="N120" s="142"/>
    </row>
    <row r="121" spans="6:14" s="139" customFormat="1" ht="14.25">
      <c r="F121" s="142"/>
      <c r="N121" s="142"/>
    </row>
    <row r="122" spans="6:14" s="139" customFormat="1" ht="14.25">
      <c r="F122" s="142"/>
      <c r="N122" s="142"/>
    </row>
    <row r="123" spans="6:14" s="139" customFormat="1" ht="14.25">
      <c r="F123" s="142"/>
      <c r="N123" s="142"/>
    </row>
    <row r="124" spans="6:14" s="139" customFormat="1" ht="14.25">
      <c r="F124" s="142"/>
      <c r="N124" s="142"/>
    </row>
    <row r="125" spans="6:14" s="139" customFormat="1" ht="14.25">
      <c r="F125" s="142"/>
      <c r="N125" s="142"/>
    </row>
    <row r="126" spans="6:14" s="139" customFormat="1" ht="14.25">
      <c r="F126" s="142"/>
      <c r="N126" s="142"/>
    </row>
    <row r="127" spans="6:14" s="139" customFormat="1" ht="14.25">
      <c r="F127" s="142"/>
      <c r="N127" s="142"/>
    </row>
    <row r="128" spans="6:14" s="139" customFormat="1" ht="14.25">
      <c r="F128" s="142"/>
      <c r="N128" s="142"/>
    </row>
    <row r="129" spans="6:14" s="139" customFormat="1" ht="14.25">
      <c r="F129" s="142"/>
      <c r="N129" s="142"/>
    </row>
    <row r="130" spans="6:14" s="139" customFormat="1" ht="14.25">
      <c r="F130" s="142"/>
      <c r="N130" s="142"/>
    </row>
    <row r="131" spans="6:14" s="139" customFormat="1" ht="14.25">
      <c r="F131" s="142"/>
      <c r="N131" s="142"/>
    </row>
    <row r="132" spans="6:14" s="139" customFormat="1" ht="14.25">
      <c r="F132" s="142"/>
      <c r="N132" s="142"/>
    </row>
    <row r="133" spans="6:14" s="139" customFormat="1" ht="14.25">
      <c r="F133" s="142"/>
      <c r="N133" s="142"/>
    </row>
    <row r="134" spans="6:14" s="139" customFormat="1" ht="14.25">
      <c r="F134" s="142"/>
      <c r="N134" s="142"/>
    </row>
    <row r="135" spans="6:14" s="139" customFormat="1" ht="14.25">
      <c r="F135" s="142"/>
      <c r="N135" s="142"/>
    </row>
    <row r="136" spans="6:14" s="139" customFormat="1" ht="14.25">
      <c r="F136" s="142"/>
      <c r="N136" s="142"/>
    </row>
    <row r="137" spans="6:14" s="139" customFormat="1" ht="14.25">
      <c r="F137" s="142"/>
      <c r="N137" s="142"/>
    </row>
    <row r="138" spans="6:14" s="139" customFormat="1" ht="14.25">
      <c r="F138" s="142"/>
      <c r="N138" s="142"/>
    </row>
    <row r="139" spans="6:14" s="139" customFormat="1" ht="14.25">
      <c r="F139" s="142"/>
      <c r="N139" s="142"/>
    </row>
    <row r="140" spans="6:14" s="139" customFormat="1" ht="14.25">
      <c r="F140" s="142"/>
      <c r="N140" s="142"/>
    </row>
    <row r="141" spans="6:14" s="139" customFormat="1" ht="14.25">
      <c r="F141" s="142"/>
      <c r="N141" s="142"/>
    </row>
    <row r="142" spans="6:14" s="139" customFormat="1" ht="14.25">
      <c r="F142" s="142"/>
      <c r="N142" s="142"/>
    </row>
    <row r="143" spans="6:14" s="139" customFormat="1" ht="14.25">
      <c r="F143" s="142"/>
      <c r="N143" s="142"/>
    </row>
    <row r="144" spans="6:14" s="139" customFormat="1" ht="14.25">
      <c r="F144" s="142"/>
      <c r="N144" s="142"/>
    </row>
    <row r="145" spans="6:14" s="139" customFormat="1" ht="14.25">
      <c r="F145" s="142"/>
      <c r="N145" s="142"/>
    </row>
    <row r="146" spans="6:14" s="139" customFormat="1" ht="14.25">
      <c r="F146" s="142"/>
      <c r="N146" s="142"/>
    </row>
    <row r="147" spans="6:14" s="139" customFormat="1" ht="14.25">
      <c r="F147" s="142"/>
      <c r="N147" s="142"/>
    </row>
    <row r="148" spans="6:14" s="139" customFormat="1" ht="14.25">
      <c r="F148" s="142"/>
      <c r="N148" s="142"/>
    </row>
    <row r="149" spans="6:14" s="139" customFormat="1" ht="14.25">
      <c r="F149" s="142"/>
      <c r="N149" s="142"/>
    </row>
    <row r="150" spans="6:14" s="139" customFormat="1" ht="14.25">
      <c r="F150" s="142"/>
      <c r="N150" s="142"/>
    </row>
    <row r="151" spans="6:14" s="139" customFormat="1" ht="14.25">
      <c r="F151" s="142"/>
      <c r="N151" s="142"/>
    </row>
    <row r="152" spans="6:14" s="139" customFormat="1" ht="14.25">
      <c r="F152" s="142"/>
      <c r="N152" s="142"/>
    </row>
    <row r="153" spans="6:14" s="139" customFormat="1" ht="14.25">
      <c r="F153" s="142"/>
      <c r="N153" s="142"/>
    </row>
    <row r="154" spans="6:14" s="139" customFormat="1" ht="14.25">
      <c r="F154" s="142"/>
      <c r="N154" s="142"/>
    </row>
    <row r="155" spans="6:14" s="139" customFormat="1" ht="14.25">
      <c r="F155" s="142"/>
      <c r="N155" s="142"/>
    </row>
    <row r="156" spans="6:14" s="139" customFormat="1" ht="14.25">
      <c r="F156" s="142"/>
      <c r="N156" s="142"/>
    </row>
    <row r="157" spans="6:14" s="139" customFormat="1" ht="14.25">
      <c r="F157" s="142"/>
      <c r="N157" s="142"/>
    </row>
    <row r="158" spans="6:14" s="139" customFormat="1" ht="14.25">
      <c r="F158" s="142"/>
      <c r="N158" s="142"/>
    </row>
    <row r="159" spans="6:14" s="139" customFormat="1" ht="14.25">
      <c r="F159" s="142"/>
      <c r="N159" s="142"/>
    </row>
    <row r="160" spans="6:14" s="139" customFormat="1" ht="14.25">
      <c r="F160" s="142"/>
      <c r="N160" s="142"/>
    </row>
    <row r="161" spans="6:14" s="139" customFormat="1" ht="14.25">
      <c r="F161" s="142"/>
      <c r="N161" s="142"/>
    </row>
    <row r="162" spans="6:14" s="139" customFormat="1" ht="14.25">
      <c r="F162" s="142"/>
      <c r="N162" s="142"/>
    </row>
    <row r="163" spans="6:14" s="139" customFormat="1" ht="14.25">
      <c r="F163" s="142"/>
      <c r="N163" s="142"/>
    </row>
    <row r="164" spans="6:14" s="139" customFormat="1" ht="14.25">
      <c r="F164" s="142"/>
      <c r="N164" s="142"/>
    </row>
    <row r="165" spans="6:14" s="139" customFormat="1" ht="14.25">
      <c r="F165" s="142"/>
      <c r="N165" s="142"/>
    </row>
    <row r="166" spans="6:14" s="139" customFormat="1" ht="14.25">
      <c r="F166" s="142"/>
      <c r="N166" s="142"/>
    </row>
    <row r="167" spans="6:14" s="139" customFormat="1" ht="14.25">
      <c r="F167" s="142"/>
      <c r="N167" s="142"/>
    </row>
    <row r="168" spans="6:14" s="139" customFormat="1" ht="14.25">
      <c r="F168" s="142"/>
      <c r="N168" s="142"/>
    </row>
    <row r="169" spans="6:14" s="139" customFormat="1" ht="14.25">
      <c r="F169" s="142"/>
      <c r="N169" s="142"/>
    </row>
    <row r="170" spans="6:14" s="139" customFormat="1" ht="14.25">
      <c r="F170" s="142"/>
      <c r="N170" s="142"/>
    </row>
    <row r="171" spans="6:14" s="139" customFormat="1" ht="14.25">
      <c r="F171" s="142"/>
      <c r="N171" s="142"/>
    </row>
    <row r="172" spans="6:14" s="139" customFormat="1" ht="14.25">
      <c r="F172" s="142"/>
      <c r="N172" s="142"/>
    </row>
    <row r="173" spans="6:14" s="139" customFormat="1" ht="14.25">
      <c r="F173" s="142"/>
      <c r="N173" s="142"/>
    </row>
    <row r="174" spans="6:14" s="139" customFormat="1" ht="14.25">
      <c r="F174" s="142"/>
      <c r="N174" s="142"/>
    </row>
    <row r="175" spans="6:14" s="139" customFormat="1" ht="14.25">
      <c r="F175" s="142"/>
      <c r="N175" s="142"/>
    </row>
    <row r="176" spans="6:14" s="139" customFormat="1" ht="14.25">
      <c r="F176" s="142"/>
      <c r="N176" s="142"/>
    </row>
    <row r="177" spans="6:14" s="139" customFormat="1" ht="14.25">
      <c r="F177" s="142"/>
      <c r="N177" s="142"/>
    </row>
    <row r="178" spans="6:14" s="139" customFormat="1" ht="14.25">
      <c r="F178" s="142"/>
      <c r="N178" s="142"/>
    </row>
    <row r="179" spans="6:14" s="139" customFormat="1" ht="14.25">
      <c r="F179" s="142"/>
      <c r="N179" s="142"/>
    </row>
    <row r="180" spans="6:14" s="139" customFormat="1" ht="14.25">
      <c r="F180" s="142"/>
      <c r="N180" s="142"/>
    </row>
    <row r="181" spans="6:14" s="139" customFormat="1" ht="14.25">
      <c r="F181" s="142"/>
      <c r="N181" s="142"/>
    </row>
    <row r="182" spans="6:14" s="139" customFormat="1" ht="14.25">
      <c r="F182" s="142"/>
      <c r="N182" s="142"/>
    </row>
    <row r="183" spans="6:14" s="139" customFormat="1" ht="14.25">
      <c r="F183" s="142"/>
      <c r="N183" s="142"/>
    </row>
    <row r="184" spans="6:14" s="139" customFormat="1" ht="14.25">
      <c r="F184" s="142"/>
      <c r="N184" s="142"/>
    </row>
    <row r="185" spans="6:14" s="139" customFormat="1" ht="14.25">
      <c r="F185" s="142"/>
      <c r="N185" s="142"/>
    </row>
    <row r="186" spans="6:14" s="139" customFormat="1" ht="14.25">
      <c r="F186" s="142"/>
      <c r="N186" s="142"/>
    </row>
    <row r="187" spans="6:14" s="139" customFormat="1" ht="14.25">
      <c r="F187" s="142"/>
      <c r="N187" s="142"/>
    </row>
    <row r="188" spans="6:14" s="139" customFormat="1" ht="14.25">
      <c r="F188" s="142"/>
      <c r="N188" s="142"/>
    </row>
    <row r="189" spans="6:14" s="139" customFormat="1" ht="14.25">
      <c r="F189" s="142"/>
      <c r="N189" s="142"/>
    </row>
    <row r="190" spans="6:14" s="139" customFormat="1" ht="14.25">
      <c r="F190" s="142"/>
      <c r="N190" s="142"/>
    </row>
    <row r="191" spans="6:14" s="139" customFormat="1" ht="14.25">
      <c r="F191" s="142"/>
      <c r="N191" s="142"/>
    </row>
    <row r="192" spans="6:14" s="139" customFormat="1" ht="14.25">
      <c r="F192" s="142"/>
      <c r="N192" s="142"/>
    </row>
    <row r="193" spans="6:14" s="139" customFormat="1" ht="14.25">
      <c r="F193" s="142"/>
      <c r="N193" s="142"/>
    </row>
    <row r="194" spans="6:14" s="139" customFormat="1" ht="14.25">
      <c r="F194" s="142"/>
      <c r="N194" s="142"/>
    </row>
    <row r="195" spans="6:14" s="139" customFormat="1" ht="14.25">
      <c r="F195" s="142"/>
      <c r="N195" s="142"/>
    </row>
    <row r="196" spans="6:14" s="139" customFormat="1" ht="14.25">
      <c r="F196" s="142"/>
      <c r="N196" s="142"/>
    </row>
    <row r="197" spans="6:14" s="139" customFormat="1" ht="14.25">
      <c r="F197" s="142"/>
      <c r="N197" s="142"/>
    </row>
    <row r="198" spans="6:14" s="139" customFormat="1" ht="14.25">
      <c r="F198" s="142"/>
      <c r="N198" s="142"/>
    </row>
    <row r="199" spans="6:14" s="139" customFormat="1" ht="14.25">
      <c r="F199" s="142"/>
      <c r="N199" s="142"/>
    </row>
    <row r="200" spans="6:14" s="139" customFormat="1" ht="14.25">
      <c r="F200" s="142"/>
      <c r="N200" s="142"/>
    </row>
    <row r="201" spans="6:14" s="139" customFormat="1" ht="14.25">
      <c r="F201" s="142"/>
      <c r="N201" s="142"/>
    </row>
    <row r="202" spans="6:14" s="139" customFormat="1" ht="14.25">
      <c r="F202" s="142"/>
      <c r="N202" s="142"/>
    </row>
    <row r="203" spans="6:14" s="139" customFormat="1" ht="14.25">
      <c r="F203" s="142"/>
      <c r="N203" s="142"/>
    </row>
    <row r="204" spans="6:14" s="139" customFormat="1" ht="14.25">
      <c r="F204" s="142"/>
      <c r="N204" s="142"/>
    </row>
    <row r="205" spans="6:14" s="139" customFormat="1" ht="14.25">
      <c r="F205" s="142"/>
      <c r="N205" s="142"/>
    </row>
    <row r="206" spans="6:14" s="139" customFormat="1" ht="14.25">
      <c r="F206" s="142"/>
      <c r="N206" s="142"/>
    </row>
    <row r="207" spans="6:14" s="139" customFormat="1" ht="14.25">
      <c r="F207" s="142"/>
      <c r="N207" s="142"/>
    </row>
    <row r="208" spans="6:14" s="139" customFormat="1" ht="14.25">
      <c r="F208" s="142"/>
      <c r="N208" s="142"/>
    </row>
    <row r="209" spans="6:14" s="139" customFormat="1" ht="14.25">
      <c r="F209" s="142"/>
      <c r="N209" s="142"/>
    </row>
    <row r="210" spans="6:14" s="139" customFormat="1" ht="14.25">
      <c r="F210" s="142"/>
      <c r="N210" s="142"/>
    </row>
    <row r="211" spans="6:14" s="139" customFormat="1" ht="14.25">
      <c r="F211" s="142"/>
      <c r="N211" s="142"/>
    </row>
    <row r="212" spans="6:14" s="139" customFormat="1" ht="14.25">
      <c r="F212" s="142"/>
      <c r="N212" s="142"/>
    </row>
    <row r="213" spans="6:14" s="139" customFormat="1" ht="14.25">
      <c r="F213" s="142"/>
      <c r="N213" s="142"/>
    </row>
    <row r="214" spans="6:14" s="139" customFormat="1" ht="14.25">
      <c r="F214" s="142"/>
      <c r="N214" s="142"/>
    </row>
    <row r="215" spans="6:14" s="139" customFormat="1" ht="14.25">
      <c r="F215" s="142"/>
      <c r="N215" s="142"/>
    </row>
    <row r="216" spans="6:14" s="139" customFormat="1" ht="14.25">
      <c r="F216" s="142"/>
      <c r="N216" s="142"/>
    </row>
    <row r="217" spans="6:14" s="139" customFormat="1" ht="14.25">
      <c r="F217" s="142"/>
      <c r="N217" s="142"/>
    </row>
    <row r="218" spans="6:14" s="139" customFormat="1" ht="14.25">
      <c r="F218" s="142"/>
      <c r="N218" s="142"/>
    </row>
    <row r="219" spans="6:14" s="139" customFormat="1" ht="14.25">
      <c r="F219" s="142"/>
      <c r="N219" s="142"/>
    </row>
    <row r="220" spans="6:14" s="139" customFormat="1" ht="14.25">
      <c r="F220" s="142"/>
      <c r="N220" s="142"/>
    </row>
    <row r="221" spans="6:14" s="139" customFormat="1" ht="14.25">
      <c r="F221" s="142"/>
      <c r="N221" s="142"/>
    </row>
    <row r="222" spans="6:14" s="139" customFormat="1" ht="14.25">
      <c r="F222" s="142"/>
      <c r="N222" s="142"/>
    </row>
    <row r="223" spans="6:14" s="139" customFormat="1" ht="14.25">
      <c r="F223" s="142"/>
      <c r="N223" s="142"/>
    </row>
    <row r="224" spans="6:14" s="139" customFormat="1" ht="14.25">
      <c r="F224" s="142"/>
      <c r="N224" s="142"/>
    </row>
    <row r="225" spans="6:14" s="139" customFormat="1" ht="14.25">
      <c r="F225" s="142"/>
      <c r="N225" s="142"/>
    </row>
    <row r="226" spans="6:14" s="139" customFormat="1" ht="14.25">
      <c r="F226" s="142"/>
      <c r="N226" s="142"/>
    </row>
    <row r="227" spans="6:14" s="139" customFormat="1" ht="14.25">
      <c r="F227" s="142"/>
      <c r="N227" s="142"/>
    </row>
    <row r="228" spans="6:14" s="139" customFormat="1" ht="14.25">
      <c r="F228" s="142"/>
      <c r="N228" s="142"/>
    </row>
    <row r="229" spans="6:14" s="139" customFormat="1" ht="14.25">
      <c r="F229" s="142"/>
      <c r="N229" s="142"/>
    </row>
    <row r="230" spans="6:14" s="139" customFormat="1" ht="14.25">
      <c r="F230" s="142"/>
      <c r="N230" s="142"/>
    </row>
    <row r="231" spans="6:14" s="139" customFormat="1" ht="14.25">
      <c r="F231" s="142"/>
      <c r="N231" s="142"/>
    </row>
    <row r="232" spans="6:14" s="139" customFormat="1" ht="14.25">
      <c r="F232" s="142"/>
      <c r="N232" s="142"/>
    </row>
    <row r="233" spans="6:14" s="139" customFormat="1" ht="14.25">
      <c r="F233" s="142"/>
      <c r="N233" s="142"/>
    </row>
    <row r="234" spans="6:14" s="139" customFormat="1" ht="14.25">
      <c r="F234" s="142"/>
      <c r="N234" s="142"/>
    </row>
    <row r="235" spans="6:14" s="139" customFormat="1" ht="14.25">
      <c r="F235" s="142"/>
      <c r="N235" s="142"/>
    </row>
    <row r="236" spans="6:14" s="139" customFormat="1" ht="14.25">
      <c r="F236" s="142"/>
      <c r="N236" s="142"/>
    </row>
    <row r="237" spans="6:14" s="139" customFormat="1" ht="14.25">
      <c r="F237" s="142"/>
      <c r="N237" s="142"/>
    </row>
    <row r="238" spans="6:14" s="139" customFormat="1" ht="14.25">
      <c r="F238" s="142"/>
      <c r="N238" s="142"/>
    </row>
    <row r="239" spans="6:14" s="139" customFormat="1" ht="14.25">
      <c r="F239" s="142"/>
      <c r="N239" s="142"/>
    </row>
    <row r="240" spans="6:14" s="139" customFormat="1" ht="14.25">
      <c r="F240" s="142"/>
      <c r="N240" s="142"/>
    </row>
    <row r="241" spans="6:14" s="139" customFormat="1" ht="14.25">
      <c r="F241" s="142"/>
      <c r="N241" s="142"/>
    </row>
    <row r="242" spans="6:14" s="139" customFormat="1" ht="14.25">
      <c r="F242" s="142"/>
      <c r="N242" s="142"/>
    </row>
    <row r="243" spans="6:14" s="139" customFormat="1" ht="14.25">
      <c r="F243" s="142"/>
      <c r="N243" s="142"/>
    </row>
    <row r="244" spans="6:14" s="139" customFormat="1" ht="14.25">
      <c r="F244" s="142"/>
      <c r="N244" s="142"/>
    </row>
    <row r="245" spans="6:14" s="139" customFormat="1" ht="14.25">
      <c r="F245" s="142"/>
      <c r="N245" s="142"/>
    </row>
    <row r="246" spans="6:14" s="139" customFormat="1" ht="14.25">
      <c r="F246" s="142"/>
      <c r="N246" s="142"/>
    </row>
    <row r="247" spans="6:14" s="139" customFormat="1" ht="14.25">
      <c r="F247" s="142"/>
      <c r="N247" s="142"/>
    </row>
    <row r="248" spans="6:14" s="139" customFormat="1" ht="14.25">
      <c r="F248" s="142"/>
      <c r="N248" s="142"/>
    </row>
    <row r="249" spans="6:14" s="139" customFormat="1" ht="14.25">
      <c r="F249" s="142"/>
      <c r="N249" s="142"/>
    </row>
    <row r="250" spans="6:14" s="139" customFormat="1" ht="14.25">
      <c r="F250" s="142"/>
      <c r="N250" s="142"/>
    </row>
    <row r="251" spans="6:14" s="139" customFormat="1" ht="14.25">
      <c r="F251" s="142"/>
      <c r="N251" s="142"/>
    </row>
    <row r="252" spans="6:14" s="139" customFormat="1" ht="14.25">
      <c r="F252" s="142"/>
      <c r="N252" s="142"/>
    </row>
    <row r="253" spans="6:14" s="139" customFormat="1" ht="14.25">
      <c r="F253" s="142"/>
      <c r="N253" s="142"/>
    </row>
    <row r="254" spans="6:14" s="139" customFormat="1" ht="14.25">
      <c r="F254" s="142"/>
      <c r="N254" s="142"/>
    </row>
    <row r="255" spans="6:14" s="139" customFormat="1" ht="14.25">
      <c r="F255" s="142"/>
      <c r="N255" s="142"/>
    </row>
    <row r="256" spans="6:14" s="139" customFormat="1" ht="14.25">
      <c r="F256" s="142"/>
      <c r="N256" s="142"/>
    </row>
    <row r="257" spans="6:14" s="139" customFormat="1" ht="14.25">
      <c r="F257" s="142"/>
      <c r="N257" s="142"/>
    </row>
    <row r="258" spans="6:14" s="139" customFormat="1" ht="14.25">
      <c r="F258" s="142"/>
      <c r="N258" s="142"/>
    </row>
    <row r="259" spans="6:14" s="139" customFormat="1" ht="14.25">
      <c r="F259" s="142"/>
      <c r="N259" s="142"/>
    </row>
    <row r="260" spans="6:14" s="139" customFormat="1" ht="14.25">
      <c r="F260" s="142"/>
      <c r="N260" s="142"/>
    </row>
    <row r="261" spans="6:14" s="139" customFormat="1" ht="14.25">
      <c r="F261" s="142"/>
      <c r="N261" s="142"/>
    </row>
    <row r="262" spans="6:14" s="139" customFormat="1" ht="14.25">
      <c r="F262" s="142"/>
      <c r="N262" s="142"/>
    </row>
    <row r="263" spans="6:14" s="139" customFormat="1" ht="14.25">
      <c r="F263" s="142"/>
      <c r="N263" s="142"/>
    </row>
    <row r="264" spans="6:14" s="139" customFormat="1" ht="14.25">
      <c r="F264" s="142"/>
      <c r="N264" s="142"/>
    </row>
    <row r="265" spans="6:14" s="139" customFormat="1" ht="14.25">
      <c r="F265" s="142"/>
      <c r="N265" s="142"/>
    </row>
    <row r="266" spans="6:14" s="139" customFormat="1" ht="14.25">
      <c r="F266" s="142"/>
      <c r="N266" s="142"/>
    </row>
    <row r="267" spans="6:14" s="139" customFormat="1" ht="14.25">
      <c r="F267" s="142"/>
      <c r="N267" s="142"/>
    </row>
    <row r="268" spans="6:14" s="139" customFormat="1" ht="14.25">
      <c r="F268" s="142"/>
      <c r="N268" s="142"/>
    </row>
    <row r="269" spans="6:14" s="139" customFormat="1" ht="14.25">
      <c r="F269" s="142"/>
      <c r="N269" s="142"/>
    </row>
    <row r="270" spans="6:14" s="139" customFormat="1" ht="14.25">
      <c r="F270" s="142"/>
      <c r="N270" s="142"/>
    </row>
    <row r="271" spans="6:14" s="139" customFormat="1" ht="14.25">
      <c r="F271" s="142"/>
      <c r="N271" s="142"/>
    </row>
    <row r="272" spans="6:14" s="139" customFormat="1" ht="14.25">
      <c r="F272" s="142"/>
      <c r="N272" s="142"/>
    </row>
    <row r="273" spans="6:14" s="139" customFormat="1" ht="14.25">
      <c r="F273" s="142"/>
      <c r="N273" s="142"/>
    </row>
    <row r="274" spans="6:14" s="139" customFormat="1" ht="14.25">
      <c r="F274" s="142"/>
      <c r="N274" s="142"/>
    </row>
    <row r="275" spans="6:14" s="139" customFormat="1" ht="14.25">
      <c r="F275" s="142"/>
      <c r="N275" s="142"/>
    </row>
    <row r="276" spans="6:14" s="139" customFormat="1" ht="14.25">
      <c r="F276" s="142"/>
      <c r="N276" s="142"/>
    </row>
    <row r="277" spans="6:14" s="139" customFormat="1" ht="14.25">
      <c r="F277" s="142"/>
      <c r="N277" s="142"/>
    </row>
    <row r="278" spans="6:14" s="139" customFormat="1" ht="14.25">
      <c r="F278" s="142"/>
      <c r="N278" s="142"/>
    </row>
    <row r="279" spans="6:14" s="139" customFormat="1" ht="14.25">
      <c r="F279" s="142"/>
      <c r="N279" s="142"/>
    </row>
    <row r="280" spans="6:14" s="139" customFormat="1" ht="14.25">
      <c r="F280" s="142"/>
      <c r="N280" s="142"/>
    </row>
    <row r="281" spans="6:14" s="139" customFormat="1" ht="14.25">
      <c r="F281" s="142"/>
      <c r="N281" s="142"/>
    </row>
    <row r="282" spans="6:14" s="139" customFormat="1" ht="14.25">
      <c r="F282" s="142"/>
      <c r="N282" s="142"/>
    </row>
    <row r="283" spans="6:14" s="139" customFormat="1" ht="14.25">
      <c r="F283" s="142"/>
      <c r="N283" s="142"/>
    </row>
    <row r="284" spans="6:14" s="139" customFormat="1" ht="14.25">
      <c r="F284" s="142"/>
      <c r="N284" s="142"/>
    </row>
    <row r="285" spans="6:14" s="139" customFormat="1" ht="14.25">
      <c r="F285" s="142"/>
      <c r="N285" s="142"/>
    </row>
    <row r="286" spans="6:14" s="139" customFormat="1" ht="14.25">
      <c r="F286" s="142"/>
      <c r="N286" s="142"/>
    </row>
    <row r="287" spans="6:14" s="139" customFormat="1" ht="14.25">
      <c r="F287" s="142"/>
      <c r="N287" s="142"/>
    </row>
    <row r="288" spans="6:14" s="139" customFormat="1" ht="14.25">
      <c r="F288" s="142"/>
      <c r="N288" s="142"/>
    </row>
    <row r="289" spans="6:14" s="139" customFormat="1" ht="14.25">
      <c r="F289" s="142"/>
      <c r="N289" s="142"/>
    </row>
    <row r="290" spans="6:14" s="139" customFormat="1" ht="14.25">
      <c r="F290" s="142"/>
      <c r="N290" s="142"/>
    </row>
    <row r="291" spans="6:14" s="139" customFormat="1" ht="14.25">
      <c r="F291" s="142"/>
      <c r="N291" s="142"/>
    </row>
    <row r="292" spans="6:14" s="139" customFormat="1" ht="14.25">
      <c r="F292" s="142"/>
      <c r="N292" s="142"/>
    </row>
    <row r="293" spans="6:14" s="139" customFormat="1" ht="14.25">
      <c r="F293" s="142"/>
      <c r="N293" s="142"/>
    </row>
    <row r="294" spans="6:14" s="139" customFormat="1" ht="14.25">
      <c r="F294" s="142"/>
      <c r="N294" s="142"/>
    </row>
    <row r="295" spans="6:14" s="139" customFormat="1" ht="14.25">
      <c r="F295" s="142"/>
      <c r="N295" s="142"/>
    </row>
    <row r="296" spans="6:14" s="139" customFormat="1" ht="14.25">
      <c r="F296" s="142"/>
      <c r="N296" s="142"/>
    </row>
    <row r="297" spans="6:14" s="139" customFormat="1" ht="14.25">
      <c r="F297" s="142"/>
      <c r="N297" s="142"/>
    </row>
    <row r="298" spans="6:14" s="139" customFormat="1" ht="14.25">
      <c r="F298" s="142"/>
      <c r="N298" s="142"/>
    </row>
    <row r="299" spans="6:14" s="139" customFormat="1" ht="14.25">
      <c r="F299" s="142"/>
      <c r="N299" s="142"/>
    </row>
    <row r="300" spans="6:14" s="139" customFormat="1" ht="14.25">
      <c r="F300" s="142"/>
      <c r="N300" s="142"/>
    </row>
    <row r="301" spans="6:14" s="139" customFormat="1" ht="14.25">
      <c r="F301" s="142"/>
      <c r="N301" s="142"/>
    </row>
    <row r="302" spans="6:14" s="139" customFormat="1" ht="14.25">
      <c r="F302" s="142"/>
      <c r="N302" s="142"/>
    </row>
    <row r="303" spans="6:14" s="139" customFormat="1" ht="14.25">
      <c r="F303" s="142"/>
      <c r="N303" s="142"/>
    </row>
    <row r="304" spans="6:14" s="139" customFormat="1" ht="14.25">
      <c r="F304" s="142"/>
      <c r="N304" s="142"/>
    </row>
    <row r="305" spans="6:14" s="139" customFormat="1" ht="14.25">
      <c r="F305" s="142"/>
      <c r="N305" s="142"/>
    </row>
    <row r="306" spans="6:14" s="139" customFormat="1" ht="14.25">
      <c r="F306" s="142"/>
      <c r="N306" s="142"/>
    </row>
    <row r="307" spans="6:14" s="139" customFormat="1" ht="14.25">
      <c r="F307" s="142"/>
      <c r="N307" s="142"/>
    </row>
    <row r="308" spans="6:14" s="139" customFormat="1" ht="14.25">
      <c r="F308" s="142"/>
      <c r="N308" s="142"/>
    </row>
    <row r="309" spans="6:14" s="139" customFormat="1" ht="14.25">
      <c r="F309" s="142"/>
      <c r="N309" s="142"/>
    </row>
    <row r="310" spans="6:14" s="139" customFormat="1" ht="14.25">
      <c r="F310" s="142"/>
      <c r="N310" s="142"/>
    </row>
    <row r="311" spans="6:14" s="139" customFormat="1" ht="14.25">
      <c r="F311" s="142"/>
      <c r="N311" s="142"/>
    </row>
    <row r="312" spans="6:14" s="139" customFormat="1" ht="14.25">
      <c r="F312" s="142"/>
      <c r="N312" s="142"/>
    </row>
    <row r="313" spans="6:14" s="139" customFormat="1" ht="14.25">
      <c r="F313" s="142"/>
      <c r="N313" s="142"/>
    </row>
    <row r="314" spans="6:14" s="139" customFormat="1" ht="14.25">
      <c r="F314" s="142"/>
      <c r="N314" s="142"/>
    </row>
    <row r="315" spans="6:14" s="139" customFormat="1" ht="14.25">
      <c r="F315" s="142"/>
      <c r="N315" s="142"/>
    </row>
    <row r="316" spans="6:14" s="139" customFormat="1" ht="14.25">
      <c r="F316" s="142"/>
      <c r="N316" s="142"/>
    </row>
    <row r="317" spans="6:14" s="139" customFormat="1" ht="14.25">
      <c r="F317" s="142"/>
      <c r="N317" s="142"/>
    </row>
    <row r="318" spans="6:14" s="139" customFormat="1" ht="14.25">
      <c r="F318" s="142"/>
      <c r="N318" s="142"/>
    </row>
    <row r="319" spans="6:14" s="139" customFormat="1" ht="14.25">
      <c r="F319" s="142"/>
      <c r="N319" s="142"/>
    </row>
    <row r="320" spans="6:14" s="139" customFormat="1" ht="14.25">
      <c r="F320" s="142"/>
      <c r="N320" s="142"/>
    </row>
    <row r="321" spans="6:14" s="139" customFormat="1" ht="14.25">
      <c r="F321" s="142"/>
      <c r="N321" s="142"/>
    </row>
    <row r="322" spans="6:14" s="139" customFormat="1" ht="14.25">
      <c r="F322" s="142"/>
      <c r="N322" s="142"/>
    </row>
    <row r="323" spans="6:14" s="139" customFormat="1" ht="14.25">
      <c r="F323" s="142"/>
      <c r="N323" s="142"/>
    </row>
    <row r="324" spans="6:14" s="139" customFormat="1" ht="14.25">
      <c r="F324" s="142"/>
      <c r="N324" s="142"/>
    </row>
    <row r="325" spans="6:14" s="139" customFormat="1" ht="14.25">
      <c r="F325" s="142"/>
      <c r="N325" s="142"/>
    </row>
    <row r="326" spans="6:14" s="139" customFormat="1" ht="14.25">
      <c r="F326" s="142"/>
      <c r="N326" s="142"/>
    </row>
    <row r="327" spans="6:14" s="139" customFormat="1" ht="14.25">
      <c r="F327" s="142"/>
      <c r="N327" s="142"/>
    </row>
    <row r="328" spans="6:14" s="139" customFormat="1" ht="14.25">
      <c r="F328" s="142"/>
      <c r="N328" s="142"/>
    </row>
    <row r="329" spans="6:14" s="139" customFormat="1" ht="14.25">
      <c r="F329" s="142"/>
      <c r="N329" s="142"/>
    </row>
    <row r="330" spans="6:14" s="139" customFormat="1" ht="14.25">
      <c r="F330" s="142"/>
      <c r="N330" s="142"/>
    </row>
    <row r="331" spans="6:14" s="139" customFormat="1" ht="14.25">
      <c r="F331" s="142"/>
      <c r="N331" s="142"/>
    </row>
    <row r="332" spans="6:14" s="139" customFormat="1" ht="14.25">
      <c r="F332" s="142"/>
      <c r="N332" s="142"/>
    </row>
    <row r="333" spans="6:14" s="139" customFormat="1" ht="14.25">
      <c r="F333" s="142"/>
      <c r="N333" s="142"/>
    </row>
    <row r="334" spans="6:14" s="139" customFormat="1" ht="14.25">
      <c r="F334" s="142"/>
      <c r="N334" s="142"/>
    </row>
    <row r="335" spans="6:14" s="139" customFormat="1" ht="14.25">
      <c r="F335" s="142"/>
      <c r="N335" s="142"/>
    </row>
    <row r="336" spans="6:14" s="139" customFormat="1" ht="14.25">
      <c r="F336" s="142"/>
      <c r="N336" s="142"/>
    </row>
    <row r="337" spans="6:14" s="139" customFormat="1" ht="14.25">
      <c r="F337" s="142"/>
      <c r="N337" s="142"/>
    </row>
    <row r="338" spans="6:14" s="139" customFormat="1" ht="14.25">
      <c r="F338" s="142"/>
      <c r="N338" s="142"/>
    </row>
    <row r="339" spans="6:14" s="139" customFormat="1" ht="14.25">
      <c r="F339" s="142"/>
      <c r="N339" s="142"/>
    </row>
    <row r="340" spans="6:14" s="139" customFormat="1" ht="14.25">
      <c r="F340" s="142"/>
      <c r="N340" s="142"/>
    </row>
    <row r="341" spans="6:14" s="139" customFormat="1" ht="14.25">
      <c r="F341" s="142"/>
      <c r="N341" s="142"/>
    </row>
    <row r="342" spans="6:14" s="139" customFormat="1" ht="14.25">
      <c r="F342" s="142"/>
      <c r="N342" s="142"/>
    </row>
    <row r="343" spans="6:14" s="139" customFormat="1" ht="14.25">
      <c r="F343" s="142"/>
      <c r="N343" s="142"/>
    </row>
    <row r="344" spans="6:14" s="139" customFormat="1" ht="14.25">
      <c r="F344" s="142"/>
      <c r="N344" s="142"/>
    </row>
    <row r="345" spans="6:14" s="139" customFormat="1" ht="14.25">
      <c r="F345" s="142"/>
      <c r="N345" s="142"/>
    </row>
    <row r="346" spans="6:14" s="139" customFormat="1" ht="14.25">
      <c r="F346" s="142"/>
      <c r="N346" s="142"/>
    </row>
    <row r="347" spans="6:14" s="139" customFormat="1" ht="14.25">
      <c r="F347" s="142"/>
      <c r="N347" s="142"/>
    </row>
    <row r="348" spans="6:14" s="139" customFormat="1" ht="14.25">
      <c r="F348" s="142"/>
      <c r="N348" s="142"/>
    </row>
    <row r="349" spans="6:14" s="139" customFormat="1" ht="14.25">
      <c r="F349" s="142"/>
      <c r="N349" s="142"/>
    </row>
    <row r="350" spans="6:14" s="139" customFormat="1" ht="14.25">
      <c r="F350" s="142"/>
      <c r="N350" s="142"/>
    </row>
    <row r="351" spans="6:14" s="139" customFormat="1" ht="14.25">
      <c r="F351" s="142"/>
      <c r="N351" s="142"/>
    </row>
    <row r="352" spans="6:14" s="139" customFormat="1" ht="14.25">
      <c r="F352" s="142"/>
      <c r="N352" s="142"/>
    </row>
    <row r="353" spans="6:14" s="139" customFormat="1" ht="14.25">
      <c r="F353" s="142"/>
      <c r="N353" s="142"/>
    </row>
    <row r="354" spans="6:14" s="139" customFormat="1" ht="14.25">
      <c r="F354" s="142"/>
      <c r="N354" s="142"/>
    </row>
    <row r="355" spans="6:14" s="139" customFormat="1" ht="14.25">
      <c r="F355" s="142"/>
      <c r="N355" s="142"/>
    </row>
    <row r="356" spans="6:14" s="139" customFormat="1" ht="14.25">
      <c r="F356" s="142"/>
      <c r="N356" s="142"/>
    </row>
    <row r="357" spans="6:14" s="139" customFormat="1" ht="14.25">
      <c r="F357" s="142"/>
      <c r="N357" s="142"/>
    </row>
    <row r="358" spans="6:14" s="139" customFormat="1" ht="14.25">
      <c r="F358" s="142"/>
      <c r="N358" s="142"/>
    </row>
    <row r="359" spans="6:14" s="139" customFormat="1" ht="14.25">
      <c r="F359" s="142"/>
      <c r="N359" s="142"/>
    </row>
    <row r="360" spans="6:14" s="139" customFormat="1" ht="14.25">
      <c r="F360" s="142"/>
      <c r="N360" s="142"/>
    </row>
    <row r="361" spans="6:14" s="139" customFormat="1" ht="14.25">
      <c r="F361" s="142"/>
      <c r="N361" s="142"/>
    </row>
    <row r="362" spans="6:14" s="139" customFormat="1" ht="14.25">
      <c r="F362" s="142"/>
      <c r="N362" s="142"/>
    </row>
    <row r="363" spans="6:14" s="139" customFormat="1" ht="14.25">
      <c r="F363" s="142"/>
      <c r="N363" s="142"/>
    </row>
    <row r="364" spans="6:14" s="139" customFormat="1" ht="14.25">
      <c r="F364" s="142"/>
      <c r="N364" s="142"/>
    </row>
    <row r="365" spans="6:14" s="139" customFormat="1" ht="14.25">
      <c r="F365" s="142"/>
      <c r="N365" s="142"/>
    </row>
    <row r="366" spans="6:14" s="139" customFormat="1" ht="14.25">
      <c r="F366" s="142"/>
      <c r="N366" s="142"/>
    </row>
    <row r="367" spans="6:14" s="139" customFormat="1" ht="14.25">
      <c r="F367" s="142"/>
      <c r="N367" s="142"/>
    </row>
    <row r="368" spans="6:14" s="139" customFormat="1" ht="14.25">
      <c r="F368" s="142"/>
      <c r="N368" s="142"/>
    </row>
    <row r="369" spans="6:14" s="139" customFormat="1" ht="14.25">
      <c r="F369" s="142"/>
      <c r="N369" s="142"/>
    </row>
    <row r="370" spans="6:14" s="139" customFormat="1" ht="14.25">
      <c r="F370" s="142"/>
      <c r="N370" s="142"/>
    </row>
    <row r="371" spans="6:14" s="139" customFormat="1" ht="14.25">
      <c r="F371" s="142"/>
      <c r="N371" s="142"/>
    </row>
    <row r="372" spans="6:14" s="139" customFormat="1" ht="14.25">
      <c r="F372" s="142"/>
      <c r="N372" s="142"/>
    </row>
    <row r="373" spans="6:14" s="139" customFormat="1" ht="14.25">
      <c r="F373" s="142"/>
      <c r="N373" s="142"/>
    </row>
    <row r="374" spans="6:14" s="139" customFormat="1" ht="14.25">
      <c r="F374" s="142"/>
      <c r="N374" s="142"/>
    </row>
    <row r="375" spans="6:14" s="139" customFormat="1" ht="14.25">
      <c r="F375" s="142"/>
      <c r="N375" s="142"/>
    </row>
    <row r="376" spans="6:14" s="139" customFormat="1" ht="14.25">
      <c r="F376" s="142"/>
      <c r="N376" s="142"/>
    </row>
    <row r="377" spans="6:14" s="139" customFormat="1" ht="14.25">
      <c r="F377" s="142"/>
      <c r="N377" s="142"/>
    </row>
    <row r="378" spans="6:14" s="139" customFormat="1" ht="14.25">
      <c r="F378" s="142"/>
      <c r="N378" s="142"/>
    </row>
    <row r="379" spans="6:14" s="139" customFormat="1" ht="14.25">
      <c r="F379" s="142"/>
      <c r="N379" s="142"/>
    </row>
    <row r="380" spans="6:14" s="139" customFormat="1" ht="14.25">
      <c r="F380" s="142"/>
      <c r="N380" s="142"/>
    </row>
    <row r="381" spans="6:14" s="139" customFormat="1" ht="14.25">
      <c r="F381" s="142"/>
      <c r="N381" s="142"/>
    </row>
    <row r="382" spans="6:14" s="139" customFormat="1" ht="14.25">
      <c r="F382" s="142"/>
      <c r="N382" s="142"/>
    </row>
    <row r="383" spans="6:14" s="139" customFormat="1" ht="14.25">
      <c r="F383" s="142"/>
      <c r="N383" s="142"/>
    </row>
    <row r="384" spans="6:14" s="139" customFormat="1" ht="14.25">
      <c r="F384" s="142"/>
      <c r="N384" s="142"/>
    </row>
    <row r="385" spans="6:14" s="139" customFormat="1" ht="14.25">
      <c r="F385" s="142"/>
      <c r="N385" s="142"/>
    </row>
    <row r="386" spans="6:14" s="139" customFormat="1" ht="14.25">
      <c r="F386" s="142"/>
      <c r="N386" s="142"/>
    </row>
    <row r="387" spans="6:14" s="139" customFormat="1" ht="14.25">
      <c r="F387" s="142"/>
      <c r="N387" s="142"/>
    </row>
    <row r="388" spans="6:14" s="139" customFormat="1" ht="14.25">
      <c r="F388" s="142"/>
      <c r="N388" s="142"/>
    </row>
    <row r="389" spans="6:14" s="139" customFormat="1" ht="14.25">
      <c r="F389" s="142"/>
      <c r="N389" s="142"/>
    </row>
    <row r="390" spans="6:14" s="139" customFormat="1" ht="14.25">
      <c r="F390" s="142"/>
      <c r="N390" s="142"/>
    </row>
    <row r="391" spans="6:14" s="139" customFormat="1" ht="14.25">
      <c r="F391" s="142"/>
      <c r="N391" s="142"/>
    </row>
    <row r="392" spans="6:14" s="139" customFormat="1" ht="14.25">
      <c r="F392" s="142"/>
      <c r="N392" s="142"/>
    </row>
    <row r="393" spans="6:14" s="139" customFormat="1" ht="14.25">
      <c r="F393" s="142"/>
      <c r="N393" s="142"/>
    </row>
    <row r="394" spans="6:14" s="139" customFormat="1" ht="14.25">
      <c r="F394" s="142"/>
      <c r="N394" s="142"/>
    </row>
    <row r="395" spans="6:14" s="139" customFormat="1" ht="14.25">
      <c r="F395" s="142"/>
      <c r="N395" s="142"/>
    </row>
    <row r="396" spans="6:14" s="139" customFormat="1" ht="14.25">
      <c r="F396" s="142"/>
      <c r="N396" s="142"/>
    </row>
    <row r="397" spans="6:14" s="139" customFormat="1" ht="14.25">
      <c r="F397" s="142"/>
      <c r="N397" s="142"/>
    </row>
    <row r="398" spans="6:14" s="139" customFormat="1" ht="14.25">
      <c r="F398" s="142"/>
      <c r="N398" s="142"/>
    </row>
    <row r="399" spans="6:14" s="139" customFormat="1" ht="14.25">
      <c r="F399" s="142"/>
      <c r="N399" s="142"/>
    </row>
    <row r="400" spans="6:14" s="139" customFormat="1" ht="14.25">
      <c r="F400" s="142"/>
      <c r="N400" s="142"/>
    </row>
    <row r="401" spans="6:14" s="139" customFormat="1" ht="14.25">
      <c r="F401" s="142"/>
      <c r="N401" s="142"/>
    </row>
    <row r="402" spans="6:14" s="139" customFormat="1" ht="14.25">
      <c r="F402" s="142"/>
      <c r="N402" s="142"/>
    </row>
    <row r="403" spans="6:14" s="139" customFormat="1" ht="14.25">
      <c r="F403" s="142"/>
      <c r="N403" s="142"/>
    </row>
    <row r="404" spans="6:14" s="139" customFormat="1" ht="14.25">
      <c r="F404" s="142"/>
      <c r="N404" s="142"/>
    </row>
    <row r="405" spans="6:14" s="139" customFormat="1" ht="14.25">
      <c r="F405" s="142"/>
      <c r="N405" s="142"/>
    </row>
    <row r="406" spans="6:14" s="139" customFormat="1" ht="14.25">
      <c r="F406" s="142"/>
      <c r="N406" s="142"/>
    </row>
    <row r="407" spans="6:14" s="139" customFormat="1" ht="14.25">
      <c r="F407" s="142"/>
      <c r="N407" s="142"/>
    </row>
    <row r="408" spans="6:14" s="139" customFormat="1" ht="14.25">
      <c r="F408" s="142"/>
      <c r="N408" s="142"/>
    </row>
    <row r="409" spans="6:14" s="139" customFormat="1" ht="14.25">
      <c r="F409" s="142"/>
      <c r="N409" s="142"/>
    </row>
    <row r="410" spans="6:14" s="139" customFormat="1" ht="14.25">
      <c r="F410" s="142"/>
      <c r="N410" s="142"/>
    </row>
    <row r="411" spans="6:14" s="139" customFormat="1" ht="14.25">
      <c r="F411" s="142"/>
      <c r="N411" s="142"/>
    </row>
    <row r="412" spans="6:14" s="139" customFormat="1" ht="14.25">
      <c r="F412" s="142"/>
      <c r="N412" s="142"/>
    </row>
    <row r="413" spans="6:14" s="139" customFormat="1" ht="14.25">
      <c r="F413" s="142"/>
      <c r="N413" s="142"/>
    </row>
    <row r="414" spans="6:14" s="139" customFormat="1" ht="14.25">
      <c r="F414" s="142"/>
      <c r="N414" s="142"/>
    </row>
    <row r="415" spans="6:14" s="139" customFormat="1" ht="14.25">
      <c r="F415" s="142"/>
      <c r="N415" s="142"/>
    </row>
    <row r="416" spans="6:14" s="139" customFormat="1" ht="14.25">
      <c r="F416" s="142"/>
      <c r="N416" s="142"/>
    </row>
    <row r="417" spans="6:14" s="139" customFormat="1" ht="14.25">
      <c r="F417" s="142"/>
      <c r="N417" s="142"/>
    </row>
    <row r="418" spans="6:14" s="139" customFormat="1" ht="14.25">
      <c r="F418" s="142"/>
      <c r="N418" s="142"/>
    </row>
    <row r="419" spans="6:14" s="139" customFormat="1" ht="14.25">
      <c r="F419" s="142"/>
      <c r="N419" s="142"/>
    </row>
    <row r="420" spans="6:14" s="139" customFormat="1" ht="14.25">
      <c r="F420" s="142"/>
      <c r="N420" s="142"/>
    </row>
    <row r="421" spans="6:14" s="139" customFormat="1" ht="14.25">
      <c r="F421" s="142"/>
      <c r="N421" s="142"/>
    </row>
    <row r="422" spans="6:14" s="139" customFormat="1" ht="14.25">
      <c r="F422" s="142"/>
      <c r="N422" s="142"/>
    </row>
    <row r="423" spans="6:14" s="139" customFormat="1" ht="14.25">
      <c r="F423" s="142"/>
      <c r="N423" s="142"/>
    </row>
    <row r="424" spans="6:14" s="139" customFormat="1" ht="14.25">
      <c r="F424" s="142"/>
      <c r="N424" s="142"/>
    </row>
    <row r="425" spans="6:14" s="139" customFormat="1" ht="14.25">
      <c r="F425" s="142"/>
      <c r="N425" s="142"/>
    </row>
    <row r="426" spans="6:14" s="139" customFormat="1" ht="14.25">
      <c r="F426" s="142"/>
      <c r="N426" s="142"/>
    </row>
    <row r="427" spans="6:14" s="139" customFormat="1" ht="14.25">
      <c r="F427" s="142"/>
      <c r="N427" s="142"/>
    </row>
    <row r="428" spans="6:14" s="139" customFormat="1" ht="14.25">
      <c r="F428" s="142"/>
      <c r="N428" s="142"/>
    </row>
    <row r="429" spans="6:14" s="139" customFormat="1" ht="14.25">
      <c r="F429" s="142"/>
      <c r="N429" s="142"/>
    </row>
    <row r="430" spans="6:14" s="139" customFormat="1" ht="14.25">
      <c r="F430" s="142"/>
      <c r="N430" s="142"/>
    </row>
    <row r="431" spans="6:14" s="139" customFormat="1" ht="14.25">
      <c r="F431" s="142"/>
      <c r="N431" s="142"/>
    </row>
    <row r="432" spans="6:14" s="139" customFormat="1" ht="14.25">
      <c r="F432" s="142"/>
      <c r="N432" s="142"/>
    </row>
    <row r="433" spans="6:14" s="139" customFormat="1" ht="14.25">
      <c r="F433" s="142"/>
      <c r="N433" s="142"/>
    </row>
    <row r="434" spans="6:14" s="139" customFormat="1" ht="14.25">
      <c r="F434" s="142"/>
      <c r="N434" s="142"/>
    </row>
    <row r="435" spans="6:14" s="139" customFormat="1" ht="14.25">
      <c r="F435" s="142"/>
      <c r="N435" s="142"/>
    </row>
    <row r="436" spans="6:14" s="139" customFormat="1" ht="14.25">
      <c r="F436" s="142"/>
      <c r="N436" s="142"/>
    </row>
    <row r="437" spans="6:14" s="139" customFormat="1" ht="14.25">
      <c r="F437" s="142"/>
      <c r="N437" s="142"/>
    </row>
    <row r="438" spans="6:14" s="139" customFormat="1" ht="14.25">
      <c r="F438" s="142"/>
      <c r="N438" s="142"/>
    </row>
    <row r="439" spans="6:14" s="139" customFormat="1" ht="14.25">
      <c r="F439" s="142"/>
      <c r="N439" s="142"/>
    </row>
    <row r="440" spans="6:14" s="139" customFormat="1" ht="14.25">
      <c r="F440" s="142"/>
      <c r="N440" s="142"/>
    </row>
    <row r="441" spans="6:14" s="139" customFormat="1" ht="14.25">
      <c r="F441" s="142"/>
      <c r="N441" s="142"/>
    </row>
    <row r="442" spans="6:14" s="139" customFormat="1" ht="14.25">
      <c r="F442" s="142"/>
      <c r="N442" s="142"/>
    </row>
    <row r="443" spans="6:14" s="139" customFormat="1" ht="14.25">
      <c r="F443" s="142"/>
      <c r="N443" s="142"/>
    </row>
    <row r="444" spans="6:14" s="139" customFormat="1" ht="14.25">
      <c r="F444" s="142"/>
      <c r="N444" s="142"/>
    </row>
    <row r="445" spans="6:14" s="139" customFormat="1" ht="14.25">
      <c r="F445" s="142"/>
      <c r="N445" s="142"/>
    </row>
    <row r="446" spans="6:14" s="139" customFormat="1" ht="14.25">
      <c r="F446" s="142"/>
      <c r="N446" s="142"/>
    </row>
    <row r="447" spans="6:14" s="139" customFormat="1" ht="14.25">
      <c r="F447" s="142"/>
      <c r="N447" s="142"/>
    </row>
    <row r="448" spans="6:14" s="139" customFormat="1" ht="14.25">
      <c r="F448" s="142"/>
      <c r="N448" s="142"/>
    </row>
    <row r="449" spans="6:14" s="139" customFormat="1" ht="14.25">
      <c r="F449" s="142"/>
      <c r="N449" s="142"/>
    </row>
    <row r="450" spans="6:14" s="139" customFormat="1" ht="14.25">
      <c r="F450" s="142"/>
      <c r="N450" s="142"/>
    </row>
    <row r="451" spans="6:14" s="139" customFormat="1" ht="14.25">
      <c r="F451" s="142"/>
      <c r="N451" s="142"/>
    </row>
    <row r="452" spans="6:14" s="139" customFormat="1" ht="14.25">
      <c r="F452" s="142"/>
      <c r="N452" s="142"/>
    </row>
    <row r="453" spans="6:14" s="139" customFormat="1" ht="14.25">
      <c r="F453" s="142"/>
      <c r="N453" s="142"/>
    </row>
    <row r="454" spans="6:14" s="139" customFormat="1" ht="14.25">
      <c r="F454" s="142"/>
      <c r="N454" s="142"/>
    </row>
    <row r="455" spans="6:14" s="139" customFormat="1" ht="14.25">
      <c r="F455" s="142"/>
      <c r="N455" s="142"/>
    </row>
    <row r="456" spans="6:14" s="139" customFormat="1" ht="14.25">
      <c r="F456" s="142"/>
      <c r="N456" s="142"/>
    </row>
    <row r="457" spans="6:14" s="139" customFormat="1" ht="14.25">
      <c r="F457" s="142"/>
      <c r="N457" s="142"/>
    </row>
    <row r="458" spans="6:14" s="139" customFormat="1" ht="14.25">
      <c r="F458" s="142"/>
      <c r="N458" s="142"/>
    </row>
    <row r="459" spans="6:14" s="139" customFormat="1" ht="14.25">
      <c r="F459" s="142"/>
      <c r="N459" s="142"/>
    </row>
    <row r="460" spans="6:14" s="139" customFormat="1" ht="14.25">
      <c r="F460" s="142"/>
      <c r="N460" s="142"/>
    </row>
    <row r="461" spans="6:14" s="139" customFormat="1" ht="14.25">
      <c r="F461" s="142"/>
      <c r="N461" s="142"/>
    </row>
    <row r="462" spans="6:14" s="139" customFormat="1" ht="14.25">
      <c r="F462" s="142"/>
      <c r="N462" s="142"/>
    </row>
    <row r="463" spans="6:14" s="139" customFormat="1" ht="14.25">
      <c r="F463" s="142"/>
      <c r="N463" s="142"/>
    </row>
    <row r="464" spans="6:14" s="139" customFormat="1" ht="14.25">
      <c r="F464" s="142"/>
      <c r="N464" s="142"/>
    </row>
    <row r="465" spans="6:14" s="139" customFormat="1" ht="14.25">
      <c r="F465" s="142"/>
      <c r="N465" s="142"/>
    </row>
    <row r="466" spans="6:14" s="139" customFormat="1" ht="14.25">
      <c r="F466" s="142"/>
      <c r="N466" s="142"/>
    </row>
    <row r="467" spans="6:14" s="139" customFormat="1" ht="14.25">
      <c r="F467" s="142"/>
      <c r="N467" s="142"/>
    </row>
    <row r="468" spans="6:14" s="139" customFormat="1" ht="14.25">
      <c r="F468" s="142"/>
      <c r="N468" s="142"/>
    </row>
    <row r="469" spans="6:14" s="139" customFormat="1" ht="14.25">
      <c r="F469" s="142"/>
      <c r="N469" s="142"/>
    </row>
    <row r="470" spans="6:14" s="139" customFormat="1" ht="14.25">
      <c r="F470" s="142"/>
      <c r="N470" s="142"/>
    </row>
    <row r="471" spans="6:14" s="139" customFormat="1" ht="14.25">
      <c r="F471" s="142"/>
      <c r="N471" s="142"/>
    </row>
    <row r="472" spans="6:14" s="139" customFormat="1" ht="14.25">
      <c r="F472" s="142"/>
      <c r="N472" s="142"/>
    </row>
    <row r="473" spans="6:14" s="139" customFormat="1" ht="14.25">
      <c r="F473" s="142"/>
      <c r="N473" s="142"/>
    </row>
    <row r="474" spans="6:14" s="139" customFormat="1" ht="14.25">
      <c r="F474" s="142"/>
      <c r="N474" s="142"/>
    </row>
    <row r="475" spans="6:14" s="139" customFormat="1" ht="14.25">
      <c r="F475" s="142"/>
      <c r="N475" s="142"/>
    </row>
    <row r="476" spans="6:14" s="139" customFormat="1" ht="14.25">
      <c r="F476" s="142"/>
      <c r="N476" s="142"/>
    </row>
    <row r="477" spans="6:14" s="139" customFormat="1" ht="14.25">
      <c r="F477" s="142"/>
      <c r="N477" s="142"/>
    </row>
    <row r="478" spans="6:14" s="139" customFormat="1" ht="14.25">
      <c r="F478" s="142"/>
      <c r="N478" s="142"/>
    </row>
    <row r="479" spans="6:14" s="139" customFormat="1" ht="14.25">
      <c r="F479" s="142"/>
      <c r="N479" s="142"/>
    </row>
    <row r="480" spans="6:14" s="139" customFormat="1" ht="14.25">
      <c r="F480" s="142"/>
      <c r="N480" s="142"/>
    </row>
    <row r="481" spans="6:14" s="139" customFormat="1" ht="14.25">
      <c r="F481" s="142"/>
      <c r="N481" s="142"/>
    </row>
    <row r="482" spans="6:14" s="139" customFormat="1" ht="14.25">
      <c r="F482" s="142"/>
      <c r="N482" s="142"/>
    </row>
    <row r="483" spans="6:14" s="139" customFormat="1" ht="14.25">
      <c r="F483" s="142"/>
      <c r="N483" s="142"/>
    </row>
    <row r="484" spans="6:14" s="139" customFormat="1" ht="14.25">
      <c r="F484" s="142"/>
      <c r="N484" s="142"/>
    </row>
    <row r="485" spans="6:14" s="139" customFormat="1" ht="14.25">
      <c r="F485" s="142"/>
      <c r="N485" s="142"/>
    </row>
    <row r="486" spans="6:14" s="139" customFormat="1" ht="14.25">
      <c r="F486" s="142"/>
      <c r="N486" s="142"/>
    </row>
    <row r="487" spans="6:14" s="139" customFormat="1" ht="14.25">
      <c r="F487" s="142"/>
      <c r="N487" s="142"/>
    </row>
    <row r="488" spans="6:14" s="139" customFormat="1" ht="14.25">
      <c r="F488" s="142"/>
      <c r="N488" s="142"/>
    </row>
    <row r="489" spans="6:14" s="139" customFormat="1" ht="14.25">
      <c r="F489" s="142"/>
      <c r="N489" s="142"/>
    </row>
    <row r="490" spans="6:14" s="139" customFormat="1" ht="14.25">
      <c r="F490" s="142"/>
      <c r="N490" s="142"/>
    </row>
    <row r="491" spans="6:14" s="139" customFormat="1" ht="14.25">
      <c r="F491" s="142"/>
      <c r="N491" s="142"/>
    </row>
    <row r="492" spans="6:14" s="139" customFormat="1" ht="14.25">
      <c r="F492" s="142"/>
      <c r="N492" s="142"/>
    </row>
    <row r="493" spans="6:14" s="139" customFormat="1" ht="14.25">
      <c r="F493" s="142"/>
      <c r="N493" s="142"/>
    </row>
    <row r="494" spans="6:14" s="139" customFormat="1" ht="14.25">
      <c r="F494" s="142"/>
      <c r="N494" s="142"/>
    </row>
    <row r="495" spans="6:14" s="139" customFormat="1" ht="14.25">
      <c r="F495" s="142"/>
      <c r="N495" s="142"/>
    </row>
    <row r="496" spans="6:14" s="139" customFormat="1" ht="14.25">
      <c r="F496" s="142"/>
      <c r="N496" s="142"/>
    </row>
    <row r="497" spans="6:14" s="139" customFormat="1" ht="14.25">
      <c r="F497" s="142"/>
      <c r="N497" s="142"/>
    </row>
    <row r="498" spans="6:14" s="139" customFormat="1" ht="14.25">
      <c r="F498" s="142"/>
      <c r="N498" s="142"/>
    </row>
    <row r="499" spans="6:14" s="139" customFormat="1" ht="14.25">
      <c r="F499" s="142"/>
      <c r="N499" s="142"/>
    </row>
    <row r="500" spans="6:14" s="139" customFormat="1" ht="14.25">
      <c r="F500" s="142"/>
      <c r="N500" s="142"/>
    </row>
    <row r="501" spans="6:14" s="139" customFormat="1" ht="14.25">
      <c r="F501" s="142"/>
      <c r="N501" s="142"/>
    </row>
    <row r="502" spans="6:14" s="139" customFormat="1" ht="14.25">
      <c r="F502" s="142"/>
      <c r="N502" s="142"/>
    </row>
    <row r="503" spans="6:14" s="139" customFormat="1" ht="14.25">
      <c r="F503" s="142"/>
      <c r="N503" s="142"/>
    </row>
    <row r="504" spans="6:14" s="139" customFormat="1" ht="14.25">
      <c r="F504" s="142"/>
      <c r="N504" s="142"/>
    </row>
    <row r="505" spans="6:14" s="139" customFormat="1" ht="14.25">
      <c r="F505" s="142"/>
      <c r="N505" s="142"/>
    </row>
    <row r="506" spans="6:14" s="139" customFormat="1" ht="14.25">
      <c r="F506" s="142"/>
      <c r="N506" s="142"/>
    </row>
    <row r="507" spans="6:14" s="139" customFormat="1" ht="14.25">
      <c r="F507" s="142"/>
      <c r="N507" s="142"/>
    </row>
    <row r="508" spans="6:14" s="139" customFormat="1" ht="14.25">
      <c r="F508" s="142"/>
      <c r="N508" s="142"/>
    </row>
    <row r="509" spans="6:14" s="139" customFormat="1" ht="14.25">
      <c r="F509" s="142"/>
      <c r="N509" s="142"/>
    </row>
    <row r="510" spans="6:14" s="139" customFormat="1" ht="14.25">
      <c r="F510" s="142"/>
      <c r="N510" s="142"/>
    </row>
    <row r="511" spans="6:14" s="139" customFormat="1" ht="14.25">
      <c r="F511" s="142"/>
      <c r="N511" s="142"/>
    </row>
    <row r="512" spans="6:14" s="139" customFormat="1" ht="14.25">
      <c r="F512" s="142"/>
      <c r="N512" s="142"/>
    </row>
    <row r="513" spans="6:14" s="139" customFormat="1" ht="14.25">
      <c r="F513" s="142"/>
      <c r="N513" s="142"/>
    </row>
    <row r="514" spans="6:14" s="139" customFormat="1" ht="14.25">
      <c r="F514" s="142"/>
      <c r="N514" s="142"/>
    </row>
    <row r="515" spans="6:14" s="139" customFormat="1" ht="14.25">
      <c r="F515" s="142"/>
      <c r="N515" s="142"/>
    </row>
    <row r="516" spans="6:14" s="139" customFormat="1" ht="14.25">
      <c r="F516" s="142"/>
      <c r="N516" s="142"/>
    </row>
    <row r="517" spans="6:14" s="139" customFormat="1" ht="14.25">
      <c r="F517" s="142"/>
      <c r="N517" s="142"/>
    </row>
    <row r="518" spans="6:14" s="139" customFormat="1" ht="14.25">
      <c r="F518" s="142"/>
      <c r="N518" s="142"/>
    </row>
    <row r="519" spans="6:14" s="139" customFormat="1" ht="14.25">
      <c r="F519" s="142"/>
      <c r="N519" s="142"/>
    </row>
    <row r="520" spans="6:14" s="139" customFormat="1" ht="14.25">
      <c r="F520" s="142"/>
      <c r="N520" s="142"/>
    </row>
    <row r="521" spans="6:14" s="139" customFormat="1" ht="14.25">
      <c r="F521" s="142"/>
      <c r="N521" s="142"/>
    </row>
    <row r="522" spans="6:14" s="139" customFormat="1" ht="14.25">
      <c r="F522" s="142"/>
      <c r="N522" s="142"/>
    </row>
    <row r="523" spans="6:14" s="139" customFormat="1" ht="14.25">
      <c r="F523" s="142"/>
      <c r="N523" s="142"/>
    </row>
    <row r="524" spans="6:14" s="139" customFormat="1" ht="14.25">
      <c r="F524" s="142"/>
      <c r="N524" s="142"/>
    </row>
    <row r="525" spans="6:14" s="139" customFormat="1" ht="14.25">
      <c r="F525" s="142"/>
      <c r="N525" s="142"/>
    </row>
    <row r="526" spans="6:14" s="139" customFormat="1" ht="14.25">
      <c r="F526" s="142"/>
      <c r="N526" s="142"/>
    </row>
    <row r="527" spans="6:14" s="139" customFormat="1" ht="14.25">
      <c r="F527" s="142"/>
      <c r="N527" s="142"/>
    </row>
    <row r="528" spans="6:14" s="139" customFormat="1" ht="14.25">
      <c r="F528" s="142"/>
      <c r="N528" s="142"/>
    </row>
    <row r="529" spans="6:14" s="139" customFormat="1" ht="14.25">
      <c r="F529" s="142"/>
      <c r="N529" s="142"/>
    </row>
    <row r="530" spans="6:14" s="139" customFormat="1" ht="14.25">
      <c r="F530" s="142"/>
      <c r="N530" s="142"/>
    </row>
    <row r="531" spans="6:14" s="139" customFormat="1" ht="14.25">
      <c r="F531" s="142"/>
      <c r="N531" s="142"/>
    </row>
    <row r="532" spans="6:14" s="139" customFormat="1" ht="14.25">
      <c r="F532" s="142"/>
      <c r="N532" s="142"/>
    </row>
    <row r="533" spans="6:14" s="139" customFormat="1" ht="14.25">
      <c r="F533" s="142"/>
      <c r="N533" s="142"/>
    </row>
    <row r="534" spans="6:14" s="139" customFormat="1" ht="14.25">
      <c r="F534" s="142"/>
      <c r="N534" s="142"/>
    </row>
    <row r="535" spans="6:14" s="139" customFormat="1" ht="14.25">
      <c r="F535" s="142"/>
      <c r="N535" s="142"/>
    </row>
    <row r="536" spans="6:14" s="139" customFormat="1" ht="14.25">
      <c r="F536" s="142"/>
      <c r="N536" s="142"/>
    </row>
    <row r="537" spans="6:14" s="139" customFormat="1" ht="14.25">
      <c r="F537" s="142"/>
      <c r="N537" s="142"/>
    </row>
    <row r="538" spans="6:14" s="139" customFormat="1" ht="14.25">
      <c r="F538" s="142"/>
      <c r="N538" s="142"/>
    </row>
    <row r="539" spans="6:14" s="139" customFormat="1" ht="14.25">
      <c r="F539" s="142"/>
      <c r="N539" s="142"/>
    </row>
    <row r="540" spans="6:14" s="139" customFormat="1" ht="14.25">
      <c r="F540" s="142"/>
      <c r="N540" s="142"/>
    </row>
    <row r="541" spans="6:14" s="139" customFormat="1" ht="14.25">
      <c r="F541" s="142"/>
      <c r="N541" s="142"/>
    </row>
    <row r="542" spans="6:14" s="139" customFormat="1" ht="14.25">
      <c r="F542" s="142"/>
      <c r="N542" s="142"/>
    </row>
    <row r="543" spans="6:14" s="139" customFormat="1" ht="14.25">
      <c r="F543" s="142"/>
      <c r="N543" s="142"/>
    </row>
    <row r="544" spans="6:14" s="139" customFormat="1" ht="14.25">
      <c r="F544" s="142"/>
      <c r="N544" s="142"/>
    </row>
    <row r="545" spans="6:14" s="139" customFormat="1" ht="14.25">
      <c r="F545" s="142"/>
      <c r="N545" s="142"/>
    </row>
    <row r="546" spans="6:14" s="139" customFormat="1" ht="14.25">
      <c r="F546" s="142"/>
      <c r="N546" s="142"/>
    </row>
    <row r="547" spans="6:14" s="139" customFormat="1" ht="14.25">
      <c r="F547" s="142"/>
      <c r="N547" s="142"/>
    </row>
    <row r="548" spans="6:14" s="139" customFormat="1" ht="14.25">
      <c r="F548" s="142"/>
      <c r="N548" s="142"/>
    </row>
    <row r="549" spans="6:14" s="139" customFormat="1" ht="14.25">
      <c r="F549" s="142"/>
      <c r="N549" s="142"/>
    </row>
    <row r="550" spans="6:14" s="139" customFormat="1" ht="14.25">
      <c r="F550" s="142"/>
      <c r="N550" s="142"/>
    </row>
    <row r="551" spans="6:14" s="139" customFormat="1" ht="14.25">
      <c r="F551" s="142"/>
      <c r="N551" s="142"/>
    </row>
    <row r="552" spans="6:14" s="139" customFormat="1" ht="14.25">
      <c r="F552" s="142"/>
      <c r="N552" s="142"/>
    </row>
    <row r="553" spans="6:14" s="139" customFormat="1" ht="14.25">
      <c r="F553" s="142"/>
      <c r="N553" s="142"/>
    </row>
    <row r="554" spans="6:14" s="139" customFormat="1" ht="14.25">
      <c r="F554" s="142"/>
      <c r="N554" s="142"/>
    </row>
    <row r="555" spans="6:14" s="139" customFormat="1" ht="14.25">
      <c r="F555" s="142"/>
      <c r="N555" s="142"/>
    </row>
    <row r="556" spans="6:14" s="139" customFormat="1" ht="14.25">
      <c r="F556" s="142"/>
      <c r="N556" s="142"/>
    </row>
    <row r="557" spans="6:14" s="139" customFormat="1" ht="14.25">
      <c r="F557" s="142"/>
      <c r="N557" s="142"/>
    </row>
    <row r="558" spans="6:14" s="139" customFormat="1" ht="14.25">
      <c r="F558" s="142"/>
      <c r="N558" s="142"/>
    </row>
    <row r="559" spans="6:14" s="139" customFormat="1" ht="14.25">
      <c r="F559" s="142"/>
      <c r="N559" s="142"/>
    </row>
    <row r="560" spans="6:14" s="139" customFormat="1" ht="14.25">
      <c r="F560" s="142"/>
      <c r="N560" s="142"/>
    </row>
    <row r="561" spans="6:14" s="139" customFormat="1" ht="14.25">
      <c r="F561" s="142"/>
      <c r="N561" s="142"/>
    </row>
    <row r="562" spans="6:14" s="139" customFormat="1" ht="14.25">
      <c r="F562" s="142"/>
      <c r="N562" s="142"/>
    </row>
    <row r="563" spans="6:14" s="139" customFormat="1" ht="14.25">
      <c r="F563" s="142"/>
      <c r="N563" s="142"/>
    </row>
    <row r="564" spans="6:14" s="139" customFormat="1" ht="14.25">
      <c r="F564" s="142"/>
      <c r="N564" s="142"/>
    </row>
    <row r="565" spans="6:14" s="139" customFormat="1" ht="14.25">
      <c r="F565" s="142"/>
      <c r="N565" s="142"/>
    </row>
    <row r="566" spans="6:14" s="139" customFormat="1" ht="14.25">
      <c r="F566" s="142"/>
      <c r="N566" s="142"/>
    </row>
    <row r="567" spans="6:14" s="139" customFormat="1" ht="14.25">
      <c r="F567" s="142"/>
      <c r="N567" s="142"/>
    </row>
    <row r="568" spans="6:14" s="139" customFormat="1" ht="14.25">
      <c r="F568" s="142"/>
      <c r="N568" s="142"/>
    </row>
    <row r="569" spans="6:14" s="139" customFormat="1" ht="14.25">
      <c r="F569" s="142"/>
      <c r="N569" s="142"/>
    </row>
    <row r="570" spans="6:14" s="139" customFormat="1" ht="14.25">
      <c r="F570" s="142"/>
      <c r="N570" s="142"/>
    </row>
    <row r="571" spans="6:14" s="139" customFormat="1" ht="14.25">
      <c r="F571" s="142"/>
      <c r="N571" s="142"/>
    </row>
    <row r="572" spans="6:14" s="139" customFormat="1" ht="14.25">
      <c r="F572" s="142"/>
      <c r="N572" s="142"/>
    </row>
    <row r="573" spans="6:14" s="139" customFormat="1" ht="14.25">
      <c r="F573" s="142"/>
      <c r="N573" s="142"/>
    </row>
    <row r="574" spans="6:14" s="139" customFormat="1" ht="14.25">
      <c r="F574" s="142"/>
      <c r="N574" s="142"/>
    </row>
    <row r="575" spans="6:14" s="139" customFormat="1" ht="14.25">
      <c r="F575" s="142"/>
      <c r="N575" s="142"/>
    </row>
    <row r="576" spans="6:14" s="139" customFormat="1" ht="14.25">
      <c r="F576" s="142"/>
      <c r="N576" s="142"/>
    </row>
    <row r="577" spans="6:14" s="139" customFormat="1" ht="14.25">
      <c r="F577" s="142"/>
      <c r="N577" s="142"/>
    </row>
    <row r="578" spans="6:14" s="139" customFormat="1" ht="14.25">
      <c r="F578" s="142"/>
      <c r="N578" s="142"/>
    </row>
    <row r="579" spans="6:14" s="139" customFormat="1" ht="14.25">
      <c r="F579" s="142"/>
      <c r="N579" s="142"/>
    </row>
    <row r="580" spans="6:14" s="139" customFormat="1" ht="14.25">
      <c r="F580" s="142"/>
      <c r="N580" s="142"/>
    </row>
    <row r="581" spans="6:14" s="139" customFormat="1" ht="14.25">
      <c r="F581" s="142"/>
      <c r="N581" s="142"/>
    </row>
    <row r="582" spans="6:14" s="139" customFormat="1" ht="14.25">
      <c r="F582" s="142"/>
      <c r="N582" s="142"/>
    </row>
    <row r="583" spans="6:14" s="139" customFormat="1" ht="14.25">
      <c r="F583" s="142"/>
      <c r="N583" s="142"/>
    </row>
    <row r="584" spans="6:14" s="139" customFormat="1" ht="14.25">
      <c r="F584" s="142"/>
      <c r="N584" s="142"/>
    </row>
    <row r="585" spans="6:14" s="139" customFormat="1" ht="14.25">
      <c r="F585" s="142"/>
      <c r="N585" s="142"/>
    </row>
    <row r="586" spans="6:14" s="139" customFormat="1" ht="14.25">
      <c r="F586" s="142"/>
      <c r="N586" s="142"/>
    </row>
    <row r="587" spans="6:14" s="139" customFormat="1" ht="14.25">
      <c r="F587" s="142"/>
      <c r="N587" s="142"/>
    </row>
    <row r="588" spans="6:14" s="139" customFormat="1" ht="14.25">
      <c r="F588" s="142"/>
      <c r="N588" s="142"/>
    </row>
    <row r="589" spans="6:14" s="139" customFormat="1" ht="14.25">
      <c r="F589" s="142"/>
      <c r="N589" s="142"/>
    </row>
    <row r="590" spans="6:14" s="139" customFormat="1" ht="14.25">
      <c r="F590" s="142"/>
      <c r="N590" s="142"/>
    </row>
    <row r="591" spans="6:14" s="139" customFormat="1" ht="14.25">
      <c r="F591" s="142"/>
      <c r="N591" s="142"/>
    </row>
    <row r="592" spans="6:14" s="139" customFormat="1" ht="14.25">
      <c r="F592" s="142"/>
      <c r="N592" s="142"/>
    </row>
    <row r="593" spans="6:14" s="139" customFormat="1" ht="14.25">
      <c r="F593" s="142"/>
      <c r="N593" s="142"/>
    </row>
    <row r="594" spans="6:14" s="139" customFormat="1" ht="14.25">
      <c r="F594" s="142"/>
      <c r="N594" s="142"/>
    </row>
    <row r="595" spans="6:14" s="139" customFormat="1" ht="14.25">
      <c r="F595" s="142"/>
      <c r="N595" s="142"/>
    </row>
    <row r="596" spans="6:14" s="139" customFormat="1" ht="14.25">
      <c r="F596" s="142"/>
      <c r="N596" s="142"/>
    </row>
    <row r="597" spans="6:14" s="139" customFormat="1" ht="14.25">
      <c r="F597" s="142"/>
      <c r="N597" s="142"/>
    </row>
    <row r="598" spans="6:14" s="139" customFormat="1" ht="14.25">
      <c r="F598" s="142"/>
      <c r="N598" s="142"/>
    </row>
    <row r="599" spans="6:14" s="139" customFormat="1" ht="14.25">
      <c r="F599" s="142"/>
      <c r="N599" s="142"/>
    </row>
    <row r="600" spans="6:14" s="139" customFormat="1" ht="14.25">
      <c r="F600" s="142"/>
      <c r="N600" s="142"/>
    </row>
    <row r="601" spans="6:14" s="139" customFormat="1" ht="14.25">
      <c r="F601" s="142"/>
      <c r="N601" s="142"/>
    </row>
    <row r="602" spans="6:14" s="139" customFormat="1" ht="14.25">
      <c r="F602" s="142"/>
      <c r="N602" s="142"/>
    </row>
    <row r="603" spans="6:14" s="139" customFormat="1" ht="14.25">
      <c r="F603" s="142"/>
      <c r="N603" s="142"/>
    </row>
    <row r="604" spans="6:14" s="139" customFormat="1" ht="14.25">
      <c r="F604" s="142"/>
      <c r="N604" s="142"/>
    </row>
    <row r="605" spans="6:14" s="139" customFormat="1" ht="14.25">
      <c r="F605" s="142"/>
      <c r="N605" s="142"/>
    </row>
    <row r="606" spans="6:14" s="139" customFormat="1" ht="14.25">
      <c r="F606" s="142"/>
      <c r="N606" s="142"/>
    </row>
    <row r="607" spans="6:14" s="139" customFormat="1" ht="14.25">
      <c r="F607" s="142"/>
      <c r="N607" s="142"/>
    </row>
    <row r="608" spans="6:14" s="139" customFormat="1" ht="14.25">
      <c r="F608" s="142"/>
      <c r="N608" s="142"/>
    </row>
    <row r="609" spans="6:14" s="139" customFormat="1" ht="14.25">
      <c r="F609" s="142"/>
      <c r="N609" s="142"/>
    </row>
    <row r="610" spans="6:14" s="139" customFormat="1" ht="14.25">
      <c r="F610" s="142"/>
      <c r="N610" s="142"/>
    </row>
    <row r="611" spans="6:14" s="139" customFormat="1" ht="14.25">
      <c r="F611" s="142"/>
      <c r="N611" s="142"/>
    </row>
    <row r="612" spans="6:14" s="139" customFormat="1" ht="14.25">
      <c r="F612" s="142"/>
      <c r="N612" s="142"/>
    </row>
    <row r="613" spans="6:14" s="139" customFormat="1" ht="14.25">
      <c r="F613" s="142"/>
      <c r="N613" s="142"/>
    </row>
    <row r="614" spans="6:14" s="139" customFormat="1" ht="14.25">
      <c r="F614" s="142"/>
      <c r="N614" s="142"/>
    </row>
    <row r="615" spans="6:14" s="139" customFormat="1" ht="14.25">
      <c r="F615" s="142"/>
      <c r="N615" s="142"/>
    </row>
    <row r="616" spans="6:14" s="139" customFormat="1" ht="14.25">
      <c r="F616" s="142"/>
      <c r="N616" s="142"/>
    </row>
    <row r="617" spans="6:14" s="139" customFormat="1" ht="14.25">
      <c r="F617" s="142"/>
      <c r="N617" s="142"/>
    </row>
    <row r="618" spans="6:14" s="139" customFormat="1" ht="14.25">
      <c r="F618" s="142"/>
      <c r="N618" s="142"/>
    </row>
    <row r="619" spans="6:14" s="139" customFormat="1" ht="14.25">
      <c r="F619" s="142"/>
      <c r="N619" s="142"/>
    </row>
    <row r="620" spans="6:14" s="139" customFormat="1" ht="14.25">
      <c r="F620" s="142"/>
      <c r="N620" s="142"/>
    </row>
    <row r="621" spans="6:14" s="139" customFormat="1" ht="14.25">
      <c r="F621" s="142"/>
      <c r="N621" s="142"/>
    </row>
    <row r="622" spans="6:14" s="139" customFormat="1" ht="14.25">
      <c r="F622" s="142"/>
      <c r="N622" s="142"/>
    </row>
    <row r="623" spans="6:14" s="139" customFormat="1" ht="14.25">
      <c r="F623" s="142"/>
      <c r="N623" s="142"/>
    </row>
    <row r="624" spans="6:14" s="139" customFormat="1" ht="14.25">
      <c r="F624" s="142"/>
      <c r="N624" s="142"/>
    </row>
    <row r="625" spans="6:14" s="139" customFormat="1" ht="14.25">
      <c r="F625" s="142"/>
      <c r="N625" s="142"/>
    </row>
    <row r="626" spans="6:14" s="139" customFormat="1" ht="14.25">
      <c r="F626" s="142"/>
      <c r="N626" s="142"/>
    </row>
    <row r="627" spans="6:14" s="139" customFormat="1" ht="14.25">
      <c r="F627" s="142"/>
      <c r="N627" s="142"/>
    </row>
    <row r="628" spans="6:14" s="139" customFormat="1" ht="14.25">
      <c r="F628" s="142"/>
      <c r="N628" s="142"/>
    </row>
    <row r="629" spans="6:14" s="139" customFormat="1" ht="14.25">
      <c r="F629" s="142"/>
      <c r="N629" s="142"/>
    </row>
    <row r="630" spans="6:14" s="139" customFormat="1" ht="14.25">
      <c r="F630" s="142"/>
      <c r="N630" s="142"/>
    </row>
    <row r="631" spans="6:14" s="139" customFormat="1" ht="14.25">
      <c r="F631" s="142"/>
      <c r="N631" s="142"/>
    </row>
    <row r="632" spans="6:14" s="139" customFormat="1" ht="14.25">
      <c r="F632" s="142"/>
      <c r="N632" s="142"/>
    </row>
    <row r="633" spans="6:14" s="139" customFormat="1" ht="14.25">
      <c r="F633" s="142"/>
      <c r="N633" s="142"/>
    </row>
    <row r="634" spans="6:14" s="139" customFormat="1" ht="14.25">
      <c r="F634" s="142"/>
      <c r="N634" s="142"/>
    </row>
    <row r="635" spans="6:14" s="139" customFormat="1" ht="14.25">
      <c r="F635" s="142"/>
      <c r="N635" s="142"/>
    </row>
    <row r="636" spans="6:14" s="139" customFormat="1" ht="14.25">
      <c r="F636" s="142"/>
      <c r="N636" s="142"/>
    </row>
    <row r="637" spans="6:14" s="139" customFormat="1" ht="14.25">
      <c r="F637" s="142"/>
      <c r="N637" s="142"/>
    </row>
    <row r="638" spans="6:14" s="139" customFormat="1" ht="14.25">
      <c r="F638" s="142"/>
      <c r="N638" s="142"/>
    </row>
    <row r="639" spans="6:14" s="139" customFormat="1" ht="14.25">
      <c r="F639" s="142"/>
      <c r="N639" s="142"/>
    </row>
    <row r="640" spans="6:14" s="139" customFormat="1" ht="14.25">
      <c r="F640" s="142"/>
      <c r="N640" s="142"/>
    </row>
    <row r="641" spans="6:14" s="139" customFormat="1" ht="14.25">
      <c r="F641" s="142"/>
      <c r="N641" s="142"/>
    </row>
    <row r="642" spans="6:14" s="139" customFormat="1" ht="14.25">
      <c r="F642" s="142"/>
      <c r="N642" s="142"/>
    </row>
    <row r="643" spans="6:14" s="139" customFormat="1" ht="14.25">
      <c r="F643" s="142"/>
      <c r="N643" s="142"/>
    </row>
    <row r="644" spans="6:14" s="139" customFormat="1" ht="14.25">
      <c r="F644" s="142"/>
      <c r="N644" s="142"/>
    </row>
    <row r="645" spans="6:14" s="139" customFormat="1" ht="14.25">
      <c r="F645" s="142"/>
      <c r="N645" s="142"/>
    </row>
    <row r="646" spans="6:14" s="139" customFormat="1" ht="14.25">
      <c r="F646" s="142"/>
      <c r="N646" s="142"/>
    </row>
    <row r="647" spans="6:14" s="139" customFormat="1" ht="14.25">
      <c r="F647" s="142"/>
      <c r="N647" s="142"/>
    </row>
    <row r="648" spans="6:14" s="139" customFormat="1" ht="14.25">
      <c r="F648" s="142"/>
      <c r="N648" s="142"/>
    </row>
    <row r="649" spans="6:14" s="139" customFormat="1" ht="14.25">
      <c r="F649" s="142"/>
      <c r="N649" s="142"/>
    </row>
    <row r="650" spans="6:14" s="139" customFormat="1" ht="14.25">
      <c r="F650" s="142"/>
      <c r="N650" s="142"/>
    </row>
    <row r="651" spans="6:14" s="139" customFormat="1" ht="14.25">
      <c r="F651" s="142"/>
      <c r="N651" s="142"/>
    </row>
    <row r="652" spans="6:14" s="139" customFormat="1" ht="14.25">
      <c r="F652" s="142"/>
      <c r="N652" s="142"/>
    </row>
    <row r="653" spans="6:14" s="139" customFormat="1" ht="14.25">
      <c r="F653" s="142"/>
      <c r="N653" s="142"/>
    </row>
    <row r="654" spans="6:14" s="139" customFormat="1" ht="14.25">
      <c r="F654" s="142"/>
      <c r="N654" s="142"/>
    </row>
    <row r="655" spans="6:14" s="139" customFormat="1" ht="14.25">
      <c r="F655" s="142"/>
      <c r="N655" s="142"/>
    </row>
    <row r="656" spans="6:14" s="139" customFormat="1" ht="14.25">
      <c r="F656" s="142"/>
      <c r="N656" s="142"/>
    </row>
    <row r="657" spans="6:14" s="139" customFormat="1" ht="14.25">
      <c r="F657" s="142"/>
      <c r="N657" s="142"/>
    </row>
    <row r="658" spans="6:14" s="139" customFormat="1" ht="14.25">
      <c r="F658" s="142"/>
      <c r="N658" s="142"/>
    </row>
    <row r="659" spans="6:14" s="139" customFormat="1" ht="14.25">
      <c r="F659" s="142"/>
      <c r="N659" s="142"/>
    </row>
    <row r="660" spans="6:14" s="139" customFormat="1" ht="14.25">
      <c r="F660" s="142"/>
      <c r="N660" s="142"/>
    </row>
    <row r="661" spans="6:14" s="139" customFormat="1" ht="14.25">
      <c r="F661" s="142"/>
      <c r="N661" s="142"/>
    </row>
    <row r="662" spans="6:14" s="139" customFormat="1" ht="14.25">
      <c r="F662" s="142"/>
      <c r="N662" s="142"/>
    </row>
    <row r="663" spans="6:14" s="139" customFormat="1" ht="14.25">
      <c r="F663" s="142"/>
      <c r="N663" s="142"/>
    </row>
    <row r="664" spans="6:14" s="139" customFormat="1" ht="14.25">
      <c r="F664" s="142"/>
      <c r="N664" s="142"/>
    </row>
    <row r="665" spans="6:14" s="139" customFormat="1" ht="14.25">
      <c r="F665" s="142"/>
      <c r="N665" s="142"/>
    </row>
    <row r="666" spans="6:14" s="139" customFormat="1" ht="14.25">
      <c r="F666" s="142"/>
      <c r="N666" s="142"/>
    </row>
    <row r="667" spans="6:14" s="139" customFormat="1" ht="14.25">
      <c r="F667" s="142"/>
      <c r="N667" s="142"/>
    </row>
    <row r="668" spans="6:14" s="139" customFormat="1" ht="14.25">
      <c r="F668" s="142"/>
      <c r="N668" s="142"/>
    </row>
    <row r="669" spans="6:14" s="139" customFormat="1" ht="14.25">
      <c r="F669" s="142"/>
      <c r="N669" s="142"/>
    </row>
    <row r="670" spans="6:14" s="139" customFormat="1" ht="14.25">
      <c r="F670" s="142"/>
      <c r="N670" s="142"/>
    </row>
    <row r="671" spans="6:14" s="139" customFormat="1" ht="14.25">
      <c r="F671" s="142"/>
      <c r="N671" s="142"/>
    </row>
    <row r="672" spans="6:14" s="139" customFormat="1" ht="14.25">
      <c r="F672" s="142"/>
      <c r="N672" s="142"/>
    </row>
    <row r="673" spans="6:14" s="139" customFormat="1" ht="14.25">
      <c r="F673" s="142"/>
      <c r="N673" s="142"/>
    </row>
    <row r="674" spans="6:14" s="139" customFormat="1" ht="14.25">
      <c r="F674" s="142"/>
      <c r="N674" s="142"/>
    </row>
    <row r="675" spans="6:14" s="139" customFormat="1" ht="14.25">
      <c r="F675" s="142"/>
      <c r="N675" s="142"/>
    </row>
    <row r="676" spans="6:14" s="139" customFormat="1" ht="14.25">
      <c r="F676" s="142"/>
      <c r="N676" s="142"/>
    </row>
    <row r="677" spans="6:14" s="139" customFormat="1" ht="14.25">
      <c r="F677" s="142"/>
      <c r="N677" s="142"/>
    </row>
    <row r="678" spans="6:14" s="139" customFormat="1" ht="14.25">
      <c r="F678" s="142"/>
      <c r="N678" s="142"/>
    </row>
    <row r="679" spans="6:14" s="139" customFormat="1" ht="14.25">
      <c r="F679" s="142"/>
      <c r="N679" s="142"/>
    </row>
    <row r="680" spans="6:14" s="139" customFormat="1" ht="14.25">
      <c r="F680" s="142"/>
      <c r="N680" s="142"/>
    </row>
    <row r="681" spans="6:14" s="139" customFormat="1" ht="14.25">
      <c r="F681" s="142"/>
      <c r="N681" s="142"/>
    </row>
    <row r="682" spans="6:14" s="139" customFormat="1" ht="14.25">
      <c r="F682" s="142"/>
      <c r="N682" s="142"/>
    </row>
    <row r="683" spans="6:14" s="139" customFormat="1" ht="14.25">
      <c r="F683" s="142"/>
      <c r="N683" s="142"/>
    </row>
    <row r="684" spans="6:14" s="139" customFormat="1" ht="14.25">
      <c r="F684" s="142"/>
      <c r="N684" s="142"/>
    </row>
    <row r="685" spans="6:14" s="139" customFormat="1" ht="14.25">
      <c r="F685" s="142"/>
      <c r="N685" s="142"/>
    </row>
    <row r="686" spans="6:14" s="139" customFormat="1" ht="14.25">
      <c r="F686" s="142"/>
      <c r="N686" s="142"/>
    </row>
    <row r="687" spans="6:14" s="139" customFormat="1" ht="14.25">
      <c r="F687" s="142"/>
      <c r="N687" s="142"/>
    </row>
    <row r="688" spans="6:14" s="139" customFormat="1" ht="14.25">
      <c r="F688" s="142"/>
      <c r="N688" s="142"/>
    </row>
    <row r="689" spans="6:14" s="139" customFormat="1" ht="14.25">
      <c r="F689" s="142"/>
      <c r="N689" s="142"/>
    </row>
    <row r="690" spans="6:14" s="139" customFormat="1" ht="14.25">
      <c r="F690" s="142"/>
      <c r="N690" s="142"/>
    </row>
    <row r="691" spans="6:14" s="139" customFormat="1" ht="14.25">
      <c r="F691" s="142"/>
      <c r="N691" s="142"/>
    </row>
    <row r="692" spans="6:14" s="139" customFormat="1" ht="14.25">
      <c r="F692" s="142"/>
      <c r="N692" s="142"/>
    </row>
    <row r="693" spans="6:14" s="139" customFormat="1" ht="14.25">
      <c r="F693" s="142"/>
      <c r="N693" s="142"/>
    </row>
    <row r="694" spans="6:14" s="139" customFormat="1" ht="14.25">
      <c r="F694" s="142"/>
      <c r="N694" s="142"/>
    </row>
    <row r="695" spans="6:14" s="139" customFormat="1" ht="14.25">
      <c r="F695" s="142"/>
      <c r="N695" s="142"/>
    </row>
    <row r="696" spans="6:14" s="139" customFormat="1" ht="14.25">
      <c r="F696" s="142"/>
      <c r="N696" s="142"/>
    </row>
    <row r="697" spans="6:14" s="139" customFormat="1" ht="14.25">
      <c r="F697" s="142"/>
      <c r="N697" s="142"/>
    </row>
    <row r="698" spans="6:14" s="139" customFormat="1" ht="14.25">
      <c r="F698" s="142"/>
      <c r="N698" s="142"/>
    </row>
    <row r="699" spans="6:14" s="139" customFormat="1" ht="14.25">
      <c r="F699" s="142"/>
      <c r="N699" s="142"/>
    </row>
    <row r="700" spans="6:14" s="139" customFormat="1" ht="14.25">
      <c r="F700" s="142"/>
      <c r="N700" s="142"/>
    </row>
    <row r="701" spans="6:14" s="139" customFormat="1" ht="14.25">
      <c r="F701" s="142"/>
      <c r="N701" s="142"/>
    </row>
    <row r="702" spans="6:14" s="139" customFormat="1" ht="14.25">
      <c r="F702" s="142"/>
      <c r="N702" s="142"/>
    </row>
    <row r="703" spans="6:14" s="139" customFormat="1" ht="14.25">
      <c r="F703" s="142"/>
      <c r="N703" s="142"/>
    </row>
    <row r="704" spans="6:14" s="139" customFormat="1" ht="14.25">
      <c r="F704" s="142"/>
      <c r="N704" s="142"/>
    </row>
    <row r="705" spans="6:14" s="139" customFormat="1" ht="14.25">
      <c r="F705" s="142"/>
      <c r="N705" s="142"/>
    </row>
    <row r="706" spans="6:14" s="139" customFormat="1" ht="14.25">
      <c r="F706" s="142"/>
      <c r="N706" s="142"/>
    </row>
    <row r="707" spans="6:14" s="139" customFormat="1" ht="14.25">
      <c r="F707" s="142"/>
      <c r="N707" s="142"/>
    </row>
    <row r="708" spans="6:14" s="139" customFormat="1" ht="14.25">
      <c r="F708" s="142"/>
      <c r="N708" s="142"/>
    </row>
    <row r="709" spans="6:14" s="139" customFormat="1" ht="14.25">
      <c r="F709" s="142"/>
      <c r="N709" s="142"/>
    </row>
    <row r="710" spans="6:14" s="139" customFormat="1" ht="14.25">
      <c r="F710" s="142"/>
      <c r="N710" s="142"/>
    </row>
    <row r="711" spans="6:14" s="139" customFormat="1" ht="14.25">
      <c r="F711" s="142"/>
      <c r="N711" s="142"/>
    </row>
    <row r="712" spans="6:14" s="139" customFormat="1" ht="14.25">
      <c r="F712" s="142"/>
      <c r="N712" s="142"/>
    </row>
    <row r="713" spans="6:14" s="139" customFormat="1" ht="14.25">
      <c r="F713" s="142"/>
      <c r="N713" s="142"/>
    </row>
    <row r="714" spans="6:14" s="139" customFormat="1" ht="14.25">
      <c r="F714" s="142"/>
      <c r="N714" s="142"/>
    </row>
    <row r="715" spans="6:14" s="139" customFormat="1" ht="14.25">
      <c r="F715" s="142"/>
      <c r="N715" s="142"/>
    </row>
    <row r="716" spans="6:14" s="139" customFormat="1" ht="14.25">
      <c r="F716" s="142"/>
      <c r="N716" s="142"/>
    </row>
    <row r="717" spans="6:14" s="139" customFormat="1" ht="14.25">
      <c r="F717" s="142"/>
      <c r="N717" s="142"/>
    </row>
    <row r="718" spans="6:14" s="139" customFormat="1" ht="14.25">
      <c r="F718" s="142"/>
      <c r="N718" s="142"/>
    </row>
    <row r="719" spans="6:14" s="139" customFormat="1" ht="14.25">
      <c r="F719" s="142"/>
      <c r="N719" s="142"/>
    </row>
    <row r="720" spans="6:14" s="139" customFormat="1" ht="14.25">
      <c r="F720" s="142"/>
      <c r="N720" s="142"/>
    </row>
    <row r="721" spans="6:14" s="139" customFormat="1" ht="14.25">
      <c r="F721" s="142"/>
      <c r="N721" s="142"/>
    </row>
    <row r="722" spans="6:14" s="139" customFormat="1" ht="14.25">
      <c r="F722" s="142"/>
      <c r="N722" s="142"/>
    </row>
    <row r="723" spans="6:14" s="139" customFormat="1" ht="14.25">
      <c r="F723" s="142"/>
      <c r="N723" s="142"/>
    </row>
    <row r="724" spans="6:14" s="139" customFormat="1" ht="14.25">
      <c r="F724" s="142"/>
      <c r="N724" s="142"/>
    </row>
    <row r="725" spans="6:14" s="139" customFormat="1" ht="14.25">
      <c r="F725" s="142"/>
      <c r="N725" s="142"/>
    </row>
    <row r="726" spans="6:14" s="139" customFormat="1" ht="14.25">
      <c r="F726" s="142"/>
      <c r="N726" s="142"/>
    </row>
    <row r="727" spans="6:14" s="139" customFormat="1" ht="14.25">
      <c r="F727" s="142"/>
      <c r="N727" s="142"/>
    </row>
    <row r="728" spans="6:14" s="139" customFormat="1" ht="14.25">
      <c r="F728" s="142"/>
      <c r="N728" s="142"/>
    </row>
    <row r="729" spans="6:14" s="139" customFormat="1" ht="14.25">
      <c r="F729" s="142"/>
      <c r="N729" s="142"/>
    </row>
    <row r="730" spans="6:14" s="139" customFormat="1" ht="14.25">
      <c r="F730" s="142"/>
      <c r="N730" s="142"/>
    </row>
    <row r="731" spans="6:14" s="139" customFormat="1" ht="14.25">
      <c r="F731" s="142"/>
      <c r="N731" s="142"/>
    </row>
    <row r="732" spans="6:14" s="139" customFormat="1" ht="14.25">
      <c r="F732" s="142"/>
      <c r="N732" s="142"/>
    </row>
    <row r="733" spans="6:14" s="139" customFormat="1" ht="14.25">
      <c r="F733" s="142"/>
      <c r="N733" s="142"/>
    </row>
    <row r="734" spans="6:14" s="139" customFormat="1" ht="14.25">
      <c r="F734" s="142"/>
      <c r="N734" s="142"/>
    </row>
    <row r="735" spans="6:14" s="139" customFormat="1" ht="14.25">
      <c r="F735" s="142"/>
      <c r="N735" s="142"/>
    </row>
    <row r="736" spans="6:14" s="139" customFormat="1" ht="14.25">
      <c r="F736" s="142"/>
      <c r="N736" s="142"/>
    </row>
    <row r="737" spans="6:14" s="139" customFormat="1" ht="14.25">
      <c r="F737" s="142"/>
      <c r="N737" s="142"/>
    </row>
    <row r="738" spans="6:14" s="139" customFormat="1" ht="14.25">
      <c r="F738" s="142"/>
      <c r="N738" s="142"/>
    </row>
    <row r="739" spans="6:14" s="139" customFormat="1" ht="14.25">
      <c r="F739" s="142"/>
      <c r="N739" s="142"/>
    </row>
    <row r="740" spans="6:14" s="139" customFormat="1" ht="14.25">
      <c r="F740" s="142"/>
      <c r="N740" s="142"/>
    </row>
    <row r="741" spans="6:14" s="139" customFormat="1" ht="14.25">
      <c r="F741" s="142"/>
      <c r="N741" s="142"/>
    </row>
    <row r="742" spans="6:14" s="139" customFormat="1" ht="14.25">
      <c r="F742" s="142"/>
      <c r="N742" s="142"/>
    </row>
    <row r="743" spans="6:14" s="139" customFormat="1" ht="14.25">
      <c r="F743" s="142"/>
      <c r="N743" s="142"/>
    </row>
    <row r="744" spans="6:14" s="139" customFormat="1" ht="14.25">
      <c r="F744" s="142"/>
      <c r="N744" s="142"/>
    </row>
    <row r="745" spans="6:14" s="139" customFormat="1" ht="14.25">
      <c r="F745" s="142"/>
      <c r="N745" s="142"/>
    </row>
    <row r="746" spans="6:14" s="139" customFormat="1" ht="14.25">
      <c r="F746" s="142"/>
      <c r="N746" s="142"/>
    </row>
    <row r="747" spans="6:14" s="139" customFormat="1" ht="14.25">
      <c r="F747" s="142"/>
      <c r="N747" s="142"/>
    </row>
    <row r="748" spans="6:14" s="139" customFormat="1" ht="14.25">
      <c r="F748" s="142"/>
      <c r="N748" s="142"/>
    </row>
    <row r="749" spans="6:14" s="139" customFormat="1" ht="14.25">
      <c r="F749" s="142"/>
      <c r="N749" s="142"/>
    </row>
    <row r="750" spans="6:14" s="139" customFormat="1" ht="14.25">
      <c r="F750" s="142"/>
      <c r="N750" s="142"/>
    </row>
    <row r="751" spans="6:14" s="139" customFormat="1" ht="14.25">
      <c r="F751" s="142"/>
      <c r="N751" s="142"/>
    </row>
    <row r="752" spans="6:14" s="139" customFormat="1" ht="14.25">
      <c r="F752" s="142"/>
      <c r="N752" s="142"/>
    </row>
    <row r="753" spans="6:14" s="139" customFormat="1" ht="14.25">
      <c r="F753" s="142"/>
      <c r="N753" s="142"/>
    </row>
    <row r="754" spans="6:14" s="139" customFormat="1" ht="14.25">
      <c r="F754" s="142"/>
      <c r="N754" s="142"/>
    </row>
    <row r="755" spans="6:14" s="139" customFormat="1" ht="14.25">
      <c r="F755" s="142"/>
      <c r="N755" s="142"/>
    </row>
    <row r="756" spans="6:14" s="139" customFormat="1" ht="14.25">
      <c r="F756" s="142"/>
      <c r="N756" s="142"/>
    </row>
    <row r="757" spans="6:14" s="139" customFormat="1" ht="14.25">
      <c r="F757" s="142"/>
      <c r="N757" s="142"/>
    </row>
    <row r="758" spans="6:14" s="139" customFormat="1" ht="14.25">
      <c r="F758" s="142"/>
      <c r="N758" s="142"/>
    </row>
    <row r="759" spans="6:14" s="139" customFormat="1" ht="14.25">
      <c r="F759" s="142"/>
      <c r="N759" s="142"/>
    </row>
    <row r="760" spans="6:14" s="139" customFormat="1" ht="14.25">
      <c r="F760" s="142"/>
      <c r="N760" s="142"/>
    </row>
    <row r="761" spans="6:14" s="139" customFormat="1" ht="14.25">
      <c r="F761" s="142"/>
      <c r="N761" s="142"/>
    </row>
    <row r="762" spans="6:14" s="139" customFormat="1" ht="14.25">
      <c r="F762" s="142"/>
      <c r="N762" s="142"/>
    </row>
    <row r="763" spans="6:14" s="139" customFormat="1" ht="14.25">
      <c r="F763" s="142"/>
      <c r="N763" s="142"/>
    </row>
    <row r="764" spans="6:14" s="139" customFormat="1" ht="14.25">
      <c r="F764" s="142"/>
      <c r="N764" s="142"/>
    </row>
    <row r="765" spans="6:14" s="139" customFormat="1" ht="14.25">
      <c r="F765" s="142"/>
      <c r="N765" s="142"/>
    </row>
    <row r="766" spans="6:14" s="139" customFormat="1" ht="14.25">
      <c r="F766" s="142"/>
      <c r="N766" s="142"/>
    </row>
    <row r="767" spans="6:14" s="139" customFormat="1" ht="14.25">
      <c r="F767" s="142"/>
      <c r="N767" s="142"/>
    </row>
    <row r="768" spans="6:14" s="139" customFormat="1" ht="14.25">
      <c r="F768" s="142"/>
      <c r="N768" s="142"/>
    </row>
    <row r="769" spans="6:14" s="139" customFormat="1" ht="14.25">
      <c r="F769" s="142"/>
      <c r="N769" s="142"/>
    </row>
    <row r="770" spans="6:14" s="139" customFormat="1" ht="14.25">
      <c r="F770" s="142"/>
      <c r="N770" s="142"/>
    </row>
    <row r="771" spans="6:14" s="139" customFormat="1" ht="14.25">
      <c r="F771" s="142"/>
      <c r="N771" s="142"/>
    </row>
    <row r="772" spans="6:14" s="139" customFormat="1" ht="14.25">
      <c r="F772" s="142"/>
      <c r="N772" s="142"/>
    </row>
    <row r="773" spans="6:14" s="139" customFormat="1" ht="14.25">
      <c r="F773" s="142"/>
      <c r="N773" s="142"/>
    </row>
    <row r="774" spans="6:14" s="139" customFormat="1" ht="14.25">
      <c r="F774" s="142"/>
      <c r="N774" s="142"/>
    </row>
    <row r="775" spans="6:14" s="139" customFormat="1" ht="14.25">
      <c r="F775" s="142"/>
      <c r="N775" s="142"/>
    </row>
    <row r="776" spans="6:14" s="139" customFormat="1" ht="14.25">
      <c r="F776" s="142"/>
      <c r="N776" s="142"/>
    </row>
    <row r="777" spans="6:14" s="139" customFormat="1" ht="14.25">
      <c r="F777" s="142"/>
      <c r="N777" s="142"/>
    </row>
    <row r="778" spans="6:14" s="139" customFormat="1" ht="14.25">
      <c r="F778" s="142"/>
      <c r="N778" s="142"/>
    </row>
    <row r="779" spans="6:14" s="139" customFormat="1" ht="14.25">
      <c r="F779" s="142"/>
      <c r="N779" s="142"/>
    </row>
    <row r="780" spans="6:14" s="139" customFormat="1" ht="14.25">
      <c r="F780" s="142"/>
      <c r="N780" s="142"/>
    </row>
    <row r="781" spans="6:14" s="139" customFormat="1" ht="14.25">
      <c r="F781" s="142"/>
      <c r="N781" s="142"/>
    </row>
    <row r="782" spans="6:14" s="139" customFormat="1" ht="14.25">
      <c r="F782" s="142"/>
      <c r="N782" s="142"/>
    </row>
    <row r="783" spans="6:14" s="139" customFormat="1" ht="14.25">
      <c r="F783" s="142"/>
      <c r="N783" s="142"/>
    </row>
    <row r="784" spans="6:14" s="139" customFormat="1" ht="14.25">
      <c r="F784" s="142"/>
      <c r="N784" s="142"/>
    </row>
    <row r="785" spans="6:14" s="139" customFormat="1" ht="14.25">
      <c r="F785" s="142"/>
      <c r="N785" s="142"/>
    </row>
    <row r="786" spans="6:14" s="139" customFormat="1" ht="14.25">
      <c r="F786" s="142"/>
      <c r="N786" s="142"/>
    </row>
    <row r="787" spans="6:14" s="139" customFormat="1" ht="14.25">
      <c r="F787" s="142"/>
      <c r="N787" s="142"/>
    </row>
    <row r="788" spans="6:14" s="139" customFormat="1" ht="14.25">
      <c r="F788" s="142"/>
      <c r="N788" s="142"/>
    </row>
    <row r="789" spans="6:14" s="139" customFormat="1" ht="14.25">
      <c r="F789" s="142"/>
      <c r="N789" s="142"/>
    </row>
    <row r="790" spans="6:14" s="139" customFormat="1" ht="14.25">
      <c r="F790" s="142"/>
      <c r="N790" s="142"/>
    </row>
    <row r="791" spans="6:14" s="139" customFormat="1" ht="14.25">
      <c r="F791" s="142"/>
      <c r="N791" s="142"/>
    </row>
    <row r="792" spans="6:14" s="139" customFormat="1" ht="14.25">
      <c r="F792" s="142"/>
      <c r="N792" s="142"/>
    </row>
    <row r="793" spans="6:14" s="139" customFormat="1" ht="14.25">
      <c r="F793" s="142"/>
      <c r="N793" s="142"/>
    </row>
    <row r="794" spans="6:14" s="139" customFormat="1" ht="14.25">
      <c r="F794" s="142"/>
      <c r="N794" s="142"/>
    </row>
    <row r="795" spans="6:14" s="139" customFormat="1" ht="14.25">
      <c r="F795" s="142"/>
      <c r="N795" s="142"/>
    </row>
    <row r="796" spans="6:14" s="139" customFormat="1" ht="14.25">
      <c r="F796" s="142"/>
      <c r="N796" s="142"/>
    </row>
    <row r="797" spans="6:14" s="139" customFormat="1" ht="14.25">
      <c r="F797" s="142"/>
      <c r="N797" s="142"/>
    </row>
    <row r="798" spans="6:14" s="139" customFormat="1" ht="14.25">
      <c r="F798" s="142"/>
      <c r="N798" s="142"/>
    </row>
    <row r="799" spans="6:14" s="139" customFormat="1" ht="14.25">
      <c r="F799" s="142"/>
      <c r="N799" s="142"/>
    </row>
    <row r="800" spans="6:14" s="139" customFormat="1" ht="14.25">
      <c r="F800" s="142"/>
      <c r="N800" s="142"/>
    </row>
    <row r="801" spans="6:14" s="139" customFormat="1" ht="14.25">
      <c r="F801" s="142"/>
      <c r="N801" s="142"/>
    </row>
    <row r="802" spans="6:14" s="139" customFormat="1" ht="14.25">
      <c r="F802" s="142"/>
      <c r="N802" s="142"/>
    </row>
    <row r="803" spans="6:14" s="139" customFormat="1" ht="14.25">
      <c r="F803" s="142"/>
      <c r="N803" s="142"/>
    </row>
    <row r="804" spans="6:14" s="139" customFormat="1" ht="14.25">
      <c r="F804" s="142"/>
      <c r="N804" s="142"/>
    </row>
    <row r="805" spans="6:14" s="139" customFormat="1" ht="14.25">
      <c r="F805" s="142"/>
      <c r="N805" s="142"/>
    </row>
    <row r="806" spans="6:14" s="139" customFormat="1" ht="14.25">
      <c r="F806" s="142"/>
      <c r="N806" s="142"/>
    </row>
    <row r="807" spans="6:14" s="139" customFormat="1" ht="14.25">
      <c r="F807" s="142"/>
      <c r="N807" s="142"/>
    </row>
    <row r="808" spans="6:14" s="139" customFormat="1" ht="14.25">
      <c r="F808" s="142"/>
      <c r="N808" s="142"/>
    </row>
    <row r="809" spans="6:14" s="139" customFormat="1" ht="14.25">
      <c r="F809" s="142"/>
      <c r="N809" s="142"/>
    </row>
    <row r="810" spans="6:14" s="139" customFormat="1" ht="14.25">
      <c r="F810" s="142"/>
      <c r="N810" s="142"/>
    </row>
    <row r="811" spans="6:14" s="139" customFormat="1" ht="14.25">
      <c r="F811" s="142"/>
      <c r="N811" s="142"/>
    </row>
    <row r="812" spans="6:14" s="139" customFormat="1" ht="14.25">
      <c r="F812" s="142"/>
      <c r="N812" s="142"/>
    </row>
    <row r="813" spans="6:14" s="139" customFormat="1" ht="14.25">
      <c r="F813" s="142"/>
      <c r="N813" s="142"/>
    </row>
    <row r="814" spans="6:14" s="139" customFormat="1" ht="14.25">
      <c r="F814" s="142"/>
      <c r="N814" s="142"/>
    </row>
    <row r="815" spans="6:14" s="139" customFormat="1" ht="14.25">
      <c r="F815" s="142"/>
      <c r="N815" s="142"/>
    </row>
    <row r="816" spans="6:14" s="139" customFormat="1" ht="14.25">
      <c r="F816" s="142"/>
      <c r="N816" s="142"/>
    </row>
    <row r="817" spans="6:14" s="139" customFormat="1" ht="14.25">
      <c r="F817" s="142"/>
      <c r="N817" s="142"/>
    </row>
    <row r="818" spans="6:14" s="139" customFormat="1" ht="14.25">
      <c r="F818" s="142"/>
      <c r="N818" s="142"/>
    </row>
    <row r="819" spans="6:14" s="139" customFormat="1" ht="14.25">
      <c r="F819" s="142"/>
      <c r="N819" s="142"/>
    </row>
    <row r="820" spans="6:14" s="139" customFormat="1" ht="14.25">
      <c r="F820" s="142"/>
      <c r="N820" s="142"/>
    </row>
    <row r="821" spans="6:14" s="139" customFormat="1" ht="14.25">
      <c r="F821" s="142"/>
      <c r="N821" s="142"/>
    </row>
    <row r="822" spans="6:14" s="139" customFormat="1" ht="14.25">
      <c r="F822" s="142"/>
      <c r="N822" s="142"/>
    </row>
    <row r="823" spans="6:14" s="139" customFormat="1" ht="14.25">
      <c r="F823" s="142"/>
      <c r="N823" s="142"/>
    </row>
    <row r="824" spans="6:14" s="139" customFormat="1" ht="14.25">
      <c r="F824" s="142"/>
      <c r="N824" s="142"/>
    </row>
    <row r="825" spans="6:14" s="139" customFormat="1" ht="14.25">
      <c r="F825" s="142"/>
      <c r="N825" s="142"/>
    </row>
    <row r="826" spans="6:14" s="139" customFormat="1" ht="14.25">
      <c r="F826" s="142"/>
      <c r="N826" s="142"/>
    </row>
    <row r="827" spans="6:14" s="139" customFormat="1" ht="14.25">
      <c r="F827" s="142"/>
      <c r="N827" s="142"/>
    </row>
    <row r="828" spans="6:14" s="139" customFormat="1" ht="14.25">
      <c r="F828" s="142"/>
      <c r="N828" s="142"/>
    </row>
    <row r="829" spans="6:14" s="139" customFormat="1" ht="14.25">
      <c r="F829" s="142"/>
      <c r="N829" s="142"/>
    </row>
    <row r="830" spans="6:14" s="139" customFormat="1" ht="14.25">
      <c r="F830" s="142"/>
      <c r="N830" s="142"/>
    </row>
    <row r="831" spans="6:14" s="139" customFormat="1" ht="14.25">
      <c r="F831" s="142"/>
      <c r="N831" s="142"/>
    </row>
    <row r="832" spans="6:14" s="139" customFormat="1" ht="14.25">
      <c r="F832" s="142"/>
      <c r="N832" s="142"/>
    </row>
    <row r="833" spans="6:14" s="139" customFormat="1" ht="14.25">
      <c r="F833" s="142"/>
      <c r="N833" s="142"/>
    </row>
    <row r="834" spans="6:14" s="139" customFormat="1" ht="14.25">
      <c r="F834" s="142"/>
      <c r="N834" s="142"/>
    </row>
    <row r="835" spans="6:14" s="139" customFormat="1" ht="14.25">
      <c r="F835" s="142"/>
      <c r="N835" s="142"/>
    </row>
    <row r="836" spans="6:14" s="139" customFormat="1" ht="14.25">
      <c r="F836" s="142"/>
      <c r="N836" s="142"/>
    </row>
    <row r="837" spans="6:14" s="139" customFormat="1" ht="14.25">
      <c r="F837" s="142"/>
      <c r="N837" s="142"/>
    </row>
    <row r="838" spans="6:14" s="139" customFormat="1" ht="14.25">
      <c r="F838" s="142"/>
      <c r="N838" s="142"/>
    </row>
    <row r="839" spans="6:14" s="139" customFormat="1" ht="14.25">
      <c r="F839" s="142"/>
      <c r="N839" s="142"/>
    </row>
    <row r="840" spans="6:14" s="139" customFormat="1" ht="14.25">
      <c r="F840" s="142"/>
      <c r="N840" s="142"/>
    </row>
    <row r="841" spans="6:14" s="139" customFormat="1" ht="14.25">
      <c r="F841" s="142"/>
      <c r="N841" s="142"/>
    </row>
    <row r="842" spans="6:14" s="139" customFormat="1" ht="14.25">
      <c r="F842" s="142"/>
      <c r="N842" s="142"/>
    </row>
    <row r="843" spans="6:14" s="139" customFormat="1" ht="14.25">
      <c r="F843" s="142"/>
      <c r="N843" s="142"/>
    </row>
    <row r="844" spans="6:14" s="139" customFormat="1" ht="14.25">
      <c r="F844" s="142"/>
      <c r="N844" s="142"/>
    </row>
    <row r="845" spans="6:14" s="139" customFormat="1" ht="14.25">
      <c r="F845" s="142"/>
      <c r="N845" s="142"/>
    </row>
    <row r="846" spans="6:14" s="139" customFormat="1" ht="14.25">
      <c r="F846" s="142"/>
      <c r="N846" s="142"/>
    </row>
    <row r="847" spans="6:14" s="139" customFormat="1" ht="14.25">
      <c r="F847" s="142"/>
      <c r="N847" s="142"/>
    </row>
    <row r="848" spans="6:14" s="139" customFormat="1" ht="14.25">
      <c r="F848" s="142"/>
      <c r="N848" s="142"/>
    </row>
    <row r="849" spans="6:14" s="139" customFormat="1" ht="14.25">
      <c r="F849" s="142"/>
      <c r="N849" s="142"/>
    </row>
    <row r="850" spans="6:14" s="139" customFormat="1" ht="14.25">
      <c r="F850" s="142"/>
      <c r="N850" s="142"/>
    </row>
    <row r="851" spans="6:14" s="139" customFormat="1" ht="14.25">
      <c r="F851" s="142"/>
      <c r="N851" s="142"/>
    </row>
    <row r="852" spans="6:14" s="139" customFormat="1" ht="14.25">
      <c r="F852" s="142"/>
      <c r="N852" s="142"/>
    </row>
    <row r="853" spans="6:14" s="139" customFormat="1" ht="14.25">
      <c r="F853" s="142"/>
      <c r="N853" s="142"/>
    </row>
    <row r="854" spans="6:14" s="139" customFormat="1" ht="14.25">
      <c r="F854" s="142"/>
      <c r="N854" s="142"/>
    </row>
    <row r="855" spans="6:14" s="139" customFormat="1" ht="14.25">
      <c r="F855" s="142"/>
      <c r="N855" s="142"/>
    </row>
    <row r="856" spans="6:14" s="139" customFormat="1" ht="14.25">
      <c r="F856" s="142"/>
      <c r="N856" s="142"/>
    </row>
    <row r="857" spans="6:14" s="139" customFormat="1" ht="14.25">
      <c r="F857" s="142"/>
      <c r="N857" s="142"/>
    </row>
    <row r="858" spans="6:14" s="139" customFormat="1" ht="14.25">
      <c r="F858" s="142"/>
      <c r="N858" s="142"/>
    </row>
    <row r="859" spans="6:14" s="139" customFormat="1" ht="14.25">
      <c r="F859" s="142"/>
      <c r="N859" s="142"/>
    </row>
    <row r="860" spans="6:14" s="139" customFormat="1" ht="14.25">
      <c r="F860" s="142"/>
      <c r="N860" s="142"/>
    </row>
    <row r="861" spans="6:14" s="139" customFormat="1" ht="14.25">
      <c r="F861" s="142"/>
      <c r="N861" s="142"/>
    </row>
    <row r="862" spans="6:14" s="139" customFormat="1" ht="14.25">
      <c r="F862" s="142"/>
      <c r="N862" s="142"/>
    </row>
    <row r="863" spans="6:14" s="139" customFormat="1" ht="14.25">
      <c r="F863" s="142"/>
      <c r="N863" s="142"/>
    </row>
    <row r="864" spans="6:14" s="139" customFormat="1" ht="14.25">
      <c r="F864" s="142"/>
      <c r="N864" s="142"/>
    </row>
    <row r="865" spans="6:14" s="139" customFormat="1" ht="14.25">
      <c r="F865" s="142"/>
      <c r="N865" s="142"/>
    </row>
    <row r="866" spans="6:14" s="139" customFormat="1" ht="14.25">
      <c r="F866" s="142"/>
      <c r="N866" s="142"/>
    </row>
    <row r="867" spans="6:14" s="139" customFormat="1" ht="14.25">
      <c r="F867" s="142"/>
      <c r="N867" s="142"/>
    </row>
    <row r="868" spans="6:14" s="139" customFormat="1" ht="14.25">
      <c r="F868" s="142"/>
      <c r="N868" s="142"/>
    </row>
    <row r="869" spans="6:14" s="139" customFormat="1" ht="14.25">
      <c r="F869" s="142"/>
      <c r="N869" s="142"/>
    </row>
    <row r="870" spans="6:14" s="139" customFormat="1" ht="14.25">
      <c r="F870" s="142"/>
      <c r="N870" s="142"/>
    </row>
    <row r="871" spans="6:14" s="139" customFormat="1" ht="14.25">
      <c r="F871" s="142"/>
      <c r="N871" s="142"/>
    </row>
    <row r="872" spans="6:14" s="139" customFormat="1" ht="14.25">
      <c r="F872" s="142"/>
      <c r="N872" s="142"/>
    </row>
    <row r="873" spans="6:14" s="139" customFormat="1" ht="14.25">
      <c r="F873" s="142"/>
      <c r="N873" s="142"/>
    </row>
    <row r="874" spans="6:14" s="139" customFormat="1" ht="14.25">
      <c r="F874" s="142"/>
      <c r="N874" s="142"/>
    </row>
    <row r="875" spans="6:14" s="139" customFormat="1" ht="14.25">
      <c r="F875" s="142"/>
      <c r="N875" s="142"/>
    </row>
    <row r="876" spans="6:14" s="139" customFormat="1" ht="14.25">
      <c r="F876" s="142"/>
      <c r="N876" s="142"/>
    </row>
    <row r="877" spans="6:14" s="139" customFormat="1" ht="14.25">
      <c r="F877" s="142"/>
      <c r="N877" s="142"/>
    </row>
    <row r="878" spans="6:14" s="139" customFormat="1" ht="14.25">
      <c r="F878" s="142"/>
      <c r="N878" s="142"/>
    </row>
    <row r="879" spans="6:14" s="139" customFormat="1" ht="14.25">
      <c r="F879" s="142"/>
      <c r="N879" s="142"/>
    </row>
    <row r="880" spans="6:14" s="139" customFormat="1" ht="14.25">
      <c r="F880" s="142"/>
      <c r="N880" s="142"/>
    </row>
    <row r="881" spans="6:14" s="139" customFormat="1" ht="14.25">
      <c r="F881" s="142"/>
      <c r="N881" s="142"/>
    </row>
    <row r="882" spans="6:14" s="139" customFormat="1" ht="14.25">
      <c r="F882" s="142"/>
      <c r="N882" s="142"/>
    </row>
    <row r="883" spans="6:14" s="139" customFormat="1" ht="14.25">
      <c r="F883" s="142"/>
      <c r="N883" s="142"/>
    </row>
    <row r="884" spans="6:14" s="139" customFormat="1" ht="14.25">
      <c r="F884" s="142"/>
      <c r="N884" s="142"/>
    </row>
    <row r="885" spans="6:14" s="139" customFormat="1" ht="14.25">
      <c r="F885" s="142"/>
      <c r="N885" s="142"/>
    </row>
    <row r="886" spans="6:14" s="139" customFormat="1" ht="14.25">
      <c r="F886" s="142"/>
      <c r="N886" s="142"/>
    </row>
    <row r="887" spans="6:14" s="139" customFormat="1" ht="14.25">
      <c r="F887" s="142"/>
      <c r="N887" s="142"/>
    </row>
    <row r="888" spans="6:14" s="139" customFormat="1" ht="14.25">
      <c r="F888" s="142"/>
      <c r="N888" s="142"/>
    </row>
    <row r="889" spans="6:14" s="139" customFormat="1" ht="14.25">
      <c r="F889" s="142"/>
      <c r="N889" s="142"/>
    </row>
    <row r="890" spans="6:14" s="139" customFormat="1" ht="14.25">
      <c r="F890" s="142"/>
      <c r="N890" s="142"/>
    </row>
    <row r="891" spans="6:14" s="139" customFormat="1" ht="14.25">
      <c r="F891" s="142"/>
      <c r="N891" s="142"/>
    </row>
    <row r="892" spans="6:14" s="139" customFormat="1" ht="14.25">
      <c r="F892" s="142"/>
      <c r="N892" s="142"/>
    </row>
    <row r="893" spans="6:14" s="139" customFormat="1" ht="14.25">
      <c r="F893" s="142"/>
      <c r="N893" s="142"/>
    </row>
    <row r="894" spans="6:14" s="139" customFormat="1" ht="14.25">
      <c r="F894" s="142"/>
      <c r="N894" s="142"/>
    </row>
    <row r="895" spans="6:14" s="139" customFormat="1" ht="14.25">
      <c r="F895" s="142"/>
      <c r="N895" s="142"/>
    </row>
    <row r="896" spans="6:14" s="139" customFormat="1" ht="14.25">
      <c r="F896" s="142"/>
      <c r="N896" s="142"/>
    </row>
    <row r="897" spans="6:14" s="139" customFormat="1" ht="14.25">
      <c r="F897" s="142"/>
      <c r="N897" s="142"/>
    </row>
    <row r="898" spans="6:14" s="139" customFormat="1" ht="14.25">
      <c r="F898" s="142"/>
      <c r="N898" s="142"/>
    </row>
    <row r="899" spans="6:14" s="139" customFormat="1" ht="14.25">
      <c r="F899" s="142"/>
      <c r="N899" s="142"/>
    </row>
    <row r="900" spans="6:14" s="139" customFormat="1" ht="14.25">
      <c r="F900" s="142"/>
      <c r="N900" s="142"/>
    </row>
    <row r="901" spans="6:14" s="139" customFormat="1" ht="14.25">
      <c r="F901" s="142"/>
      <c r="N901" s="142"/>
    </row>
    <row r="902" spans="6:14" s="139" customFormat="1" ht="14.25">
      <c r="F902" s="142"/>
      <c r="N902" s="142"/>
    </row>
    <row r="903" spans="6:14" s="139" customFormat="1" ht="14.25">
      <c r="F903" s="142"/>
      <c r="N903" s="142"/>
    </row>
    <row r="904" spans="6:14" s="139" customFormat="1" ht="14.25">
      <c r="F904" s="142"/>
      <c r="N904" s="142"/>
    </row>
    <row r="905" spans="6:14" s="139" customFormat="1" ht="14.25">
      <c r="F905" s="142"/>
      <c r="N905" s="142"/>
    </row>
    <row r="906" spans="6:14" s="139" customFormat="1" ht="14.25">
      <c r="F906" s="142"/>
      <c r="N906" s="142"/>
    </row>
    <row r="907" spans="6:14" s="139" customFormat="1" ht="14.25">
      <c r="F907" s="142"/>
      <c r="N907" s="142"/>
    </row>
    <row r="908" spans="6:14" s="139" customFormat="1" ht="14.25">
      <c r="F908" s="142"/>
      <c r="N908" s="142"/>
    </row>
    <row r="909" spans="6:14" s="139" customFormat="1" ht="14.25">
      <c r="F909" s="142"/>
      <c r="N909" s="142"/>
    </row>
    <row r="910" spans="6:14" s="139" customFormat="1" ht="14.25">
      <c r="F910" s="142"/>
      <c r="N910" s="142"/>
    </row>
    <row r="911" spans="6:14" s="139" customFormat="1" ht="14.25">
      <c r="F911" s="142"/>
      <c r="N911" s="142"/>
    </row>
    <row r="912" spans="6:14" s="139" customFormat="1" ht="14.25">
      <c r="F912" s="142"/>
      <c r="N912" s="142"/>
    </row>
    <row r="913" spans="6:14" s="139" customFormat="1" ht="14.25">
      <c r="F913" s="142"/>
      <c r="N913" s="142"/>
    </row>
    <row r="914" spans="6:14" s="139" customFormat="1" ht="14.25">
      <c r="F914" s="142"/>
      <c r="N914" s="142"/>
    </row>
    <row r="915" spans="6:14" s="139" customFormat="1" ht="14.25">
      <c r="F915" s="142"/>
      <c r="N915" s="142"/>
    </row>
    <row r="916" spans="6:14" s="139" customFormat="1" ht="14.25">
      <c r="F916" s="142"/>
      <c r="N916" s="142"/>
    </row>
    <row r="917" spans="6:14" s="139" customFormat="1" ht="14.25">
      <c r="F917" s="142"/>
      <c r="N917" s="142"/>
    </row>
    <row r="918" spans="6:14" s="139" customFormat="1" ht="14.25">
      <c r="F918" s="142"/>
      <c r="N918" s="142"/>
    </row>
    <row r="919" spans="6:14" s="139" customFormat="1" ht="14.25">
      <c r="F919" s="142"/>
      <c r="N919" s="142"/>
    </row>
    <row r="920" spans="6:14" s="139" customFormat="1" ht="14.25">
      <c r="F920" s="142"/>
      <c r="N920" s="142"/>
    </row>
    <row r="921" spans="6:14" s="139" customFormat="1" ht="14.25">
      <c r="F921" s="142"/>
      <c r="N921" s="142"/>
    </row>
    <row r="922" spans="6:14" s="139" customFormat="1" ht="14.25">
      <c r="F922" s="142"/>
      <c r="N922" s="142"/>
    </row>
    <row r="923" spans="6:14" s="139" customFormat="1" ht="14.25">
      <c r="F923" s="142"/>
      <c r="N923" s="142"/>
    </row>
    <row r="924" spans="6:14" s="139" customFormat="1" ht="14.25">
      <c r="F924" s="142"/>
      <c r="N924" s="142"/>
    </row>
    <row r="925" spans="6:14" s="139" customFormat="1" ht="14.25">
      <c r="F925" s="142"/>
      <c r="N925" s="142"/>
    </row>
    <row r="926" spans="6:14" s="139" customFormat="1" ht="14.25">
      <c r="F926" s="142"/>
      <c r="N926" s="142"/>
    </row>
    <row r="927" spans="6:14" s="139" customFormat="1" ht="14.25">
      <c r="F927" s="142"/>
      <c r="N927" s="142"/>
    </row>
    <row r="928" spans="6:14" s="139" customFormat="1" ht="14.25">
      <c r="F928" s="142"/>
      <c r="N928" s="142"/>
    </row>
    <row r="929" spans="6:14" s="139" customFormat="1" ht="14.25">
      <c r="F929" s="142"/>
      <c r="N929" s="142"/>
    </row>
    <row r="930" spans="6:14" s="139" customFormat="1" ht="14.25">
      <c r="F930" s="142"/>
      <c r="N930" s="142"/>
    </row>
    <row r="931" spans="6:14" s="139" customFormat="1" ht="14.25">
      <c r="F931" s="142"/>
      <c r="N931" s="142"/>
    </row>
    <row r="932" spans="6:14" s="139" customFormat="1" ht="14.25">
      <c r="F932" s="142"/>
      <c r="N932" s="142"/>
    </row>
    <row r="933" spans="6:14" s="139" customFormat="1" ht="14.25">
      <c r="F933" s="142"/>
      <c r="N933" s="142"/>
    </row>
    <row r="934" spans="6:14" s="139" customFormat="1" ht="14.25">
      <c r="F934" s="142"/>
      <c r="N934" s="142"/>
    </row>
    <row r="935" spans="6:14" s="139" customFormat="1" ht="14.25">
      <c r="F935" s="142"/>
      <c r="N935" s="142"/>
    </row>
    <row r="936" spans="6:14" s="139" customFormat="1" ht="14.25">
      <c r="F936" s="142"/>
      <c r="N936" s="142"/>
    </row>
    <row r="937" spans="6:14" s="139" customFormat="1" ht="14.25">
      <c r="F937" s="142"/>
      <c r="N937" s="142"/>
    </row>
    <row r="938" spans="6:14" s="139" customFormat="1" ht="14.25">
      <c r="F938" s="142"/>
      <c r="N938" s="142"/>
    </row>
    <row r="939" spans="6:14" s="139" customFormat="1" ht="14.25">
      <c r="F939" s="142"/>
      <c r="N939" s="142"/>
    </row>
    <row r="940" spans="6:14" s="139" customFormat="1" ht="14.25">
      <c r="F940" s="142"/>
      <c r="N940" s="142"/>
    </row>
    <row r="941" spans="6:14" s="139" customFormat="1" ht="14.25">
      <c r="F941" s="142"/>
      <c r="N941" s="142"/>
    </row>
    <row r="942" spans="6:14" s="139" customFormat="1" ht="14.25">
      <c r="F942" s="142"/>
      <c r="N942" s="142"/>
    </row>
    <row r="943" spans="6:14" s="139" customFormat="1" ht="14.25">
      <c r="F943" s="142"/>
      <c r="N943" s="142"/>
    </row>
    <row r="944" spans="6:14" s="139" customFormat="1" ht="14.25">
      <c r="F944" s="142"/>
      <c r="N944" s="142"/>
    </row>
    <row r="945" spans="6:14" s="139" customFormat="1" ht="14.25">
      <c r="F945" s="142"/>
      <c r="N945" s="142"/>
    </row>
    <row r="946" spans="6:14" s="139" customFormat="1" ht="14.25">
      <c r="F946" s="142"/>
      <c r="N946" s="142"/>
    </row>
    <row r="947" spans="6:14" s="139" customFormat="1" ht="14.25">
      <c r="F947" s="142"/>
      <c r="N947" s="142"/>
    </row>
    <row r="948" spans="6:14" s="139" customFormat="1" ht="14.25">
      <c r="F948" s="142"/>
      <c r="N948" s="142"/>
    </row>
    <row r="949" spans="6:14" s="139" customFormat="1" ht="14.25">
      <c r="F949" s="142"/>
      <c r="N949" s="142"/>
    </row>
    <row r="950" spans="6:14" s="139" customFormat="1" ht="14.25">
      <c r="F950" s="142"/>
      <c r="N950" s="142"/>
    </row>
    <row r="951" spans="6:14" s="139" customFormat="1" ht="14.25">
      <c r="F951" s="142"/>
      <c r="N951" s="142"/>
    </row>
    <row r="952" spans="6:14" s="139" customFormat="1" ht="14.25">
      <c r="F952" s="142"/>
      <c r="N952" s="142"/>
    </row>
    <row r="953" spans="6:14" s="139" customFormat="1" ht="14.25">
      <c r="F953" s="142"/>
      <c r="N953" s="142"/>
    </row>
    <row r="954" spans="6:14" s="139" customFormat="1" ht="14.25">
      <c r="F954" s="142"/>
      <c r="N954" s="142"/>
    </row>
    <row r="955" spans="6:14" s="139" customFormat="1" ht="14.25">
      <c r="F955" s="142"/>
      <c r="N955" s="142"/>
    </row>
    <row r="956" spans="6:14" s="139" customFormat="1" ht="14.25">
      <c r="F956" s="142"/>
      <c r="N956" s="142"/>
    </row>
    <row r="957" spans="6:14" s="139" customFormat="1" ht="14.25">
      <c r="F957" s="142"/>
      <c r="N957" s="142"/>
    </row>
    <row r="958" spans="6:14" s="139" customFormat="1" ht="14.25">
      <c r="F958" s="142"/>
      <c r="N958" s="142"/>
    </row>
    <row r="959" spans="6:14" s="139" customFormat="1" ht="14.25">
      <c r="F959" s="142"/>
      <c r="N959" s="142"/>
    </row>
    <row r="960" spans="6:14" s="139" customFormat="1" ht="14.25">
      <c r="F960" s="142"/>
      <c r="N960" s="142"/>
    </row>
    <row r="961" spans="6:14" s="139" customFormat="1" ht="14.25">
      <c r="F961" s="142"/>
      <c r="N961" s="142"/>
    </row>
    <row r="962" spans="6:14" s="139" customFormat="1" ht="14.25">
      <c r="F962" s="142"/>
      <c r="N962" s="142"/>
    </row>
    <row r="963" spans="6:14" s="139" customFormat="1" ht="14.25">
      <c r="F963" s="142"/>
      <c r="N963" s="142"/>
    </row>
    <row r="964" spans="6:14" s="139" customFormat="1" ht="14.25">
      <c r="F964" s="142"/>
      <c r="N964" s="142"/>
    </row>
    <row r="965" spans="6:14" s="139" customFormat="1" ht="14.25">
      <c r="F965" s="142"/>
      <c r="N965" s="142"/>
    </row>
    <row r="966" spans="6:14" s="139" customFormat="1" ht="14.25">
      <c r="F966" s="142"/>
      <c r="N966" s="142"/>
    </row>
    <row r="967" spans="6:14" s="139" customFormat="1" ht="14.25">
      <c r="F967" s="142"/>
      <c r="N967" s="142"/>
    </row>
    <row r="968" spans="6:14" s="139" customFormat="1" ht="14.25">
      <c r="F968" s="142"/>
      <c r="N968" s="142"/>
    </row>
    <row r="969" spans="6:14" s="139" customFormat="1" ht="14.25">
      <c r="F969" s="142"/>
      <c r="N969" s="142"/>
    </row>
    <row r="970" spans="6:14" s="139" customFormat="1" ht="14.25">
      <c r="F970" s="142"/>
      <c r="N970" s="142"/>
    </row>
    <row r="971" spans="6:14" s="139" customFormat="1" ht="14.25">
      <c r="F971" s="142"/>
      <c r="N971" s="142"/>
    </row>
    <row r="972" spans="6:14" s="139" customFormat="1" ht="14.25">
      <c r="F972" s="142"/>
      <c r="N972" s="142"/>
    </row>
    <row r="973" spans="6:14" s="139" customFormat="1" ht="14.25">
      <c r="F973" s="142"/>
      <c r="N973" s="142"/>
    </row>
    <row r="974" spans="6:14" s="139" customFormat="1" ht="14.25">
      <c r="F974" s="142"/>
      <c r="N974" s="142"/>
    </row>
    <row r="975" spans="6:14" s="139" customFormat="1" ht="14.25">
      <c r="F975" s="142"/>
      <c r="N975" s="142"/>
    </row>
    <row r="976" spans="6:14" s="139" customFormat="1" ht="14.25">
      <c r="F976" s="142"/>
      <c r="N976" s="142"/>
    </row>
    <row r="977" spans="6:14" s="139" customFormat="1" ht="14.25">
      <c r="F977" s="142"/>
      <c r="N977" s="142"/>
    </row>
    <row r="978" spans="6:14" s="139" customFormat="1" ht="14.25">
      <c r="F978" s="142"/>
      <c r="N978" s="142"/>
    </row>
    <row r="979" spans="6:14" s="139" customFormat="1" ht="14.25">
      <c r="F979" s="142"/>
      <c r="N979" s="142"/>
    </row>
    <row r="980" spans="6:14" s="139" customFormat="1" ht="14.25">
      <c r="F980" s="142"/>
      <c r="N980" s="142"/>
    </row>
    <row r="981" spans="6:14" s="139" customFormat="1" ht="14.25">
      <c r="F981" s="142"/>
      <c r="N981" s="142"/>
    </row>
    <row r="982" spans="6:14" s="139" customFormat="1" ht="14.25">
      <c r="F982" s="142"/>
      <c r="N982" s="142"/>
    </row>
    <row r="983" spans="6:14" s="139" customFormat="1" ht="14.25">
      <c r="F983" s="142"/>
      <c r="N983" s="142"/>
    </row>
    <row r="984" spans="6:14" s="139" customFormat="1" ht="14.25">
      <c r="F984" s="142"/>
      <c r="N984" s="142"/>
    </row>
    <row r="985" spans="6:14" s="139" customFormat="1" ht="14.25">
      <c r="F985" s="142"/>
      <c r="N985" s="142"/>
    </row>
    <row r="986" spans="6:14" s="139" customFormat="1" ht="14.25">
      <c r="F986" s="142"/>
      <c r="N986" s="142"/>
    </row>
    <row r="987" spans="6:14" s="139" customFormat="1" ht="14.25">
      <c r="F987" s="142"/>
      <c r="N987" s="142"/>
    </row>
    <row r="988" spans="6:14" s="139" customFormat="1" ht="14.25">
      <c r="F988" s="142"/>
      <c r="N988" s="142"/>
    </row>
    <row r="989" spans="6:14" s="139" customFormat="1" ht="14.25">
      <c r="F989" s="142"/>
      <c r="N989" s="142"/>
    </row>
    <row r="990" spans="6:14" s="139" customFormat="1" ht="14.25">
      <c r="F990" s="142"/>
      <c r="N990" s="142"/>
    </row>
    <row r="991" spans="6:14" s="139" customFormat="1" ht="14.25">
      <c r="F991" s="142"/>
      <c r="N991" s="142"/>
    </row>
    <row r="992" spans="6:14" s="139" customFormat="1" ht="14.25">
      <c r="F992" s="142"/>
      <c r="N992" s="142"/>
    </row>
    <row r="993" spans="6:14" s="139" customFormat="1" ht="14.25">
      <c r="F993" s="142"/>
      <c r="N993" s="142"/>
    </row>
    <row r="994" spans="6:14" s="139" customFormat="1" ht="14.25">
      <c r="F994" s="142"/>
      <c r="N994" s="142"/>
    </row>
    <row r="995" spans="6:14" s="139" customFormat="1" ht="14.25">
      <c r="F995" s="142"/>
      <c r="N995" s="142"/>
    </row>
    <row r="996" spans="6:14" s="139" customFormat="1" ht="14.25">
      <c r="F996" s="142"/>
      <c r="N996" s="142"/>
    </row>
    <row r="997" spans="6:14" s="139" customFormat="1" ht="14.25">
      <c r="F997" s="142"/>
      <c r="N997" s="142"/>
    </row>
    <row r="998" spans="6:14" s="139" customFormat="1" ht="14.25">
      <c r="F998" s="142"/>
      <c r="N998" s="142"/>
    </row>
    <row r="999" spans="6:14" s="139" customFormat="1" ht="14.25">
      <c r="F999" s="142"/>
      <c r="N999" s="142"/>
    </row>
    <row r="1000" spans="6:14" s="139" customFormat="1" ht="14.25">
      <c r="F1000" s="142"/>
      <c r="N1000" s="142"/>
    </row>
    <row r="1001" spans="6:14" s="139" customFormat="1" ht="14.25">
      <c r="F1001" s="142"/>
      <c r="N1001" s="142"/>
    </row>
    <row r="1002" spans="6:14" s="139" customFormat="1" ht="14.25">
      <c r="F1002" s="142"/>
      <c r="N1002" s="142"/>
    </row>
    <row r="1003" spans="6:14" s="139" customFormat="1" ht="14.25">
      <c r="F1003" s="142"/>
      <c r="N1003" s="142"/>
    </row>
    <row r="1004" spans="6:14" s="139" customFormat="1" ht="14.25">
      <c r="F1004" s="142"/>
      <c r="N1004" s="142"/>
    </row>
    <row r="1005" spans="6:14" s="139" customFormat="1" ht="14.25">
      <c r="F1005" s="142"/>
      <c r="N1005" s="142"/>
    </row>
    <row r="1006" spans="6:14" s="139" customFormat="1" ht="14.25">
      <c r="F1006" s="142"/>
      <c r="N1006" s="142"/>
    </row>
    <row r="1007" spans="6:14" s="139" customFormat="1" ht="14.25">
      <c r="F1007" s="142"/>
      <c r="N1007" s="142"/>
    </row>
    <row r="1008" spans="6:14" s="139" customFormat="1" ht="14.25">
      <c r="F1008" s="142"/>
      <c r="N1008" s="142"/>
    </row>
    <row r="1009" spans="6:14" s="139" customFormat="1" ht="14.25">
      <c r="F1009" s="142"/>
      <c r="N1009" s="142"/>
    </row>
    <row r="1010" spans="6:14" s="139" customFormat="1" ht="14.25">
      <c r="F1010" s="142"/>
      <c r="N1010" s="142"/>
    </row>
    <row r="1011" spans="6:14" s="139" customFormat="1" ht="14.25">
      <c r="F1011" s="142"/>
      <c r="N1011" s="142"/>
    </row>
    <row r="1012" spans="6:14" s="139" customFormat="1" ht="14.25">
      <c r="F1012" s="142"/>
      <c r="N1012" s="142"/>
    </row>
    <row r="1013" spans="6:14" s="139" customFormat="1" ht="14.25">
      <c r="F1013" s="142"/>
      <c r="N1013" s="142"/>
    </row>
    <row r="1014" spans="6:14" s="139" customFormat="1" ht="14.25">
      <c r="F1014" s="142"/>
      <c r="N1014" s="142"/>
    </row>
    <row r="1015" spans="6:14" s="139" customFormat="1" ht="14.25">
      <c r="F1015" s="142"/>
      <c r="N1015" s="142"/>
    </row>
    <row r="1016" spans="6:14" s="139" customFormat="1" ht="14.25">
      <c r="F1016" s="142"/>
      <c r="N1016" s="142"/>
    </row>
    <row r="1017" spans="6:14" s="139" customFormat="1" ht="14.25">
      <c r="F1017" s="142"/>
      <c r="N1017" s="142"/>
    </row>
    <row r="1018" spans="6:14" s="139" customFormat="1" ht="14.25">
      <c r="F1018" s="142"/>
      <c r="N1018" s="142"/>
    </row>
    <row r="1019" spans="6:14" s="139" customFormat="1" ht="14.25">
      <c r="F1019" s="142"/>
      <c r="N1019" s="142"/>
    </row>
    <row r="1020" spans="6:14" s="139" customFormat="1" ht="14.25">
      <c r="F1020" s="142"/>
      <c r="N1020" s="142"/>
    </row>
    <row r="1021" spans="6:14" s="139" customFormat="1" ht="14.25">
      <c r="F1021" s="142"/>
      <c r="N1021" s="142"/>
    </row>
    <row r="1022" spans="6:14" s="139" customFormat="1" ht="14.25">
      <c r="F1022" s="142"/>
      <c r="N1022" s="142"/>
    </row>
    <row r="1023" spans="6:14" s="139" customFormat="1" ht="14.25">
      <c r="F1023" s="142"/>
      <c r="N1023" s="142"/>
    </row>
    <row r="1024" spans="6:14" s="139" customFormat="1" ht="14.25">
      <c r="F1024" s="142"/>
      <c r="N1024" s="142"/>
    </row>
    <row r="1025" spans="6:14" s="139" customFormat="1" ht="14.25">
      <c r="F1025" s="142"/>
      <c r="N1025" s="142"/>
    </row>
    <row r="1026" spans="6:14" s="139" customFormat="1" ht="14.25">
      <c r="F1026" s="142"/>
      <c r="N1026" s="142"/>
    </row>
    <row r="1027" spans="6:14" s="139" customFormat="1" ht="14.25">
      <c r="F1027" s="142"/>
      <c r="N1027" s="142"/>
    </row>
    <row r="1028" spans="6:14" s="139" customFormat="1" ht="14.25">
      <c r="F1028" s="142"/>
      <c r="N1028" s="142"/>
    </row>
    <row r="1029" spans="6:14" s="139" customFormat="1" ht="14.25">
      <c r="F1029" s="142"/>
      <c r="N1029" s="142"/>
    </row>
    <row r="1030" spans="6:14" s="139" customFormat="1" ht="14.25">
      <c r="F1030" s="142"/>
      <c r="N1030" s="142"/>
    </row>
    <row r="1031" spans="6:14" s="139" customFormat="1" ht="14.25">
      <c r="F1031" s="142"/>
      <c r="N1031" s="142"/>
    </row>
    <row r="1032" spans="6:14" s="139" customFormat="1" ht="14.25">
      <c r="F1032" s="142"/>
      <c r="N1032" s="142"/>
    </row>
    <row r="1033" spans="6:14" s="139" customFormat="1" ht="14.25">
      <c r="F1033" s="142"/>
      <c r="N1033" s="142"/>
    </row>
    <row r="1034" spans="6:14" s="139" customFormat="1" ht="14.25">
      <c r="F1034" s="142"/>
      <c r="N1034" s="142"/>
    </row>
    <row r="1035" spans="6:14" s="139" customFormat="1" ht="14.25">
      <c r="F1035" s="142"/>
      <c r="N1035" s="142"/>
    </row>
    <row r="1036" spans="6:14" s="139" customFormat="1" ht="14.25">
      <c r="F1036" s="142"/>
      <c r="N1036" s="142"/>
    </row>
    <row r="1037" spans="6:14" s="139" customFormat="1" ht="14.25">
      <c r="F1037" s="142"/>
      <c r="N1037" s="142"/>
    </row>
    <row r="1038" spans="6:14" s="139" customFormat="1" ht="14.25">
      <c r="F1038" s="142"/>
      <c r="N1038" s="142"/>
    </row>
    <row r="1039" spans="6:14" s="139" customFormat="1" ht="14.25">
      <c r="F1039" s="142"/>
      <c r="N1039" s="142"/>
    </row>
    <row r="1040" spans="6:14" s="139" customFormat="1" ht="14.25">
      <c r="F1040" s="142"/>
      <c r="N1040" s="142"/>
    </row>
    <row r="1041" spans="6:14" s="139" customFormat="1" ht="14.25">
      <c r="F1041" s="142"/>
      <c r="N1041" s="142"/>
    </row>
    <row r="1042" spans="6:14" s="139" customFormat="1" ht="14.25">
      <c r="F1042" s="142"/>
      <c r="N1042" s="142"/>
    </row>
    <row r="1043" spans="6:14" s="139" customFormat="1" ht="14.25">
      <c r="F1043" s="142"/>
      <c r="N1043" s="142"/>
    </row>
    <row r="1044" spans="6:14" s="139" customFormat="1" ht="14.25">
      <c r="F1044" s="142"/>
      <c r="N1044" s="142"/>
    </row>
    <row r="1045" spans="6:14" s="139" customFormat="1" ht="14.25">
      <c r="F1045" s="142"/>
      <c r="N1045" s="142"/>
    </row>
    <row r="1046" spans="6:14" s="139" customFormat="1" ht="14.25">
      <c r="F1046" s="142"/>
      <c r="N1046" s="142"/>
    </row>
    <row r="1047" spans="6:14" s="139" customFormat="1" ht="14.25">
      <c r="F1047" s="142"/>
      <c r="N1047" s="142"/>
    </row>
    <row r="1048" spans="6:14" s="139" customFormat="1" ht="14.25">
      <c r="F1048" s="142"/>
      <c r="N1048" s="142"/>
    </row>
    <row r="1049" spans="6:14" s="139" customFormat="1" ht="14.25">
      <c r="F1049" s="142"/>
      <c r="N1049" s="142"/>
    </row>
    <row r="1050" spans="6:14" s="139" customFormat="1" ht="14.25">
      <c r="F1050" s="142"/>
      <c r="N1050" s="142"/>
    </row>
    <row r="1051" spans="6:14" s="139" customFormat="1" ht="14.25">
      <c r="F1051" s="142"/>
      <c r="N1051" s="142"/>
    </row>
    <row r="1052" spans="6:14" s="139" customFormat="1" ht="14.25">
      <c r="F1052" s="142"/>
      <c r="N1052" s="142"/>
    </row>
    <row r="1053" spans="6:14" s="139" customFormat="1" ht="14.25">
      <c r="F1053" s="142"/>
      <c r="N1053" s="142"/>
    </row>
    <row r="1054" spans="6:14" s="139" customFormat="1" ht="14.25">
      <c r="F1054" s="142"/>
      <c r="N1054" s="142"/>
    </row>
    <row r="1055" spans="6:14" s="139" customFormat="1" ht="14.25">
      <c r="F1055" s="142"/>
      <c r="N1055" s="142"/>
    </row>
    <row r="1056" spans="6:14" s="139" customFormat="1" ht="14.25">
      <c r="F1056" s="142"/>
      <c r="N1056" s="142"/>
    </row>
    <row r="1057" spans="6:14" s="139" customFormat="1" ht="14.25">
      <c r="F1057" s="142"/>
      <c r="N1057" s="142"/>
    </row>
    <row r="1058" spans="6:14" s="139" customFormat="1" ht="14.25">
      <c r="F1058" s="142"/>
      <c r="N1058" s="142"/>
    </row>
    <row r="1059" spans="6:14" s="139" customFormat="1" ht="14.25">
      <c r="F1059" s="142"/>
      <c r="N1059" s="142"/>
    </row>
    <row r="1060" spans="6:14" s="139" customFormat="1" ht="14.25">
      <c r="F1060" s="142"/>
      <c r="N1060" s="142"/>
    </row>
    <row r="1061" spans="6:14" s="139" customFormat="1" ht="14.25">
      <c r="F1061" s="142"/>
      <c r="N1061" s="142"/>
    </row>
    <row r="1062" spans="6:14" s="139" customFormat="1" ht="14.25">
      <c r="F1062" s="142"/>
      <c r="N1062" s="142"/>
    </row>
    <row r="1063" spans="6:14" s="139" customFormat="1" ht="14.25">
      <c r="F1063" s="142"/>
      <c r="N1063" s="142"/>
    </row>
    <row r="1064" spans="6:14" s="139" customFormat="1" ht="14.25">
      <c r="F1064" s="142"/>
      <c r="N1064" s="142"/>
    </row>
    <row r="1065" spans="6:14" s="139" customFormat="1" ht="14.25">
      <c r="F1065" s="142"/>
      <c r="N1065" s="142"/>
    </row>
    <row r="1066" spans="6:14" s="139" customFormat="1" ht="14.25">
      <c r="F1066" s="142"/>
      <c r="N1066" s="142"/>
    </row>
    <row r="1067" spans="6:14" s="139" customFormat="1" ht="14.25">
      <c r="F1067" s="142"/>
      <c r="N1067" s="142"/>
    </row>
    <row r="1068" spans="6:14" s="139" customFormat="1" ht="14.25">
      <c r="F1068" s="142"/>
      <c r="N1068" s="142"/>
    </row>
    <row r="1069" spans="6:14" s="139" customFormat="1" ht="14.25">
      <c r="F1069" s="142"/>
      <c r="N1069" s="142"/>
    </row>
    <row r="1070" spans="6:14" s="139" customFormat="1" ht="14.25">
      <c r="F1070" s="142"/>
      <c r="N1070" s="142"/>
    </row>
    <row r="1071" spans="6:14" s="139" customFormat="1" ht="14.25">
      <c r="F1071" s="142"/>
      <c r="N1071" s="142"/>
    </row>
    <row r="1072" spans="6:14" s="139" customFormat="1" ht="14.25">
      <c r="F1072" s="142"/>
      <c r="N1072" s="142"/>
    </row>
    <row r="1073" spans="6:14" s="139" customFormat="1" ht="14.25">
      <c r="F1073" s="142"/>
      <c r="N1073" s="142"/>
    </row>
    <row r="1074" spans="6:14" s="139" customFormat="1" ht="14.25">
      <c r="F1074" s="142"/>
      <c r="N1074" s="142"/>
    </row>
    <row r="1075" spans="6:14" s="139" customFormat="1" ht="14.25">
      <c r="F1075" s="142"/>
      <c r="N1075" s="142"/>
    </row>
    <row r="1076" spans="6:14" s="139" customFormat="1" ht="14.25">
      <c r="F1076" s="142"/>
      <c r="N1076" s="142"/>
    </row>
    <row r="1077" spans="6:14" s="139" customFormat="1" ht="14.25">
      <c r="F1077" s="142"/>
      <c r="N1077" s="142"/>
    </row>
    <row r="1078" spans="6:14" s="139" customFormat="1" ht="14.25">
      <c r="F1078" s="142"/>
      <c r="N1078" s="142"/>
    </row>
    <row r="1079" spans="6:14" s="139" customFormat="1" ht="14.25">
      <c r="F1079" s="142"/>
      <c r="N1079" s="142"/>
    </row>
    <row r="1080" spans="6:14" s="139" customFormat="1" ht="14.25">
      <c r="F1080" s="142"/>
      <c r="N1080" s="142"/>
    </row>
    <row r="1081" spans="6:14" s="139" customFormat="1" ht="14.25">
      <c r="F1081" s="142"/>
      <c r="N1081" s="142"/>
    </row>
    <row r="1082" spans="6:14" s="139" customFormat="1" ht="14.25">
      <c r="F1082" s="142"/>
      <c r="N1082" s="142"/>
    </row>
    <row r="1083" spans="6:14" s="139" customFormat="1" ht="14.25">
      <c r="F1083" s="142"/>
      <c r="N1083" s="142"/>
    </row>
    <row r="1084" spans="6:14" s="139" customFormat="1" ht="14.25">
      <c r="F1084" s="142"/>
      <c r="N1084" s="142"/>
    </row>
    <row r="1085" spans="6:14" s="139" customFormat="1" ht="14.25">
      <c r="F1085" s="142"/>
      <c r="N1085" s="142"/>
    </row>
    <row r="1086" spans="6:14" s="139" customFormat="1" ht="14.25">
      <c r="F1086" s="142"/>
      <c r="N1086" s="142"/>
    </row>
    <row r="1087" spans="6:14" s="139" customFormat="1" ht="14.25">
      <c r="F1087" s="142"/>
      <c r="N1087" s="142"/>
    </row>
    <row r="1088" spans="6:14" s="139" customFormat="1" ht="14.25">
      <c r="F1088" s="142"/>
      <c r="N1088" s="142"/>
    </row>
    <row r="1089" spans="6:14" s="139" customFormat="1" ht="14.25">
      <c r="F1089" s="142"/>
      <c r="N1089" s="142"/>
    </row>
    <row r="1090" spans="6:14" s="139" customFormat="1" ht="14.25">
      <c r="F1090" s="142"/>
      <c r="N1090" s="142"/>
    </row>
    <row r="1091" spans="6:14" s="139" customFormat="1" ht="14.25">
      <c r="F1091" s="142"/>
      <c r="N1091" s="142"/>
    </row>
    <row r="1092" spans="6:14" s="139" customFormat="1" ht="14.25">
      <c r="F1092" s="142"/>
      <c r="N1092" s="142"/>
    </row>
    <row r="1093" spans="6:14" s="139" customFormat="1" ht="14.25">
      <c r="F1093" s="142"/>
      <c r="N1093" s="142"/>
    </row>
    <row r="1094" spans="6:14" s="139" customFormat="1" ht="14.25">
      <c r="F1094" s="142"/>
      <c r="N1094" s="142"/>
    </row>
    <row r="1095" spans="6:14" s="139" customFormat="1" ht="14.25">
      <c r="F1095" s="142"/>
      <c r="N1095" s="142"/>
    </row>
    <row r="1096" spans="6:14" s="139" customFormat="1" ht="14.25">
      <c r="F1096" s="142"/>
      <c r="N1096" s="142"/>
    </row>
    <row r="1097" spans="6:14" s="139" customFormat="1" ht="14.25">
      <c r="F1097" s="142"/>
      <c r="N1097" s="142"/>
    </row>
    <row r="1098" spans="6:14" s="139" customFormat="1" ht="14.25">
      <c r="F1098" s="142"/>
      <c r="N1098" s="142"/>
    </row>
    <row r="1099" spans="6:14" s="139" customFormat="1" ht="14.25">
      <c r="F1099" s="142"/>
      <c r="N1099" s="142"/>
    </row>
    <row r="1100" spans="6:14" s="139" customFormat="1" ht="14.25">
      <c r="F1100" s="142"/>
      <c r="N1100" s="142"/>
    </row>
    <row r="1101" spans="6:14" s="139" customFormat="1" ht="14.25">
      <c r="F1101" s="142"/>
      <c r="N1101" s="142"/>
    </row>
    <row r="1102" spans="6:14" s="139" customFormat="1" ht="14.25">
      <c r="F1102" s="142"/>
      <c r="N1102" s="142"/>
    </row>
    <row r="1103" spans="6:14" s="139" customFormat="1" ht="14.25">
      <c r="F1103" s="142"/>
      <c r="N1103" s="142"/>
    </row>
    <row r="1104" spans="6:14" s="139" customFormat="1" ht="14.25">
      <c r="F1104" s="142"/>
      <c r="N1104" s="142"/>
    </row>
    <row r="1105" spans="6:14" s="139" customFormat="1" ht="14.25">
      <c r="F1105" s="142"/>
      <c r="N1105" s="142"/>
    </row>
    <row r="1106" spans="6:14" s="139" customFormat="1" ht="14.25">
      <c r="F1106" s="142"/>
      <c r="N1106" s="142"/>
    </row>
    <row r="1107" spans="6:14" s="139" customFormat="1" ht="14.25">
      <c r="F1107" s="142"/>
      <c r="N1107" s="142"/>
    </row>
    <row r="1108" spans="6:14" s="139" customFormat="1" ht="14.25">
      <c r="F1108" s="142"/>
      <c r="N1108" s="142"/>
    </row>
    <row r="1109" spans="6:14" s="139" customFormat="1" ht="14.25">
      <c r="F1109" s="142"/>
      <c r="N1109" s="142"/>
    </row>
    <row r="1110" spans="6:14" s="139" customFormat="1" ht="14.25">
      <c r="F1110" s="142"/>
      <c r="N1110" s="142"/>
    </row>
    <row r="1111" spans="6:14" s="139" customFormat="1" ht="14.25">
      <c r="F1111" s="142"/>
      <c r="N1111" s="142"/>
    </row>
    <row r="1112" spans="6:14" s="139" customFormat="1" ht="14.25">
      <c r="F1112" s="142"/>
      <c r="N1112" s="142"/>
    </row>
    <row r="1113" spans="6:14" s="139" customFormat="1" ht="14.25">
      <c r="F1113" s="142"/>
      <c r="N1113" s="142"/>
    </row>
    <row r="1114" spans="6:14" s="139" customFormat="1" ht="14.25">
      <c r="F1114" s="142"/>
      <c r="N1114" s="142"/>
    </row>
    <row r="1115" spans="6:14" s="139" customFormat="1" ht="14.25">
      <c r="F1115" s="142"/>
      <c r="N1115" s="142"/>
    </row>
    <row r="1116" spans="6:14" s="139" customFormat="1" ht="14.25">
      <c r="F1116" s="142"/>
      <c r="N1116" s="142"/>
    </row>
    <row r="1117" spans="6:14" s="139" customFormat="1" ht="14.25">
      <c r="F1117" s="142"/>
      <c r="N1117" s="142"/>
    </row>
    <row r="1118" spans="6:14" s="139" customFormat="1" ht="14.25">
      <c r="F1118" s="142"/>
      <c r="N1118" s="142"/>
    </row>
    <row r="1119" spans="6:14" s="139" customFormat="1" ht="14.25">
      <c r="F1119" s="142"/>
      <c r="N1119" s="142"/>
    </row>
    <row r="1120" spans="6:14" s="139" customFormat="1" ht="14.25">
      <c r="F1120" s="142"/>
      <c r="N1120" s="142"/>
    </row>
    <row r="1121" spans="6:14" s="139" customFormat="1" ht="14.25">
      <c r="F1121" s="142"/>
      <c r="N1121" s="142"/>
    </row>
    <row r="1122" spans="6:14" s="139" customFormat="1" ht="14.25">
      <c r="F1122" s="142"/>
      <c r="N1122" s="142"/>
    </row>
    <row r="1123" spans="6:14" s="139" customFormat="1" ht="14.25">
      <c r="F1123" s="142"/>
      <c r="N1123" s="142"/>
    </row>
    <row r="1124" spans="6:14" s="139" customFormat="1" ht="14.25">
      <c r="F1124" s="142"/>
      <c r="N1124" s="142"/>
    </row>
    <row r="1125" spans="6:14" s="139" customFormat="1" ht="14.25">
      <c r="F1125" s="142"/>
      <c r="N1125" s="142"/>
    </row>
    <row r="1126" spans="6:14" s="139" customFormat="1" ht="14.25">
      <c r="F1126" s="142"/>
      <c r="N1126" s="142"/>
    </row>
    <row r="1127" spans="6:14" s="139" customFormat="1" ht="14.25">
      <c r="F1127" s="142"/>
      <c r="N1127" s="142"/>
    </row>
    <row r="1128" spans="6:14" s="139" customFormat="1" ht="14.25">
      <c r="F1128" s="142"/>
      <c r="N1128" s="142"/>
    </row>
    <row r="1129" spans="6:14" s="139" customFormat="1" ht="14.25">
      <c r="F1129" s="142"/>
      <c r="N1129" s="142"/>
    </row>
    <row r="1130" spans="6:14" s="139" customFormat="1" ht="14.25">
      <c r="F1130" s="142"/>
      <c r="N1130" s="142"/>
    </row>
    <row r="1131" spans="6:14" s="139" customFormat="1" ht="14.25">
      <c r="F1131" s="142"/>
      <c r="N1131" s="142"/>
    </row>
    <row r="1132" spans="6:14" s="139" customFormat="1" ht="14.25">
      <c r="F1132" s="142"/>
      <c r="N1132" s="142"/>
    </row>
    <row r="1133" spans="6:14" s="139" customFormat="1" ht="14.25">
      <c r="F1133" s="142"/>
      <c r="N1133" s="142"/>
    </row>
    <row r="1134" spans="6:14" s="139" customFormat="1" ht="14.25">
      <c r="F1134" s="142"/>
      <c r="N1134" s="142"/>
    </row>
    <row r="1135" spans="6:14" s="139" customFormat="1" ht="14.25">
      <c r="F1135" s="142"/>
      <c r="N1135" s="142"/>
    </row>
    <row r="1136" spans="6:14" s="139" customFormat="1" ht="14.25">
      <c r="F1136" s="142"/>
      <c r="N1136" s="142"/>
    </row>
    <row r="1137" spans="6:14" s="139" customFormat="1" ht="14.25">
      <c r="F1137" s="142"/>
      <c r="N1137" s="142"/>
    </row>
    <row r="1138" spans="6:14" s="139" customFormat="1" ht="14.25">
      <c r="F1138" s="142"/>
      <c r="N1138" s="142"/>
    </row>
    <row r="1139" spans="6:14" s="139" customFormat="1" ht="14.25">
      <c r="F1139" s="142"/>
      <c r="N1139" s="142"/>
    </row>
    <row r="1140" spans="6:14" s="139" customFormat="1" ht="14.25">
      <c r="F1140" s="142"/>
      <c r="N1140" s="142"/>
    </row>
    <row r="1141" spans="6:14" s="139" customFormat="1" ht="14.25">
      <c r="F1141" s="142"/>
      <c r="N1141" s="142"/>
    </row>
    <row r="1142" spans="6:14" s="139" customFormat="1" ht="14.25">
      <c r="F1142" s="142"/>
      <c r="N1142" s="142"/>
    </row>
    <row r="1143" spans="6:14" s="139" customFormat="1" ht="14.25">
      <c r="F1143" s="142"/>
      <c r="N1143" s="142"/>
    </row>
    <row r="1144" spans="6:14" s="139" customFormat="1" ht="14.25">
      <c r="F1144" s="142"/>
      <c r="N1144" s="142"/>
    </row>
    <row r="1145" spans="6:14" s="139" customFormat="1" ht="14.25">
      <c r="F1145" s="142"/>
      <c r="N1145" s="142"/>
    </row>
    <row r="1146" spans="6:14" s="139" customFormat="1" ht="14.25">
      <c r="F1146" s="142"/>
      <c r="N1146" s="142"/>
    </row>
    <row r="1147" spans="6:14" s="139" customFormat="1" ht="14.25">
      <c r="F1147" s="142"/>
      <c r="N1147" s="142"/>
    </row>
    <row r="1148" spans="6:14" s="139" customFormat="1" ht="14.25">
      <c r="F1148" s="142"/>
      <c r="N1148" s="142"/>
    </row>
    <row r="1149" spans="6:14" s="139" customFormat="1" ht="14.25">
      <c r="F1149" s="142"/>
      <c r="N1149" s="142"/>
    </row>
    <row r="1150" spans="6:14" s="139" customFormat="1" ht="14.25">
      <c r="F1150" s="142"/>
      <c r="N1150" s="142"/>
    </row>
    <row r="1151" spans="6:14" s="139" customFormat="1" ht="14.25">
      <c r="F1151" s="142"/>
      <c r="N1151" s="142"/>
    </row>
    <row r="1152" spans="6:14" s="139" customFormat="1" ht="14.25">
      <c r="F1152" s="142"/>
      <c r="N1152" s="142"/>
    </row>
    <row r="1153" spans="6:14" s="139" customFormat="1" ht="14.25">
      <c r="F1153" s="142"/>
      <c r="N1153" s="142"/>
    </row>
    <row r="1154" spans="6:14" s="139" customFormat="1" ht="14.25">
      <c r="F1154" s="142"/>
      <c r="N1154" s="142"/>
    </row>
    <row r="1155" spans="6:14" s="139" customFormat="1" ht="14.25">
      <c r="F1155" s="142"/>
      <c r="N1155" s="142"/>
    </row>
    <row r="1156" spans="6:14" s="139" customFormat="1" ht="14.25">
      <c r="F1156" s="142"/>
      <c r="N1156" s="142"/>
    </row>
    <row r="1157" spans="6:14" s="139" customFormat="1" ht="14.25">
      <c r="F1157" s="142"/>
      <c r="N1157" s="142"/>
    </row>
    <row r="1158" spans="6:14" s="139" customFormat="1" ht="14.25">
      <c r="F1158" s="142"/>
      <c r="N1158" s="142"/>
    </row>
    <row r="1159" spans="6:14" s="139" customFormat="1" ht="14.25">
      <c r="F1159" s="142"/>
      <c r="N1159" s="142"/>
    </row>
    <row r="1160" spans="6:14" s="139" customFormat="1" ht="14.25">
      <c r="F1160" s="142"/>
      <c r="N1160" s="142"/>
    </row>
    <row r="1161" spans="6:14" s="139" customFormat="1" ht="14.25">
      <c r="F1161" s="142"/>
      <c r="N1161" s="142"/>
    </row>
    <row r="1162" spans="6:14" s="139" customFormat="1" ht="14.25">
      <c r="F1162" s="142"/>
      <c r="N1162" s="142"/>
    </row>
    <row r="1163" spans="6:14" s="139" customFormat="1" ht="14.25">
      <c r="F1163" s="142"/>
      <c r="N1163" s="142"/>
    </row>
    <row r="1164" spans="6:14" s="139" customFormat="1" ht="14.25">
      <c r="F1164" s="142"/>
      <c r="N1164" s="142"/>
    </row>
    <row r="1165" spans="6:14" s="139" customFormat="1" ht="14.25">
      <c r="F1165" s="142"/>
      <c r="N1165" s="142"/>
    </row>
    <row r="1166" spans="6:14" s="139" customFormat="1" ht="14.25">
      <c r="F1166" s="142"/>
      <c r="N1166" s="142"/>
    </row>
    <row r="1167" spans="6:14" s="139" customFormat="1" ht="14.25">
      <c r="F1167" s="142"/>
      <c r="N1167" s="142"/>
    </row>
    <row r="1168" spans="6:14" s="139" customFormat="1" ht="14.25">
      <c r="F1168" s="142"/>
      <c r="N1168" s="142"/>
    </row>
    <row r="1169" spans="6:14" s="139" customFormat="1" ht="14.25">
      <c r="F1169" s="142"/>
      <c r="N1169" s="142"/>
    </row>
    <row r="1170" spans="6:14" s="139" customFormat="1" ht="14.25">
      <c r="F1170" s="142"/>
      <c r="N1170" s="142"/>
    </row>
    <row r="1171" spans="6:14" s="139" customFormat="1" ht="14.25">
      <c r="F1171" s="142"/>
      <c r="N1171" s="142"/>
    </row>
    <row r="1172" spans="6:14" s="139" customFormat="1" ht="14.25">
      <c r="F1172" s="142"/>
      <c r="N1172" s="142"/>
    </row>
    <row r="1173" spans="6:14" s="139" customFormat="1" ht="14.25">
      <c r="F1173" s="142"/>
      <c r="N1173" s="142"/>
    </row>
    <row r="1174" spans="6:14" s="139" customFormat="1" ht="14.25">
      <c r="F1174" s="142"/>
      <c r="N1174" s="142"/>
    </row>
    <row r="1175" spans="6:14" s="139" customFormat="1" ht="14.25">
      <c r="F1175" s="142"/>
      <c r="N1175" s="142"/>
    </row>
    <row r="1176" spans="6:14" s="139" customFormat="1" ht="14.25">
      <c r="F1176" s="142"/>
      <c r="N1176" s="142"/>
    </row>
    <row r="1177" spans="6:14" s="139" customFormat="1" ht="14.25">
      <c r="F1177" s="142"/>
      <c r="N1177" s="142"/>
    </row>
    <row r="1178" spans="6:14" s="139" customFormat="1" ht="14.25">
      <c r="F1178" s="142"/>
      <c r="N1178" s="142"/>
    </row>
    <row r="1179" spans="6:14" s="139" customFormat="1" ht="14.25">
      <c r="F1179" s="142"/>
      <c r="N1179" s="142"/>
    </row>
    <row r="1180" spans="6:14" s="139" customFormat="1" ht="14.25">
      <c r="F1180" s="142"/>
      <c r="N1180" s="142"/>
    </row>
    <row r="1181" spans="6:14" s="139" customFormat="1" ht="14.25">
      <c r="F1181" s="142"/>
      <c r="N1181" s="142"/>
    </row>
    <row r="1182" spans="6:14" s="139" customFormat="1" ht="14.25">
      <c r="F1182" s="142"/>
      <c r="N1182" s="142"/>
    </row>
    <row r="1183" spans="6:14" s="139" customFormat="1" ht="14.25">
      <c r="F1183" s="142"/>
      <c r="N1183" s="142"/>
    </row>
    <row r="1184" spans="6:14" s="139" customFormat="1" ht="14.25">
      <c r="F1184" s="142"/>
      <c r="N1184" s="142"/>
    </row>
    <row r="1185" spans="6:14" s="139" customFormat="1" ht="14.25">
      <c r="F1185" s="142"/>
      <c r="N1185" s="142"/>
    </row>
    <row r="1186" spans="6:14" s="139" customFormat="1" ht="14.25">
      <c r="F1186" s="142"/>
      <c r="N1186" s="142"/>
    </row>
    <row r="1187" spans="6:14" s="139" customFormat="1" ht="14.25">
      <c r="F1187" s="142"/>
      <c r="N1187" s="142"/>
    </row>
    <row r="1188" spans="6:14" s="139" customFormat="1" ht="14.25">
      <c r="F1188" s="142"/>
      <c r="N1188" s="142"/>
    </row>
    <row r="1189" spans="6:14" s="139" customFormat="1" ht="14.25">
      <c r="F1189" s="142"/>
      <c r="N1189" s="142"/>
    </row>
    <row r="1190" spans="6:14" s="139" customFormat="1" ht="14.25">
      <c r="F1190" s="142"/>
      <c r="N1190" s="142"/>
    </row>
    <row r="1191" spans="6:14" s="139" customFormat="1" ht="14.25">
      <c r="F1191" s="142"/>
      <c r="N1191" s="142"/>
    </row>
    <row r="1192" spans="6:14" s="139" customFormat="1" ht="14.25">
      <c r="F1192" s="142"/>
      <c r="N1192" s="142"/>
    </row>
    <row r="1193" spans="6:14" s="139" customFormat="1" ht="14.25">
      <c r="F1193" s="142"/>
      <c r="N1193" s="142"/>
    </row>
    <row r="1194" spans="6:14" s="139" customFormat="1" ht="14.25">
      <c r="F1194" s="142"/>
      <c r="N1194" s="142"/>
    </row>
    <row r="1195" spans="6:14" s="139" customFormat="1" ht="14.25">
      <c r="F1195" s="142"/>
      <c r="N1195" s="142"/>
    </row>
    <row r="1196" spans="6:14" s="139" customFormat="1" ht="14.25">
      <c r="F1196" s="142"/>
      <c r="N1196" s="142"/>
    </row>
    <row r="1197" spans="6:14" s="139" customFormat="1" ht="14.25">
      <c r="F1197" s="142"/>
      <c r="N1197" s="142"/>
    </row>
    <row r="1198" spans="6:14" s="139" customFormat="1" ht="14.25">
      <c r="F1198" s="142"/>
      <c r="N1198" s="142"/>
    </row>
    <row r="1199" spans="6:14" s="139" customFormat="1" ht="14.25">
      <c r="F1199" s="142"/>
      <c r="N1199" s="142"/>
    </row>
    <row r="1200" spans="6:14" s="139" customFormat="1" ht="14.25">
      <c r="F1200" s="142"/>
      <c r="N1200" s="142"/>
    </row>
    <row r="1201" spans="6:14" s="139" customFormat="1" ht="14.25">
      <c r="F1201" s="142"/>
      <c r="N1201" s="142"/>
    </row>
    <row r="1202" spans="6:14" s="139" customFormat="1" ht="14.25">
      <c r="F1202" s="142"/>
      <c r="N1202" s="142"/>
    </row>
    <row r="1203" spans="6:14" s="139" customFormat="1" ht="14.25">
      <c r="F1203" s="142"/>
      <c r="N1203" s="142"/>
    </row>
    <row r="1204" spans="6:14" s="139" customFormat="1" ht="14.25">
      <c r="F1204" s="142"/>
      <c r="N1204" s="142"/>
    </row>
    <row r="1205" spans="6:14" s="139" customFormat="1" ht="14.25">
      <c r="F1205" s="142"/>
      <c r="N1205" s="142"/>
    </row>
    <row r="1206" spans="6:14" s="139" customFormat="1" ht="14.25">
      <c r="F1206" s="142"/>
      <c r="N1206" s="142"/>
    </row>
    <row r="1207" spans="6:14" s="139" customFormat="1" ht="14.25">
      <c r="F1207" s="142"/>
      <c r="N1207" s="142"/>
    </row>
    <row r="1208" spans="6:14" s="139" customFormat="1" ht="14.25">
      <c r="F1208" s="142"/>
      <c r="N1208" s="142"/>
    </row>
    <row r="1209" spans="6:14" s="139" customFormat="1" ht="14.25">
      <c r="F1209" s="142"/>
      <c r="N1209" s="142"/>
    </row>
    <row r="1210" spans="6:14" s="139" customFormat="1" ht="14.25">
      <c r="F1210" s="142"/>
      <c r="N1210" s="142"/>
    </row>
  </sheetData>
  <autoFilter ref="A11:IQ102">
    <filterColumn colId="1"/>
    <filterColumn colId="3"/>
    <filterColumn colId="4"/>
    <filterColumn colId="5"/>
    <filterColumn colId="6"/>
    <filterColumn colId="7"/>
  </autoFilter>
  <customSheetViews>
    <customSheetView guid="{9067D43C-8CF0-48E5-8C1B-7DFA94892381}" showPageBreaks="1" showAutoFilter="1">
      <pane ySplit="11" topLeftCell="A78" activePane="bottomLeft" state="frozen"/>
      <selection pane="bottomLeft" activeCell="A87" sqref="A87:XFD87"/>
      <pageMargins left="0.19685039370078741" right="0.19685039370078741" top="0.98425196850393704" bottom="0.59055118110236227" header="0.31496062992125984" footer="0.31496062992125984"/>
      <printOptions horizontalCentered="1"/>
      <pageSetup paperSize="9" scale="62" orientation="landscape" r:id="rId1"/>
      <headerFooter differentFirst="1">
        <oddHeader>&amp;CСтраница &amp;P из &amp;N</oddHeader>
      </headerFooter>
      <autoFilter ref="A11:IQ95">
        <filterColumn colId="1"/>
        <filterColumn colId="3"/>
        <filterColumn colId="4"/>
        <filterColumn colId="5"/>
        <filterColumn colId="6"/>
        <filterColumn colId="7"/>
      </autoFilter>
    </customSheetView>
    <customSheetView guid="{754BA2B9-92C8-4608-8D67-96BC5C16664E}" showPageBreaks="1" showAutoFilter="1">
      <pane ySplit="11" topLeftCell="A78" activePane="bottomLeft" state="frozen"/>
      <selection pane="bottomLeft" activeCell="A87" sqref="A87:XFD87"/>
      <pageMargins left="0.19685039370078741" right="0.19685039370078741" top="0.98425196850393704" bottom="0.59055118110236227" header="0.31496062992125984" footer="0.31496062992125984"/>
      <printOptions horizontalCentered="1"/>
      <pageSetup paperSize="9" scale="62" orientation="landscape" r:id="rId2"/>
      <headerFooter differentFirst="1">
        <oddHeader>&amp;CСтраница &amp;P из &amp;N</oddHeader>
      </headerFooter>
      <autoFilter ref="A11:IQ95">
        <filterColumn colId="1"/>
        <filterColumn colId="3"/>
        <filterColumn colId="4"/>
        <filterColumn colId="5"/>
        <filterColumn colId="6"/>
        <filterColumn colId="7"/>
      </autoFilter>
    </customSheetView>
    <customSheetView guid="{DEEA3186-5E7C-4B49-A323-6511047D2DAC}" showPageBreaks="1" showAutoFilter="1">
      <pane ySplit="11" topLeftCell="A78" activePane="bottomLeft" state="frozen"/>
      <selection pane="bottomLeft" activeCell="A87" sqref="A87:XFD87"/>
      <pageMargins left="0.19685039370078741" right="0.19685039370078741" top="0.98425196850393704" bottom="0.59055118110236227" header="0.31496062992125984" footer="0.31496062992125984"/>
      <printOptions horizontalCentered="1"/>
      <pageSetup paperSize="9" scale="62" orientation="landscape" r:id="rId3"/>
      <headerFooter differentFirst="1">
        <oddHeader>&amp;CСтраница &amp;P из &amp;N</oddHeader>
      </headerFooter>
      <autoFilter ref="A11:IQ95">
        <filterColumn colId="1"/>
        <filterColumn colId="3"/>
        <filterColumn colId="4"/>
        <filterColumn colId="5"/>
        <filterColumn colId="6"/>
        <filterColumn colId="7"/>
      </autoFilter>
    </customSheetView>
    <customSheetView guid="{E6862595-AEA9-4563-8AED-64A09353D7BA}" showPageBreaks="1" showAutoFilter="1">
      <pane ySplit="11" topLeftCell="A84" activePane="bottomLeft" state="frozen"/>
      <selection pane="bottomLeft" activeCell="A87" sqref="A87:XFD87"/>
      <pageMargins left="0.19685039370078741" right="0.19685039370078741" top="0.98425196850393704" bottom="0.59055118110236227" header="0.31496062992125984" footer="0.31496062992125984"/>
      <printOptions horizontalCentered="1"/>
      <pageSetup paperSize="9" scale="62" orientation="landscape" r:id="rId4"/>
      <headerFooter differentFirst="1">
        <oddHeader>&amp;CСтраница &amp;P из &amp;N</oddHeader>
      </headerFooter>
      <autoFilter ref="A11:IQ95">
        <filterColumn colId="1"/>
        <filterColumn colId="3"/>
        <filterColumn colId="4"/>
        <filterColumn colId="5"/>
        <filterColumn colId="6"/>
        <filterColumn colId="7"/>
      </autoFilter>
    </customSheetView>
  </customSheetViews>
  <mergeCells count="11">
    <mergeCell ref="A4:N4"/>
    <mergeCell ref="A5:N5"/>
    <mergeCell ref="A7:N7"/>
    <mergeCell ref="A9:A10"/>
    <mergeCell ref="B9:C9"/>
    <mergeCell ref="D9:E9"/>
    <mergeCell ref="F9:G9"/>
    <mergeCell ref="H9:H10"/>
    <mergeCell ref="I9:I10"/>
    <mergeCell ref="J9:J10"/>
    <mergeCell ref="K9:N9"/>
  </mergeCells>
  <printOptions horizontalCentered="1"/>
  <pageMargins left="0.19685039370078741" right="0.19685039370078741" top="0.48" bottom="0.38" header="0.31496062992125984" footer="0.31496062992125984"/>
  <pageSetup paperSize="9" scale="62" orientation="landscape" r:id="rId5"/>
  <headerFooter differentFirst="1">
    <oddHeader>&amp;CСтраница &amp;P из &amp;N</oddHeader>
  </headerFooter>
  <rowBreaks count="1" manualBreakCount="1"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P80"/>
  <sheetViews>
    <sheetView workbookViewId="0">
      <pane xSplit="3" ySplit="15" topLeftCell="D61" activePane="bottomRight" state="frozen"/>
      <selection pane="topRight" activeCell="D1" sqref="D1"/>
      <selection pane="bottomLeft" activeCell="A16" sqref="A16"/>
      <selection pane="bottomRight" activeCell="A4" sqref="A4:M4"/>
    </sheetView>
  </sheetViews>
  <sheetFormatPr defaultColWidth="9.375" defaultRowHeight="14.25"/>
  <cols>
    <col min="1" max="1" width="37.375" style="119" customWidth="1"/>
    <col min="2" max="2" width="7.625" style="119" customWidth="1"/>
    <col min="3" max="3" width="10.625" style="119" customWidth="1"/>
    <col min="4" max="4" width="12.625" style="119" customWidth="1"/>
    <col min="5" max="5" width="10" style="119" customWidth="1"/>
    <col min="6" max="8" width="7.375" style="119" customWidth="1"/>
    <col min="9" max="9" width="12.125" style="119" customWidth="1"/>
    <col min="10" max="10" width="10" style="119" customWidth="1"/>
    <col min="11" max="13" width="7.375" style="119" customWidth="1"/>
    <col min="14" max="14" width="0.625" style="119" customWidth="1"/>
    <col min="15" max="16384" width="9.375" style="119"/>
  </cols>
  <sheetData>
    <row r="1" spans="1:250" s="1" customFormat="1" ht="18.75">
      <c r="A1" s="188"/>
      <c r="B1" s="188"/>
      <c r="C1" s="188"/>
      <c r="D1" s="188"/>
      <c r="E1" s="188"/>
      <c r="F1" s="188"/>
      <c r="G1" s="188"/>
      <c r="H1" s="190"/>
      <c r="I1" s="188"/>
      <c r="J1" s="188"/>
      <c r="K1" s="188"/>
      <c r="L1" s="188"/>
      <c r="M1" s="11" t="s">
        <v>1154</v>
      </c>
    </row>
    <row r="2" spans="1:250" s="1" customFormat="1" ht="18.75">
      <c r="A2" s="188"/>
      <c r="B2" s="188"/>
      <c r="C2" s="188"/>
      <c r="D2" s="188"/>
      <c r="E2" s="188"/>
      <c r="F2" s="188"/>
      <c r="G2" s="188"/>
      <c r="H2" s="189"/>
      <c r="I2" s="188"/>
      <c r="J2" s="188"/>
      <c r="K2" s="188"/>
      <c r="L2" s="188"/>
      <c r="M2" s="6" t="s">
        <v>149</v>
      </c>
    </row>
    <row r="3" spans="1:250" s="1" customFormat="1" ht="16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250" s="1" customFormat="1" ht="59.25" customHeight="1">
      <c r="A4" s="582" t="s">
        <v>1157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</row>
    <row r="5" spans="1:250" s="1" customFormat="1" ht="8.25" customHeight="1"/>
    <row r="6" spans="1:250" s="24" customFormat="1" ht="18">
      <c r="A6" s="109"/>
      <c r="B6" s="109"/>
      <c r="C6" s="109"/>
      <c r="D6" s="109"/>
      <c r="E6" s="110" t="s">
        <v>604</v>
      </c>
      <c r="F6" s="111">
        <v>11</v>
      </c>
      <c r="G6" s="162" t="s">
        <v>1155</v>
      </c>
      <c r="I6" s="109"/>
      <c r="J6" s="109"/>
      <c r="K6" s="109"/>
      <c r="L6" s="109"/>
      <c r="M6" s="109"/>
      <c r="N6" s="109"/>
    </row>
    <row r="7" spans="1:250" s="24" customFormat="1" ht="18">
      <c r="A7" s="109"/>
      <c r="B7" s="109"/>
      <c r="C7" s="109"/>
      <c r="D7" s="109"/>
      <c r="E7" s="110"/>
      <c r="F7" s="111">
        <v>12</v>
      </c>
      <c r="G7" s="162" t="s">
        <v>1156</v>
      </c>
      <c r="I7" s="109"/>
      <c r="J7" s="109"/>
      <c r="K7" s="109"/>
      <c r="L7" s="109"/>
      <c r="M7" s="109"/>
      <c r="N7" s="109"/>
    </row>
    <row r="8" spans="1:250" s="24" customFormat="1" ht="18">
      <c r="A8" s="109"/>
      <c r="B8" s="109"/>
      <c r="C8" s="109"/>
      <c r="D8" s="109"/>
      <c r="E8" s="110"/>
      <c r="F8" s="111">
        <v>13</v>
      </c>
      <c r="G8" s="162" t="s">
        <v>220</v>
      </c>
      <c r="I8" s="109"/>
      <c r="J8" s="109"/>
      <c r="K8" s="109"/>
      <c r="L8" s="109"/>
      <c r="M8" s="109"/>
      <c r="N8" s="109"/>
    </row>
    <row r="9" spans="1:250" s="1" customFormat="1" ht="8.25" customHeight="1"/>
    <row r="10" spans="1:250" s="137" customFormat="1" ht="18.75">
      <c r="A10" s="567" t="s">
        <v>148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</row>
    <row r="11" spans="1:250" s="137" customFormat="1" ht="7.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</row>
    <row r="12" spans="1:250" s="1" customFormat="1" ht="19.5" customHeight="1">
      <c r="A12" s="558" t="s">
        <v>1153</v>
      </c>
      <c r="B12" s="586" t="s">
        <v>606</v>
      </c>
      <c r="C12" s="577" t="s">
        <v>1152</v>
      </c>
      <c r="D12" s="588" t="s">
        <v>1158</v>
      </c>
      <c r="E12" s="589"/>
      <c r="F12" s="589"/>
      <c r="G12" s="589"/>
      <c r="H12" s="589"/>
      <c r="I12" s="588" t="s">
        <v>1159</v>
      </c>
      <c r="J12" s="588"/>
      <c r="K12" s="588"/>
      <c r="L12" s="588"/>
      <c r="M12" s="588"/>
    </row>
    <row r="13" spans="1:250" ht="23.25" customHeight="1">
      <c r="A13" s="587"/>
      <c r="B13" s="587"/>
      <c r="C13" s="587"/>
      <c r="D13" s="558" t="s">
        <v>1151</v>
      </c>
      <c r="E13" s="558" t="s">
        <v>609</v>
      </c>
      <c r="F13" s="558"/>
      <c r="G13" s="558"/>
      <c r="H13" s="558"/>
      <c r="I13" s="558" t="s">
        <v>1151</v>
      </c>
      <c r="J13" s="558" t="s">
        <v>609</v>
      </c>
      <c r="K13" s="558"/>
      <c r="L13" s="558"/>
      <c r="M13" s="558"/>
    </row>
    <row r="14" spans="1:250" ht="42.75" customHeight="1">
      <c r="A14" s="587"/>
      <c r="B14" s="587"/>
      <c r="C14" s="587"/>
      <c r="D14" s="558"/>
      <c r="E14" s="140" t="s">
        <v>82</v>
      </c>
      <c r="F14" s="140" t="s">
        <v>13</v>
      </c>
      <c r="G14" s="140" t="s">
        <v>14</v>
      </c>
      <c r="H14" s="140" t="s">
        <v>15</v>
      </c>
      <c r="I14" s="558"/>
      <c r="J14" s="140" t="s">
        <v>82</v>
      </c>
      <c r="K14" s="140" t="s">
        <v>13</v>
      </c>
      <c r="L14" s="140" t="s">
        <v>14</v>
      </c>
      <c r="M14" s="140" t="s">
        <v>15</v>
      </c>
    </row>
    <row r="15" spans="1:250" s="198" customFormat="1" ht="18" customHeight="1">
      <c r="A15" s="199">
        <v>1</v>
      </c>
      <c r="B15" s="199">
        <v>2</v>
      </c>
      <c r="C15" s="199">
        <v>3</v>
      </c>
      <c r="D15" s="199">
        <v>4</v>
      </c>
      <c r="E15" s="199">
        <v>5</v>
      </c>
      <c r="F15" s="199">
        <v>6</v>
      </c>
      <c r="G15" s="199">
        <v>7</v>
      </c>
      <c r="H15" s="199">
        <v>8</v>
      </c>
      <c r="I15" s="199">
        <v>9</v>
      </c>
      <c r="J15" s="199">
        <v>10</v>
      </c>
      <c r="K15" s="199">
        <v>11</v>
      </c>
      <c r="L15" s="199">
        <v>12</v>
      </c>
      <c r="M15" s="199">
        <v>13</v>
      </c>
    </row>
    <row r="16" spans="1:250" s="185" customFormat="1" ht="24" customHeight="1">
      <c r="A16" s="583" t="s">
        <v>1150</v>
      </c>
      <c r="B16" s="191">
        <v>1</v>
      </c>
      <c r="C16" s="192" t="s">
        <v>1149</v>
      </c>
      <c r="D16" s="193">
        <f t="shared" ref="D16:D47" si="0">SUM(E16:H16)</f>
        <v>4123.92</v>
      </c>
      <c r="E16" s="194">
        <v>3473.97</v>
      </c>
      <c r="F16" s="194">
        <v>359.57</v>
      </c>
      <c r="G16" s="194">
        <v>0</v>
      </c>
      <c r="H16" s="194">
        <v>290.38</v>
      </c>
      <c r="I16" s="193">
        <f t="shared" ref="I16:I47" si="1">SUM(J16:M16)</f>
        <v>4267.5200000000004</v>
      </c>
      <c r="J16" s="194">
        <v>3594.94</v>
      </c>
      <c r="K16" s="194">
        <v>372.28</v>
      </c>
      <c r="L16" s="194">
        <v>0</v>
      </c>
      <c r="M16" s="194">
        <v>300.3</v>
      </c>
    </row>
    <row r="17" spans="1:13" s="185" customFormat="1" ht="24" customHeight="1">
      <c r="A17" s="583"/>
      <c r="B17" s="191">
        <v>1</v>
      </c>
      <c r="C17" s="192" t="s">
        <v>1148</v>
      </c>
      <c r="D17" s="193">
        <f t="shared" si="0"/>
        <v>4235.6000000000004</v>
      </c>
      <c r="E17" s="194">
        <v>3568.04</v>
      </c>
      <c r="F17" s="194">
        <v>385.61</v>
      </c>
      <c r="G17" s="194">
        <v>0</v>
      </c>
      <c r="H17" s="194">
        <v>281.95</v>
      </c>
      <c r="I17" s="193">
        <f t="shared" si="1"/>
        <v>4271.78</v>
      </c>
      <c r="J17" s="194">
        <v>3598.52</v>
      </c>
      <c r="K17" s="194">
        <v>388.86</v>
      </c>
      <c r="L17" s="194">
        <v>0</v>
      </c>
      <c r="M17" s="194">
        <v>284.39999999999998</v>
      </c>
    </row>
    <row r="18" spans="1:13" s="185" customFormat="1" ht="24" customHeight="1">
      <c r="A18" s="583"/>
      <c r="B18" s="191" t="s">
        <v>91</v>
      </c>
      <c r="C18" s="192" t="s">
        <v>1147</v>
      </c>
      <c r="D18" s="193">
        <f t="shared" si="0"/>
        <v>4655.4799999999996</v>
      </c>
      <c r="E18" s="194">
        <v>3921.75</v>
      </c>
      <c r="F18" s="194">
        <v>420.62</v>
      </c>
      <c r="G18" s="194">
        <v>0</v>
      </c>
      <c r="H18" s="194">
        <v>313.11</v>
      </c>
      <c r="I18" s="193">
        <f t="shared" si="1"/>
        <v>4691.66</v>
      </c>
      <c r="J18" s="194">
        <v>3952.22</v>
      </c>
      <c r="K18" s="194">
        <v>423.88</v>
      </c>
      <c r="L18" s="194">
        <v>0</v>
      </c>
      <c r="M18" s="194">
        <v>315.56</v>
      </c>
    </row>
    <row r="19" spans="1:13" s="185" customFormat="1" ht="24" customHeight="1">
      <c r="A19" s="583"/>
      <c r="B19" s="191" t="s">
        <v>91</v>
      </c>
      <c r="C19" s="192" t="s">
        <v>1146</v>
      </c>
      <c r="D19" s="193">
        <f t="shared" si="0"/>
        <v>5028.4399999999996</v>
      </c>
      <c r="E19" s="194">
        <v>4235.93</v>
      </c>
      <c r="F19" s="194">
        <v>453.44</v>
      </c>
      <c r="G19" s="194">
        <v>0</v>
      </c>
      <c r="H19" s="194">
        <v>339.07</v>
      </c>
      <c r="I19" s="193">
        <f t="shared" si="1"/>
        <v>5188.95</v>
      </c>
      <c r="J19" s="194">
        <v>4371.1400000000003</v>
      </c>
      <c r="K19" s="194">
        <v>467.64</v>
      </c>
      <c r="L19" s="194">
        <v>0</v>
      </c>
      <c r="M19" s="194">
        <v>350.17</v>
      </c>
    </row>
    <row r="20" spans="1:13" s="185" customFormat="1" ht="24" customHeight="1">
      <c r="A20" s="583"/>
      <c r="B20" s="191" t="s">
        <v>91</v>
      </c>
      <c r="C20" s="192" t="s">
        <v>1145</v>
      </c>
      <c r="D20" s="193">
        <f t="shared" si="0"/>
        <v>5130.5200000000004</v>
      </c>
      <c r="E20" s="194">
        <v>4321.92</v>
      </c>
      <c r="F20" s="194">
        <v>462.42</v>
      </c>
      <c r="G20" s="194">
        <v>0</v>
      </c>
      <c r="H20" s="194">
        <v>346.18</v>
      </c>
      <c r="I20" s="193">
        <f t="shared" si="1"/>
        <v>5291.03</v>
      </c>
      <c r="J20" s="194">
        <v>4457.1400000000003</v>
      </c>
      <c r="K20" s="194">
        <v>476.62</v>
      </c>
      <c r="L20" s="194">
        <v>0</v>
      </c>
      <c r="M20" s="194">
        <v>357.27</v>
      </c>
    </row>
    <row r="21" spans="1:13" s="185" customFormat="1" ht="18" customHeight="1">
      <c r="A21" s="197" t="s">
        <v>1144</v>
      </c>
      <c r="B21" s="191">
        <v>1</v>
      </c>
      <c r="C21" s="584">
        <v>21</v>
      </c>
      <c r="D21" s="193">
        <f t="shared" si="0"/>
        <v>1330.07</v>
      </c>
      <c r="E21" s="194">
        <v>1131.8900000000001</v>
      </c>
      <c r="F21" s="194">
        <v>107.74</v>
      </c>
      <c r="G21" s="194">
        <v>0</v>
      </c>
      <c r="H21" s="194">
        <v>90.44</v>
      </c>
      <c r="I21" s="193">
        <f t="shared" si="1"/>
        <v>1744.9</v>
      </c>
      <c r="J21" s="194">
        <v>1484.91</v>
      </c>
      <c r="K21" s="194">
        <v>141.34</v>
      </c>
      <c r="L21" s="194">
        <v>0</v>
      </c>
      <c r="M21" s="194">
        <v>118.65</v>
      </c>
    </row>
    <row r="22" spans="1:13" s="185" customFormat="1" ht="32.1" customHeight="1">
      <c r="A22" s="197" t="s">
        <v>1143</v>
      </c>
      <c r="B22" s="191">
        <v>1</v>
      </c>
      <c r="C22" s="585"/>
      <c r="D22" s="193">
        <f t="shared" si="0"/>
        <v>1807.05</v>
      </c>
      <c r="E22" s="194">
        <v>1165.69</v>
      </c>
      <c r="F22" s="194">
        <v>333.44</v>
      </c>
      <c r="G22" s="194">
        <v>0</v>
      </c>
      <c r="H22" s="194">
        <v>307.92</v>
      </c>
      <c r="I22" s="193">
        <f t="shared" si="1"/>
        <v>2221.88</v>
      </c>
      <c r="J22" s="194">
        <v>1518.65</v>
      </c>
      <c r="K22" s="194">
        <v>367.05</v>
      </c>
      <c r="L22" s="194">
        <v>0</v>
      </c>
      <c r="M22" s="194">
        <v>336.18</v>
      </c>
    </row>
    <row r="23" spans="1:13" s="185" customFormat="1" ht="18" customHeight="1">
      <c r="A23" s="197" t="s">
        <v>1144</v>
      </c>
      <c r="B23" s="191">
        <v>1</v>
      </c>
      <c r="C23" s="584">
        <v>24</v>
      </c>
      <c r="D23" s="193">
        <f t="shared" si="0"/>
        <v>1163.78</v>
      </c>
      <c r="E23" s="194">
        <v>990.38</v>
      </c>
      <c r="F23" s="194">
        <v>94.27</v>
      </c>
      <c r="G23" s="194">
        <v>0</v>
      </c>
      <c r="H23" s="194">
        <v>79.13</v>
      </c>
      <c r="I23" s="193">
        <f t="shared" si="1"/>
        <v>1578.61</v>
      </c>
      <c r="J23" s="194">
        <v>1343.4</v>
      </c>
      <c r="K23" s="194">
        <v>127.87</v>
      </c>
      <c r="L23" s="194">
        <v>0</v>
      </c>
      <c r="M23" s="194">
        <v>107.34</v>
      </c>
    </row>
    <row r="24" spans="1:13" s="185" customFormat="1" ht="32.1" customHeight="1">
      <c r="A24" s="197" t="s">
        <v>1143</v>
      </c>
      <c r="B24" s="191">
        <v>1</v>
      </c>
      <c r="C24" s="585"/>
      <c r="D24" s="193">
        <f t="shared" si="0"/>
        <v>1640.76</v>
      </c>
      <c r="E24" s="194">
        <v>1024.18</v>
      </c>
      <c r="F24" s="194">
        <v>319.97000000000003</v>
      </c>
      <c r="G24" s="194">
        <v>0</v>
      </c>
      <c r="H24" s="194">
        <v>296.61</v>
      </c>
      <c r="I24" s="193">
        <f t="shared" si="1"/>
        <v>2055.59</v>
      </c>
      <c r="J24" s="194">
        <v>1377.2</v>
      </c>
      <c r="K24" s="194">
        <v>353.57</v>
      </c>
      <c r="L24" s="194">
        <v>0</v>
      </c>
      <c r="M24" s="194">
        <v>324.82</v>
      </c>
    </row>
    <row r="25" spans="1:13" s="185" customFormat="1" ht="18" customHeight="1">
      <c r="A25" s="197" t="s">
        <v>1144</v>
      </c>
      <c r="B25" s="191">
        <v>1</v>
      </c>
      <c r="C25" s="584">
        <v>27</v>
      </c>
      <c r="D25" s="193">
        <f t="shared" si="0"/>
        <v>1163.78</v>
      </c>
      <c r="E25" s="194">
        <v>990.38</v>
      </c>
      <c r="F25" s="194">
        <v>94.27</v>
      </c>
      <c r="G25" s="194">
        <v>0</v>
      </c>
      <c r="H25" s="194">
        <v>79.13</v>
      </c>
      <c r="I25" s="193">
        <f t="shared" si="1"/>
        <v>1578.61</v>
      </c>
      <c r="J25" s="194">
        <v>1343.4</v>
      </c>
      <c r="K25" s="194">
        <v>127.87</v>
      </c>
      <c r="L25" s="194">
        <v>0</v>
      </c>
      <c r="M25" s="194">
        <v>107.34</v>
      </c>
    </row>
    <row r="26" spans="1:13" s="185" customFormat="1" ht="32.1" customHeight="1">
      <c r="A26" s="197" t="s">
        <v>1143</v>
      </c>
      <c r="B26" s="191">
        <v>1</v>
      </c>
      <c r="C26" s="585"/>
      <c r="D26" s="193">
        <f t="shared" si="0"/>
        <v>1640.76</v>
      </c>
      <c r="E26" s="194">
        <v>1024.18</v>
      </c>
      <c r="F26" s="194">
        <v>319.97000000000003</v>
      </c>
      <c r="G26" s="194">
        <v>0</v>
      </c>
      <c r="H26" s="194">
        <v>296.61</v>
      </c>
      <c r="I26" s="193">
        <f t="shared" si="1"/>
        <v>2055.59</v>
      </c>
      <c r="J26" s="194">
        <v>1377.2</v>
      </c>
      <c r="K26" s="194">
        <v>353.57</v>
      </c>
      <c r="L26" s="194">
        <v>0</v>
      </c>
      <c r="M26" s="194">
        <v>324.82</v>
      </c>
    </row>
    <row r="27" spans="1:13" s="185" customFormat="1" ht="18" customHeight="1">
      <c r="A27" s="197" t="s">
        <v>1144</v>
      </c>
      <c r="B27" s="191">
        <v>1</v>
      </c>
      <c r="C27" s="584">
        <v>30</v>
      </c>
      <c r="D27" s="193">
        <f t="shared" si="0"/>
        <v>1163.78</v>
      </c>
      <c r="E27" s="194">
        <v>990.38</v>
      </c>
      <c r="F27" s="194">
        <v>94.27</v>
      </c>
      <c r="G27" s="194">
        <v>0</v>
      </c>
      <c r="H27" s="194">
        <v>79.13</v>
      </c>
      <c r="I27" s="193">
        <f t="shared" si="1"/>
        <v>1578.61</v>
      </c>
      <c r="J27" s="194">
        <v>1343.4</v>
      </c>
      <c r="K27" s="194">
        <v>127.87</v>
      </c>
      <c r="L27" s="194">
        <v>0</v>
      </c>
      <c r="M27" s="194">
        <v>107.34</v>
      </c>
    </row>
    <row r="28" spans="1:13" s="185" customFormat="1" ht="32.1" customHeight="1">
      <c r="A28" s="197" t="s">
        <v>1143</v>
      </c>
      <c r="B28" s="191">
        <v>1</v>
      </c>
      <c r="C28" s="585"/>
      <c r="D28" s="193">
        <f t="shared" si="0"/>
        <v>1640.76</v>
      </c>
      <c r="E28" s="194">
        <v>1024.18</v>
      </c>
      <c r="F28" s="194">
        <v>319.97000000000003</v>
      </c>
      <c r="G28" s="194">
        <v>0</v>
      </c>
      <c r="H28" s="194">
        <v>296.61</v>
      </c>
      <c r="I28" s="193">
        <f t="shared" si="1"/>
        <v>2055.59</v>
      </c>
      <c r="J28" s="194">
        <v>1377.2</v>
      </c>
      <c r="K28" s="194">
        <v>353.57</v>
      </c>
      <c r="L28" s="194">
        <v>0</v>
      </c>
      <c r="M28" s="194">
        <v>324.82</v>
      </c>
    </row>
    <row r="29" spans="1:13" s="185" customFormat="1" ht="18" customHeight="1">
      <c r="A29" s="197" t="s">
        <v>1144</v>
      </c>
      <c r="B29" s="191">
        <v>1</v>
      </c>
      <c r="C29" s="584">
        <v>33</v>
      </c>
      <c r="D29" s="193">
        <f t="shared" si="0"/>
        <v>1163.78</v>
      </c>
      <c r="E29" s="194">
        <v>990.38</v>
      </c>
      <c r="F29" s="194">
        <v>94.27</v>
      </c>
      <c r="G29" s="194">
        <v>0</v>
      </c>
      <c r="H29" s="194">
        <v>79.13</v>
      </c>
      <c r="I29" s="193">
        <f t="shared" si="1"/>
        <v>1578.61</v>
      </c>
      <c r="J29" s="194">
        <v>1343.4</v>
      </c>
      <c r="K29" s="194">
        <v>127.87</v>
      </c>
      <c r="L29" s="194">
        <v>0</v>
      </c>
      <c r="M29" s="194">
        <v>107.34</v>
      </c>
    </row>
    <row r="30" spans="1:13" s="185" customFormat="1" ht="32.1" customHeight="1">
      <c r="A30" s="197" t="s">
        <v>1143</v>
      </c>
      <c r="B30" s="191">
        <v>1</v>
      </c>
      <c r="C30" s="585"/>
      <c r="D30" s="193">
        <f t="shared" si="0"/>
        <v>1640.76</v>
      </c>
      <c r="E30" s="194">
        <v>1024.18</v>
      </c>
      <c r="F30" s="194">
        <v>319.97000000000003</v>
      </c>
      <c r="G30" s="194">
        <v>0</v>
      </c>
      <c r="H30" s="194">
        <v>296.61</v>
      </c>
      <c r="I30" s="193">
        <f t="shared" si="1"/>
        <v>2055.59</v>
      </c>
      <c r="J30" s="194">
        <v>1377.2</v>
      </c>
      <c r="K30" s="194">
        <v>353.57</v>
      </c>
      <c r="L30" s="194">
        <v>0</v>
      </c>
      <c r="M30" s="194">
        <v>324.82</v>
      </c>
    </row>
    <row r="31" spans="1:13" s="185" customFormat="1" ht="18" customHeight="1">
      <c r="A31" s="197" t="s">
        <v>1144</v>
      </c>
      <c r="B31" s="191">
        <v>1</v>
      </c>
      <c r="C31" s="584">
        <v>36</v>
      </c>
      <c r="D31" s="193">
        <f t="shared" si="0"/>
        <v>1330.07</v>
      </c>
      <c r="E31" s="194">
        <v>1131.8900000000001</v>
      </c>
      <c r="F31" s="194">
        <v>107.74</v>
      </c>
      <c r="G31" s="194">
        <v>0</v>
      </c>
      <c r="H31" s="194">
        <v>90.44</v>
      </c>
      <c r="I31" s="193">
        <f t="shared" si="1"/>
        <v>1578.61</v>
      </c>
      <c r="J31" s="194">
        <v>1343.4</v>
      </c>
      <c r="K31" s="194">
        <v>127.87</v>
      </c>
      <c r="L31" s="194">
        <v>0</v>
      </c>
      <c r="M31" s="194">
        <v>107.34</v>
      </c>
    </row>
    <row r="32" spans="1:13" s="185" customFormat="1" ht="32.1" customHeight="1">
      <c r="A32" s="197" t="s">
        <v>1143</v>
      </c>
      <c r="B32" s="191">
        <v>1</v>
      </c>
      <c r="C32" s="585"/>
      <c r="D32" s="193">
        <f t="shared" si="0"/>
        <v>1807.05</v>
      </c>
      <c r="E32" s="194">
        <v>1165.69</v>
      </c>
      <c r="F32" s="194">
        <v>333.44</v>
      </c>
      <c r="G32" s="194">
        <v>0</v>
      </c>
      <c r="H32" s="194">
        <v>307.92</v>
      </c>
      <c r="I32" s="193">
        <f t="shared" si="1"/>
        <v>2055.59</v>
      </c>
      <c r="J32" s="194">
        <v>1405</v>
      </c>
      <c r="K32" s="194">
        <v>339.58</v>
      </c>
      <c r="L32" s="194">
        <v>0</v>
      </c>
      <c r="M32" s="194">
        <v>311.01</v>
      </c>
    </row>
    <row r="33" spans="1:13" s="185" customFormat="1" ht="18" customHeight="1">
      <c r="A33" s="197" t="s">
        <v>1144</v>
      </c>
      <c r="B33" s="191">
        <v>1</v>
      </c>
      <c r="C33" s="584">
        <v>39</v>
      </c>
      <c r="D33" s="193">
        <f t="shared" si="0"/>
        <v>1833.92</v>
      </c>
      <c r="E33" s="194">
        <v>1560.67</v>
      </c>
      <c r="F33" s="194">
        <v>148.55000000000001</v>
      </c>
      <c r="G33" s="194">
        <v>0</v>
      </c>
      <c r="H33" s="194">
        <v>124.7</v>
      </c>
      <c r="I33" s="193">
        <f t="shared" si="1"/>
        <v>2613.08</v>
      </c>
      <c r="J33" s="194">
        <v>2223.73</v>
      </c>
      <c r="K33" s="194">
        <v>211.66</v>
      </c>
      <c r="L33" s="194">
        <v>0</v>
      </c>
      <c r="M33" s="194">
        <v>177.69</v>
      </c>
    </row>
    <row r="34" spans="1:13" s="185" customFormat="1" ht="32.1" customHeight="1">
      <c r="A34" s="197" t="s">
        <v>1143</v>
      </c>
      <c r="B34" s="191">
        <v>1</v>
      </c>
      <c r="C34" s="585"/>
      <c r="D34" s="193">
        <f t="shared" si="0"/>
        <v>2310.9</v>
      </c>
      <c r="E34" s="194">
        <v>1594.47</v>
      </c>
      <c r="F34" s="194">
        <v>374.25</v>
      </c>
      <c r="G34" s="194">
        <v>0</v>
      </c>
      <c r="H34" s="194">
        <v>342.18</v>
      </c>
      <c r="I34" s="193">
        <f t="shared" si="1"/>
        <v>3090.06</v>
      </c>
      <c r="J34" s="194">
        <v>2257.5300000000002</v>
      </c>
      <c r="K34" s="194">
        <v>437.36</v>
      </c>
      <c r="L34" s="194">
        <v>0</v>
      </c>
      <c r="M34" s="194">
        <v>395.17</v>
      </c>
    </row>
    <row r="35" spans="1:13" s="185" customFormat="1" ht="18" customHeight="1">
      <c r="A35" s="197" t="s">
        <v>1144</v>
      </c>
      <c r="B35" s="191">
        <v>1</v>
      </c>
      <c r="C35" s="584">
        <v>42</v>
      </c>
      <c r="D35" s="193">
        <f t="shared" si="0"/>
        <v>1330.07</v>
      </c>
      <c r="E35" s="194">
        <v>1131.8900000000001</v>
      </c>
      <c r="F35" s="194">
        <v>107.74</v>
      </c>
      <c r="G35" s="194">
        <v>0</v>
      </c>
      <c r="H35" s="194">
        <v>90.44</v>
      </c>
      <c r="I35" s="193">
        <f t="shared" si="1"/>
        <v>1996.21</v>
      </c>
      <c r="J35" s="194">
        <v>1698.77</v>
      </c>
      <c r="K35" s="194">
        <v>161.69</v>
      </c>
      <c r="L35" s="194">
        <v>0</v>
      </c>
      <c r="M35" s="194">
        <v>135.75</v>
      </c>
    </row>
    <row r="36" spans="1:13" s="185" customFormat="1" ht="32.1" customHeight="1">
      <c r="A36" s="197" t="s">
        <v>1143</v>
      </c>
      <c r="B36" s="191">
        <v>1</v>
      </c>
      <c r="C36" s="585"/>
      <c r="D36" s="193">
        <f t="shared" si="0"/>
        <v>1807.05</v>
      </c>
      <c r="E36" s="194">
        <v>1165.69</v>
      </c>
      <c r="F36" s="194">
        <v>333.44</v>
      </c>
      <c r="G36" s="194">
        <v>0</v>
      </c>
      <c r="H36" s="194">
        <v>307.92</v>
      </c>
      <c r="I36" s="193">
        <f t="shared" si="1"/>
        <v>2473.19</v>
      </c>
      <c r="J36" s="194">
        <v>1690.43</v>
      </c>
      <c r="K36" s="194">
        <v>408.57</v>
      </c>
      <c r="L36" s="194">
        <v>0</v>
      </c>
      <c r="M36" s="194">
        <v>374.19</v>
      </c>
    </row>
    <row r="37" spans="1:13" s="185" customFormat="1" ht="18" customHeight="1">
      <c r="A37" s="197" t="s">
        <v>1144</v>
      </c>
      <c r="B37" s="191">
        <v>1</v>
      </c>
      <c r="C37" s="584">
        <v>45</v>
      </c>
      <c r="D37" s="193">
        <f t="shared" si="0"/>
        <v>1833.92</v>
      </c>
      <c r="E37" s="194">
        <v>1560.67</v>
      </c>
      <c r="F37" s="194">
        <v>148.55000000000001</v>
      </c>
      <c r="G37" s="194">
        <v>0</v>
      </c>
      <c r="H37" s="194">
        <v>124.7</v>
      </c>
      <c r="I37" s="193">
        <f t="shared" si="1"/>
        <v>2779.37</v>
      </c>
      <c r="J37" s="194">
        <v>2365.2399999999998</v>
      </c>
      <c r="K37" s="194">
        <v>225.13</v>
      </c>
      <c r="L37" s="194">
        <v>0</v>
      </c>
      <c r="M37" s="194">
        <v>189</v>
      </c>
    </row>
    <row r="38" spans="1:13" s="185" customFormat="1" ht="32.1" customHeight="1">
      <c r="A38" s="197" t="s">
        <v>1143</v>
      </c>
      <c r="B38" s="191">
        <v>1</v>
      </c>
      <c r="C38" s="585"/>
      <c r="D38" s="193">
        <f t="shared" si="0"/>
        <v>2310.9</v>
      </c>
      <c r="E38" s="194">
        <v>1594.47</v>
      </c>
      <c r="F38" s="194">
        <v>374.25</v>
      </c>
      <c r="G38" s="194">
        <v>0</v>
      </c>
      <c r="H38" s="194">
        <v>342.18</v>
      </c>
      <c r="I38" s="193">
        <f t="shared" si="1"/>
        <v>3256.35</v>
      </c>
      <c r="J38" s="194">
        <v>2399.04</v>
      </c>
      <c r="K38" s="194">
        <v>450.83</v>
      </c>
      <c r="L38" s="194">
        <v>0</v>
      </c>
      <c r="M38" s="194">
        <v>406.48</v>
      </c>
    </row>
    <row r="39" spans="1:13" s="185" customFormat="1" ht="18" customHeight="1">
      <c r="A39" s="197" t="s">
        <v>1144</v>
      </c>
      <c r="B39" s="191">
        <v>1</v>
      </c>
      <c r="C39" s="584">
        <v>48</v>
      </c>
      <c r="D39" s="193">
        <f t="shared" si="0"/>
        <v>1401.49</v>
      </c>
      <c r="E39" s="194">
        <v>1192.67</v>
      </c>
      <c r="F39" s="194">
        <v>113.52</v>
      </c>
      <c r="G39" s="194">
        <v>0</v>
      </c>
      <c r="H39" s="194">
        <v>95.3</v>
      </c>
      <c r="I39" s="193">
        <f t="shared" si="1"/>
        <v>2233.92</v>
      </c>
      <c r="J39" s="194">
        <v>1901.07</v>
      </c>
      <c r="K39" s="194">
        <v>180.95</v>
      </c>
      <c r="L39" s="194">
        <v>0</v>
      </c>
      <c r="M39" s="194">
        <v>151.9</v>
      </c>
    </row>
    <row r="40" spans="1:13" s="185" customFormat="1" ht="32.1" customHeight="1">
      <c r="A40" s="197" t="s">
        <v>1143</v>
      </c>
      <c r="B40" s="191">
        <v>1</v>
      </c>
      <c r="C40" s="585"/>
      <c r="D40" s="193">
        <f t="shared" si="0"/>
        <v>1878.47</v>
      </c>
      <c r="E40" s="194">
        <v>1226.47</v>
      </c>
      <c r="F40" s="194">
        <v>339.22</v>
      </c>
      <c r="G40" s="194">
        <v>0</v>
      </c>
      <c r="H40" s="194">
        <v>312.77999999999997</v>
      </c>
      <c r="I40" s="193">
        <f t="shared" si="1"/>
        <v>2710.9</v>
      </c>
      <c r="J40" s="194">
        <v>1934.87</v>
      </c>
      <c r="K40" s="194">
        <v>406.65</v>
      </c>
      <c r="L40" s="194">
        <v>0</v>
      </c>
      <c r="M40" s="194">
        <v>369.38</v>
      </c>
    </row>
    <row r="41" spans="1:13" s="185" customFormat="1" ht="18" customHeight="1">
      <c r="A41" s="197" t="s">
        <v>1144</v>
      </c>
      <c r="B41" s="191">
        <v>1</v>
      </c>
      <c r="C41" s="584">
        <v>51</v>
      </c>
      <c r="D41" s="193">
        <f t="shared" si="0"/>
        <v>1905.34</v>
      </c>
      <c r="E41" s="194">
        <v>1621.44</v>
      </c>
      <c r="F41" s="194">
        <v>154.33000000000001</v>
      </c>
      <c r="G41" s="194">
        <v>0</v>
      </c>
      <c r="H41" s="194">
        <v>129.57</v>
      </c>
      <c r="I41" s="193">
        <f t="shared" si="1"/>
        <v>2850.79</v>
      </c>
      <c r="J41" s="194">
        <v>2426.02</v>
      </c>
      <c r="K41" s="194">
        <v>230.91</v>
      </c>
      <c r="L41" s="194">
        <v>0</v>
      </c>
      <c r="M41" s="194">
        <v>193.86</v>
      </c>
    </row>
    <row r="42" spans="1:13" s="185" customFormat="1" ht="32.1" customHeight="1">
      <c r="A42" s="197" t="s">
        <v>1143</v>
      </c>
      <c r="B42" s="191">
        <v>1</v>
      </c>
      <c r="C42" s="585"/>
      <c r="D42" s="193">
        <f t="shared" si="0"/>
        <v>2382.3200000000002</v>
      </c>
      <c r="E42" s="194">
        <v>1655.24</v>
      </c>
      <c r="F42" s="194">
        <v>380.03</v>
      </c>
      <c r="G42" s="194">
        <v>0</v>
      </c>
      <c r="H42" s="194">
        <v>347.05</v>
      </c>
      <c r="I42" s="193">
        <f t="shared" si="1"/>
        <v>3327.77</v>
      </c>
      <c r="J42" s="194">
        <v>2459.8200000000002</v>
      </c>
      <c r="K42" s="194">
        <v>456.61</v>
      </c>
      <c r="L42" s="194">
        <v>0</v>
      </c>
      <c r="M42" s="194">
        <v>411.34</v>
      </c>
    </row>
    <row r="43" spans="1:13" s="185" customFormat="1" ht="18" customHeight="1">
      <c r="A43" s="197" t="s">
        <v>1144</v>
      </c>
      <c r="B43" s="191">
        <v>1</v>
      </c>
      <c r="C43" s="584">
        <v>54</v>
      </c>
      <c r="D43" s="193">
        <f t="shared" si="0"/>
        <v>1401.49</v>
      </c>
      <c r="E43" s="194">
        <v>1192.67</v>
      </c>
      <c r="F43" s="194">
        <v>113.52</v>
      </c>
      <c r="G43" s="194">
        <v>0</v>
      </c>
      <c r="H43" s="194">
        <v>95.3</v>
      </c>
      <c r="I43" s="193">
        <f t="shared" si="1"/>
        <v>2233.92</v>
      </c>
      <c r="J43" s="194">
        <v>1901.07</v>
      </c>
      <c r="K43" s="194">
        <v>180.95</v>
      </c>
      <c r="L43" s="194">
        <v>0</v>
      </c>
      <c r="M43" s="194">
        <v>151.9</v>
      </c>
    </row>
    <row r="44" spans="1:13" s="185" customFormat="1" ht="32.1" customHeight="1">
      <c r="A44" s="197" t="s">
        <v>1143</v>
      </c>
      <c r="B44" s="191">
        <v>1</v>
      </c>
      <c r="C44" s="585"/>
      <c r="D44" s="193">
        <f t="shared" si="0"/>
        <v>1878.47</v>
      </c>
      <c r="E44" s="194">
        <v>1211.8</v>
      </c>
      <c r="F44" s="194">
        <v>346.58</v>
      </c>
      <c r="G44" s="194">
        <v>0</v>
      </c>
      <c r="H44" s="194">
        <v>320.08999999999997</v>
      </c>
      <c r="I44" s="193">
        <f t="shared" si="1"/>
        <v>2710.9</v>
      </c>
      <c r="J44" s="194">
        <v>1852.9</v>
      </c>
      <c r="K44" s="194">
        <v>447.84</v>
      </c>
      <c r="L44" s="194">
        <v>0</v>
      </c>
      <c r="M44" s="194">
        <v>410.16</v>
      </c>
    </row>
    <row r="45" spans="1:13" s="185" customFormat="1" ht="18" customHeight="1">
      <c r="A45" s="197" t="s">
        <v>1144</v>
      </c>
      <c r="B45" s="191">
        <v>1</v>
      </c>
      <c r="C45" s="584">
        <v>57</v>
      </c>
      <c r="D45" s="193">
        <f t="shared" si="0"/>
        <v>1905.34</v>
      </c>
      <c r="E45" s="194">
        <v>1621.44</v>
      </c>
      <c r="F45" s="194">
        <v>154.33000000000001</v>
      </c>
      <c r="G45" s="194">
        <v>0</v>
      </c>
      <c r="H45" s="194">
        <v>129.57</v>
      </c>
      <c r="I45" s="193">
        <f t="shared" si="1"/>
        <v>2850.79</v>
      </c>
      <c r="J45" s="194">
        <v>2426.02</v>
      </c>
      <c r="K45" s="194">
        <v>230.91</v>
      </c>
      <c r="L45" s="194">
        <v>0</v>
      </c>
      <c r="M45" s="194">
        <v>193.86</v>
      </c>
    </row>
    <row r="46" spans="1:13" s="185" customFormat="1" ht="32.1" customHeight="1">
      <c r="A46" s="197" t="s">
        <v>1143</v>
      </c>
      <c r="B46" s="191">
        <v>1</v>
      </c>
      <c r="C46" s="585"/>
      <c r="D46" s="193">
        <f t="shared" si="0"/>
        <v>2382.3200000000002</v>
      </c>
      <c r="E46" s="194">
        <v>1655.24</v>
      </c>
      <c r="F46" s="194">
        <v>380.03</v>
      </c>
      <c r="G46" s="194">
        <v>0</v>
      </c>
      <c r="H46" s="194">
        <v>347.05</v>
      </c>
      <c r="I46" s="193">
        <f t="shared" si="1"/>
        <v>3327.77</v>
      </c>
      <c r="J46" s="194">
        <v>2459.8200000000002</v>
      </c>
      <c r="K46" s="194">
        <v>456.61</v>
      </c>
      <c r="L46" s="194">
        <v>0</v>
      </c>
      <c r="M46" s="194">
        <v>411.34</v>
      </c>
    </row>
    <row r="47" spans="1:13" s="185" customFormat="1" ht="18" customHeight="1">
      <c r="A47" s="197" t="s">
        <v>1144</v>
      </c>
      <c r="B47" s="191">
        <v>1</v>
      </c>
      <c r="C47" s="584">
        <v>60</v>
      </c>
      <c r="D47" s="193">
        <f t="shared" si="0"/>
        <v>1401.49</v>
      </c>
      <c r="E47" s="194">
        <v>1192.67</v>
      </c>
      <c r="F47" s="194">
        <v>113.52</v>
      </c>
      <c r="G47" s="194">
        <v>0</v>
      </c>
      <c r="H47" s="194">
        <v>95.3</v>
      </c>
      <c r="I47" s="193">
        <f t="shared" si="1"/>
        <v>2233.92</v>
      </c>
      <c r="J47" s="194">
        <v>1901.07</v>
      </c>
      <c r="K47" s="194">
        <v>180.95</v>
      </c>
      <c r="L47" s="194">
        <v>0</v>
      </c>
      <c r="M47" s="194">
        <v>151.9</v>
      </c>
    </row>
    <row r="48" spans="1:13" s="185" customFormat="1" ht="32.1" customHeight="1">
      <c r="A48" s="197" t="s">
        <v>1143</v>
      </c>
      <c r="B48" s="191">
        <v>1</v>
      </c>
      <c r="C48" s="585"/>
      <c r="D48" s="193">
        <f t="shared" ref="D48:D77" si="2">SUM(E48:H48)</f>
        <v>1878.47</v>
      </c>
      <c r="E48" s="194">
        <v>1211.8</v>
      </c>
      <c r="F48" s="194">
        <v>346.58</v>
      </c>
      <c r="G48" s="194">
        <v>0</v>
      </c>
      <c r="H48" s="194">
        <v>320.08999999999997</v>
      </c>
      <c r="I48" s="193">
        <f t="shared" ref="I48:I77" si="3">SUM(J48:M48)</f>
        <v>2710.9</v>
      </c>
      <c r="J48" s="194">
        <v>1852.9</v>
      </c>
      <c r="K48" s="194">
        <v>447.84</v>
      </c>
      <c r="L48" s="194">
        <v>0</v>
      </c>
      <c r="M48" s="194">
        <v>410.16</v>
      </c>
    </row>
    <row r="49" spans="1:13" s="185" customFormat="1" ht="18" customHeight="1">
      <c r="A49" s="197" t="s">
        <v>1144</v>
      </c>
      <c r="B49" s="191">
        <v>1</v>
      </c>
      <c r="C49" s="584">
        <v>63</v>
      </c>
      <c r="D49" s="193">
        <f t="shared" si="2"/>
        <v>1905.34</v>
      </c>
      <c r="E49" s="194">
        <v>1621.44</v>
      </c>
      <c r="F49" s="194">
        <v>154.33000000000001</v>
      </c>
      <c r="G49" s="194">
        <v>0</v>
      </c>
      <c r="H49" s="194">
        <v>129.57</v>
      </c>
      <c r="I49" s="193">
        <f t="shared" si="3"/>
        <v>2850.79</v>
      </c>
      <c r="J49" s="194">
        <v>2426.02</v>
      </c>
      <c r="K49" s="194">
        <v>230.91</v>
      </c>
      <c r="L49" s="194">
        <v>0</v>
      </c>
      <c r="M49" s="194">
        <v>193.86</v>
      </c>
    </row>
    <row r="50" spans="1:13" s="185" customFormat="1" ht="32.1" customHeight="1">
      <c r="A50" s="197" t="s">
        <v>1143</v>
      </c>
      <c r="B50" s="191">
        <v>1</v>
      </c>
      <c r="C50" s="585"/>
      <c r="D50" s="193">
        <f t="shared" si="2"/>
        <v>2382.3200000000002</v>
      </c>
      <c r="E50" s="194">
        <v>1655.24</v>
      </c>
      <c r="F50" s="194">
        <v>380.03</v>
      </c>
      <c r="G50" s="194">
        <v>0</v>
      </c>
      <c r="H50" s="194">
        <v>347.05</v>
      </c>
      <c r="I50" s="193">
        <f t="shared" si="3"/>
        <v>3327.77</v>
      </c>
      <c r="J50" s="194">
        <v>2459.8200000000002</v>
      </c>
      <c r="K50" s="194">
        <v>456.61</v>
      </c>
      <c r="L50" s="194">
        <v>0</v>
      </c>
      <c r="M50" s="194">
        <v>411.34</v>
      </c>
    </row>
    <row r="51" spans="1:13" s="185" customFormat="1" ht="18" customHeight="1">
      <c r="A51" s="197" t="s">
        <v>1144</v>
      </c>
      <c r="B51" s="191">
        <v>1</v>
      </c>
      <c r="C51" s="584">
        <v>66</v>
      </c>
      <c r="D51" s="193">
        <f t="shared" si="2"/>
        <v>1401.49</v>
      </c>
      <c r="E51" s="194">
        <v>1192.67</v>
      </c>
      <c r="F51" s="194">
        <v>113.52</v>
      </c>
      <c r="G51" s="194">
        <v>0</v>
      </c>
      <c r="H51" s="194">
        <v>95.3</v>
      </c>
      <c r="I51" s="193">
        <f t="shared" si="3"/>
        <v>2233.92</v>
      </c>
      <c r="J51" s="194">
        <v>1901.07</v>
      </c>
      <c r="K51" s="194">
        <v>180.95</v>
      </c>
      <c r="L51" s="194">
        <v>0</v>
      </c>
      <c r="M51" s="194">
        <v>151.9</v>
      </c>
    </row>
    <row r="52" spans="1:13" s="185" customFormat="1" ht="32.1" customHeight="1">
      <c r="A52" s="197" t="s">
        <v>1143</v>
      </c>
      <c r="B52" s="191">
        <v>1</v>
      </c>
      <c r="C52" s="585"/>
      <c r="D52" s="193">
        <f t="shared" si="2"/>
        <v>1878.47</v>
      </c>
      <c r="E52" s="194">
        <v>1211.8</v>
      </c>
      <c r="F52" s="194">
        <v>346.58</v>
      </c>
      <c r="G52" s="194">
        <v>0</v>
      </c>
      <c r="H52" s="194">
        <v>320.08999999999997</v>
      </c>
      <c r="I52" s="193">
        <f t="shared" si="3"/>
        <v>2710.9</v>
      </c>
      <c r="J52" s="194">
        <v>1852.9</v>
      </c>
      <c r="K52" s="194">
        <v>447.84</v>
      </c>
      <c r="L52" s="194">
        <v>0</v>
      </c>
      <c r="M52" s="194">
        <v>410.16</v>
      </c>
    </row>
    <row r="53" spans="1:13" s="185" customFormat="1" ht="18" customHeight="1">
      <c r="A53" s="197" t="s">
        <v>1144</v>
      </c>
      <c r="B53" s="191">
        <v>1</v>
      </c>
      <c r="C53" s="584">
        <v>69</v>
      </c>
      <c r="D53" s="193">
        <f t="shared" si="2"/>
        <v>2125.73</v>
      </c>
      <c r="E53" s="194">
        <v>1809</v>
      </c>
      <c r="F53" s="194">
        <v>172.18</v>
      </c>
      <c r="G53" s="194">
        <v>0</v>
      </c>
      <c r="H53" s="194">
        <v>144.55000000000001</v>
      </c>
      <c r="I53" s="193">
        <f t="shared" si="3"/>
        <v>2850.79</v>
      </c>
      <c r="J53" s="194">
        <v>2426.02</v>
      </c>
      <c r="K53" s="194">
        <v>230.91</v>
      </c>
      <c r="L53" s="194">
        <v>0</v>
      </c>
      <c r="M53" s="194">
        <v>193.86</v>
      </c>
    </row>
    <row r="54" spans="1:13" s="185" customFormat="1" ht="32.1" customHeight="1">
      <c r="A54" s="197" t="s">
        <v>1143</v>
      </c>
      <c r="B54" s="191">
        <v>1</v>
      </c>
      <c r="C54" s="585"/>
      <c r="D54" s="193">
        <f t="shared" si="2"/>
        <v>2602.71</v>
      </c>
      <c r="E54" s="194">
        <v>1842.8</v>
      </c>
      <c r="F54" s="194">
        <v>397.88</v>
      </c>
      <c r="G54" s="194">
        <v>0</v>
      </c>
      <c r="H54" s="194">
        <v>362.03</v>
      </c>
      <c r="I54" s="193">
        <f t="shared" si="3"/>
        <v>3327.77</v>
      </c>
      <c r="J54" s="194">
        <v>2459.8200000000002</v>
      </c>
      <c r="K54" s="194">
        <v>456.61</v>
      </c>
      <c r="L54" s="194">
        <v>0</v>
      </c>
      <c r="M54" s="194">
        <v>411.34</v>
      </c>
    </row>
    <row r="55" spans="1:13" s="185" customFormat="1" ht="18" customHeight="1">
      <c r="A55" s="197" t="s">
        <v>1144</v>
      </c>
      <c r="B55" s="191">
        <v>1</v>
      </c>
      <c r="C55" s="584">
        <v>72</v>
      </c>
      <c r="D55" s="193">
        <f t="shared" si="2"/>
        <v>1401.49</v>
      </c>
      <c r="E55" s="194">
        <v>1192.67</v>
      </c>
      <c r="F55" s="194">
        <v>113.52</v>
      </c>
      <c r="G55" s="194">
        <v>0</v>
      </c>
      <c r="H55" s="194">
        <v>95.3</v>
      </c>
      <c r="I55" s="193">
        <f t="shared" si="3"/>
        <v>1819.09</v>
      </c>
      <c r="J55" s="194">
        <v>1548.05</v>
      </c>
      <c r="K55" s="194">
        <v>147.35</v>
      </c>
      <c r="L55" s="194">
        <v>0</v>
      </c>
      <c r="M55" s="194">
        <v>123.69</v>
      </c>
    </row>
    <row r="56" spans="1:13" s="185" customFormat="1" ht="32.1" customHeight="1">
      <c r="A56" s="197" t="s">
        <v>1143</v>
      </c>
      <c r="B56" s="191">
        <v>1</v>
      </c>
      <c r="C56" s="585"/>
      <c r="D56" s="193">
        <f t="shared" si="2"/>
        <v>1878.47</v>
      </c>
      <c r="E56" s="194">
        <v>1211.8</v>
      </c>
      <c r="F56" s="194">
        <v>346.58</v>
      </c>
      <c r="G56" s="194">
        <v>0</v>
      </c>
      <c r="H56" s="194">
        <v>320.08999999999997</v>
      </c>
      <c r="I56" s="193">
        <f t="shared" si="3"/>
        <v>2296.0700000000002</v>
      </c>
      <c r="J56" s="194">
        <v>1581.85</v>
      </c>
      <c r="K56" s="194">
        <v>373.05</v>
      </c>
      <c r="L56" s="194">
        <v>0</v>
      </c>
      <c r="M56" s="194">
        <v>341.17</v>
      </c>
    </row>
    <row r="57" spans="1:13" s="185" customFormat="1" ht="18" customHeight="1">
      <c r="A57" s="197" t="s">
        <v>1144</v>
      </c>
      <c r="B57" s="191">
        <v>1</v>
      </c>
      <c r="C57" s="584">
        <v>75</v>
      </c>
      <c r="D57" s="193">
        <f t="shared" si="2"/>
        <v>2125.73</v>
      </c>
      <c r="E57" s="194">
        <v>1809</v>
      </c>
      <c r="F57" s="194">
        <v>172.18</v>
      </c>
      <c r="G57" s="194">
        <v>0</v>
      </c>
      <c r="H57" s="194">
        <v>144.55000000000001</v>
      </c>
      <c r="I57" s="193">
        <f t="shared" si="3"/>
        <v>2435.96</v>
      </c>
      <c r="J57" s="194">
        <v>2073</v>
      </c>
      <c r="K57" s="194">
        <v>197.31</v>
      </c>
      <c r="L57" s="194">
        <v>0</v>
      </c>
      <c r="M57" s="194">
        <v>165.65</v>
      </c>
    </row>
    <row r="58" spans="1:13" s="185" customFormat="1" ht="32.1" customHeight="1">
      <c r="A58" s="197" t="s">
        <v>1143</v>
      </c>
      <c r="B58" s="191">
        <v>1</v>
      </c>
      <c r="C58" s="585"/>
      <c r="D58" s="193">
        <f t="shared" si="2"/>
        <v>2602.71</v>
      </c>
      <c r="E58" s="194">
        <v>1842.8</v>
      </c>
      <c r="F58" s="194">
        <v>397.88</v>
      </c>
      <c r="G58" s="194">
        <v>0</v>
      </c>
      <c r="H58" s="194">
        <v>362.03</v>
      </c>
      <c r="I58" s="193">
        <f t="shared" si="3"/>
        <v>2912.94</v>
      </c>
      <c r="J58" s="194">
        <v>2106.8000000000002</v>
      </c>
      <c r="K58" s="194">
        <v>423.01</v>
      </c>
      <c r="L58" s="194">
        <v>0</v>
      </c>
      <c r="M58" s="194">
        <v>383.13</v>
      </c>
    </row>
    <row r="59" spans="1:13" s="185" customFormat="1" ht="18" customHeight="1">
      <c r="A59" s="197" t="s">
        <v>1144</v>
      </c>
      <c r="B59" s="191">
        <v>1</v>
      </c>
      <c r="C59" s="584">
        <v>78</v>
      </c>
      <c r="D59" s="193">
        <f t="shared" si="2"/>
        <v>1330.07</v>
      </c>
      <c r="E59" s="194">
        <v>1131.8900000000001</v>
      </c>
      <c r="F59" s="194">
        <v>107.74</v>
      </c>
      <c r="G59" s="194">
        <v>0</v>
      </c>
      <c r="H59" s="194">
        <v>90.44</v>
      </c>
      <c r="I59" s="193">
        <f t="shared" si="3"/>
        <v>1330.07</v>
      </c>
      <c r="J59" s="194">
        <v>1131.8900000000001</v>
      </c>
      <c r="K59" s="194">
        <v>107.74</v>
      </c>
      <c r="L59" s="194">
        <v>0</v>
      </c>
      <c r="M59" s="194">
        <v>90.44</v>
      </c>
    </row>
    <row r="60" spans="1:13" s="185" customFormat="1" ht="32.1" customHeight="1">
      <c r="A60" s="197" t="s">
        <v>1143</v>
      </c>
      <c r="B60" s="191">
        <v>1</v>
      </c>
      <c r="C60" s="585"/>
      <c r="D60" s="193">
        <f t="shared" si="2"/>
        <v>1807.05</v>
      </c>
      <c r="E60" s="194">
        <v>1165.69</v>
      </c>
      <c r="F60" s="194">
        <v>333.44</v>
      </c>
      <c r="G60" s="194">
        <v>0</v>
      </c>
      <c r="H60" s="194">
        <v>307.92</v>
      </c>
      <c r="I60" s="193">
        <f t="shared" si="3"/>
        <v>1807.05</v>
      </c>
      <c r="J60" s="194">
        <v>1165.69</v>
      </c>
      <c r="K60" s="194">
        <v>333.44</v>
      </c>
      <c r="L60" s="194">
        <v>0</v>
      </c>
      <c r="M60" s="194">
        <v>307.92</v>
      </c>
    </row>
    <row r="61" spans="1:13" s="185" customFormat="1" ht="18" customHeight="1">
      <c r="A61" s="197" t="s">
        <v>1144</v>
      </c>
      <c r="B61" s="191">
        <v>1</v>
      </c>
      <c r="C61" s="584">
        <v>81</v>
      </c>
      <c r="D61" s="193">
        <f t="shared" si="2"/>
        <v>1833.92</v>
      </c>
      <c r="E61" s="194">
        <v>1560.67</v>
      </c>
      <c r="F61" s="194">
        <v>148.55000000000001</v>
      </c>
      <c r="G61" s="194">
        <v>0</v>
      </c>
      <c r="H61" s="194">
        <v>124.7</v>
      </c>
      <c r="I61" s="193">
        <f t="shared" si="3"/>
        <v>1946.94</v>
      </c>
      <c r="J61" s="194">
        <v>1656.85</v>
      </c>
      <c r="K61" s="194">
        <v>157.69999999999999</v>
      </c>
      <c r="L61" s="194">
        <v>0</v>
      </c>
      <c r="M61" s="194">
        <v>132.38999999999999</v>
      </c>
    </row>
    <row r="62" spans="1:13" s="185" customFormat="1" ht="32.1" customHeight="1">
      <c r="A62" s="197" t="s">
        <v>1143</v>
      </c>
      <c r="B62" s="191">
        <v>1</v>
      </c>
      <c r="C62" s="585"/>
      <c r="D62" s="193">
        <f t="shared" si="2"/>
        <v>2310.9</v>
      </c>
      <c r="E62" s="194">
        <v>1594.47</v>
      </c>
      <c r="F62" s="194">
        <v>374.25</v>
      </c>
      <c r="G62" s="194">
        <v>0</v>
      </c>
      <c r="H62" s="194">
        <v>342.18</v>
      </c>
      <c r="I62" s="193">
        <f t="shared" si="3"/>
        <v>2423.92</v>
      </c>
      <c r="J62" s="194">
        <v>1690.65</v>
      </c>
      <c r="K62" s="194">
        <v>383.4</v>
      </c>
      <c r="L62" s="194">
        <v>0</v>
      </c>
      <c r="M62" s="194">
        <v>349.87</v>
      </c>
    </row>
    <row r="63" spans="1:13" s="185" customFormat="1" ht="18" customHeight="1">
      <c r="A63" s="197" t="s">
        <v>1144</v>
      </c>
      <c r="B63" s="191">
        <v>1</v>
      </c>
      <c r="C63" s="584">
        <v>84</v>
      </c>
      <c r="D63" s="193">
        <f t="shared" si="2"/>
        <v>1330.07</v>
      </c>
      <c r="E63" s="194">
        <v>1131.8900000000001</v>
      </c>
      <c r="F63" s="194">
        <v>107.74</v>
      </c>
      <c r="G63" s="194">
        <v>0</v>
      </c>
      <c r="H63" s="194">
        <v>90.44</v>
      </c>
      <c r="I63" s="193">
        <f t="shared" si="3"/>
        <v>1330.07</v>
      </c>
      <c r="J63" s="194">
        <v>1131.8900000000001</v>
      </c>
      <c r="K63" s="194">
        <v>107.74</v>
      </c>
      <c r="L63" s="194">
        <v>0</v>
      </c>
      <c r="M63" s="194">
        <v>90.44</v>
      </c>
    </row>
    <row r="64" spans="1:13" s="185" customFormat="1" ht="32.1" customHeight="1">
      <c r="A64" s="197" t="s">
        <v>1143</v>
      </c>
      <c r="B64" s="191">
        <v>1</v>
      </c>
      <c r="C64" s="585"/>
      <c r="D64" s="193">
        <f t="shared" si="2"/>
        <v>1807.05</v>
      </c>
      <c r="E64" s="194">
        <v>1165.69</v>
      </c>
      <c r="F64" s="194">
        <v>333.44</v>
      </c>
      <c r="G64" s="194">
        <v>0</v>
      </c>
      <c r="H64" s="194">
        <v>307.92</v>
      </c>
      <c r="I64" s="193">
        <f t="shared" si="3"/>
        <v>1807.05</v>
      </c>
      <c r="J64" s="194">
        <v>1165.69</v>
      </c>
      <c r="K64" s="194">
        <v>333.44</v>
      </c>
      <c r="L64" s="194">
        <v>0</v>
      </c>
      <c r="M64" s="194">
        <v>307.92</v>
      </c>
    </row>
    <row r="65" spans="1:15" s="185" customFormat="1" ht="18" customHeight="1">
      <c r="A65" s="197" t="s">
        <v>1144</v>
      </c>
      <c r="B65" s="191">
        <v>1</v>
      </c>
      <c r="C65" s="584">
        <v>87</v>
      </c>
      <c r="D65" s="193">
        <f t="shared" si="2"/>
        <v>1833.92</v>
      </c>
      <c r="E65" s="194">
        <v>1560.67</v>
      </c>
      <c r="F65" s="194">
        <v>148.55000000000001</v>
      </c>
      <c r="G65" s="194">
        <v>0</v>
      </c>
      <c r="H65" s="194">
        <v>124.7</v>
      </c>
      <c r="I65" s="193">
        <f t="shared" si="3"/>
        <v>1946.94</v>
      </c>
      <c r="J65" s="194">
        <v>1656.85</v>
      </c>
      <c r="K65" s="194">
        <v>157.69999999999999</v>
      </c>
      <c r="L65" s="194">
        <v>0</v>
      </c>
      <c r="M65" s="194">
        <v>132.38999999999999</v>
      </c>
    </row>
    <row r="66" spans="1:15" s="185" customFormat="1" ht="32.1" customHeight="1">
      <c r="A66" s="197" t="s">
        <v>1143</v>
      </c>
      <c r="B66" s="191">
        <v>1</v>
      </c>
      <c r="C66" s="585"/>
      <c r="D66" s="193">
        <f t="shared" si="2"/>
        <v>2310.9</v>
      </c>
      <c r="E66" s="194">
        <v>1594.47</v>
      </c>
      <c r="F66" s="194">
        <v>374.25</v>
      </c>
      <c r="G66" s="194">
        <v>0</v>
      </c>
      <c r="H66" s="194">
        <v>342.18</v>
      </c>
      <c r="I66" s="193">
        <f t="shared" si="3"/>
        <v>2423.92</v>
      </c>
      <c r="J66" s="194">
        <v>1690.65</v>
      </c>
      <c r="K66" s="194">
        <v>383.4</v>
      </c>
      <c r="L66" s="194">
        <v>0</v>
      </c>
      <c r="M66" s="194">
        <v>349.87</v>
      </c>
    </row>
    <row r="67" spans="1:15" s="185" customFormat="1" ht="18" customHeight="1">
      <c r="A67" s="197" t="s">
        <v>1144</v>
      </c>
      <c r="B67" s="191">
        <v>1</v>
      </c>
      <c r="C67" s="584">
        <v>90</v>
      </c>
      <c r="D67" s="193">
        <f t="shared" si="2"/>
        <v>1330.07</v>
      </c>
      <c r="E67" s="194">
        <v>1131.8900000000001</v>
      </c>
      <c r="F67" s="194">
        <v>107.74</v>
      </c>
      <c r="G67" s="194">
        <v>0</v>
      </c>
      <c r="H67" s="194">
        <v>90.44</v>
      </c>
      <c r="I67" s="193">
        <f t="shared" si="3"/>
        <v>1330.07</v>
      </c>
      <c r="J67" s="194">
        <v>1131.8900000000001</v>
      </c>
      <c r="K67" s="194">
        <v>107.74</v>
      </c>
      <c r="L67" s="194">
        <v>0</v>
      </c>
      <c r="M67" s="194">
        <v>90.44</v>
      </c>
    </row>
    <row r="68" spans="1:15" s="185" customFormat="1" ht="32.1" customHeight="1">
      <c r="A68" s="197" t="s">
        <v>1143</v>
      </c>
      <c r="B68" s="191">
        <v>1</v>
      </c>
      <c r="C68" s="585"/>
      <c r="D68" s="193">
        <f t="shared" si="2"/>
        <v>1807.05</v>
      </c>
      <c r="E68" s="194">
        <v>1165.69</v>
      </c>
      <c r="F68" s="194">
        <v>333.44</v>
      </c>
      <c r="G68" s="194">
        <v>0</v>
      </c>
      <c r="H68" s="194">
        <v>307.92</v>
      </c>
      <c r="I68" s="193">
        <f t="shared" si="3"/>
        <v>1807.05</v>
      </c>
      <c r="J68" s="194">
        <v>1165.69</v>
      </c>
      <c r="K68" s="194">
        <v>333.44</v>
      </c>
      <c r="L68" s="194">
        <v>0</v>
      </c>
      <c r="M68" s="194">
        <v>307.92</v>
      </c>
    </row>
    <row r="69" spans="1:15" s="185" customFormat="1" ht="18" customHeight="1">
      <c r="A69" s="197" t="s">
        <v>1144</v>
      </c>
      <c r="B69" s="191">
        <v>1</v>
      </c>
      <c r="C69" s="584">
        <v>93</v>
      </c>
      <c r="D69" s="193">
        <f t="shared" si="2"/>
        <v>1833.92</v>
      </c>
      <c r="E69" s="194">
        <v>1560.67</v>
      </c>
      <c r="F69" s="194">
        <v>148.55000000000001</v>
      </c>
      <c r="G69" s="194">
        <v>0</v>
      </c>
      <c r="H69" s="194">
        <v>124.7</v>
      </c>
      <c r="I69" s="193">
        <f t="shared" si="3"/>
        <v>1946.94</v>
      </c>
      <c r="J69" s="194">
        <v>1656.85</v>
      </c>
      <c r="K69" s="194">
        <v>157.69999999999999</v>
      </c>
      <c r="L69" s="194">
        <v>0</v>
      </c>
      <c r="M69" s="194">
        <v>132.38999999999999</v>
      </c>
    </row>
    <row r="70" spans="1:15" s="185" customFormat="1" ht="32.1" customHeight="1">
      <c r="A70" s="197" t="s">
        <v>1143</v>
      </c>
      <c r="B70" s="191">
        <v>1</v>
      </c>
      <c r="C70" s="585"/>
      <c r="D70" s="193">
        <f t="shared" si="2"/>
        <v>2310.9</v>
      </c>
      <c r="E70" s="194">
        <v>1594.47</v>
      </c>
      <c r="F70" s="194">
        <v>374.25</v>
      </c>
      <c r="G70" s="194">
        <v>0</v>
      </c>
      <c r="H70" s="194">
        <v>342.18</v>
      </c>
      <c r="I70" s="193">
        <f t="shared" si="3"/>
        <v>2423.92</v>
      </c>
      <c r="J70" s="194">
        <v>1690.65</v>
      </c>
      <c r="K70" s="194">
        <v>383.4</v>
      </c>
      <c r="L70" s="194">
        <v>0</v>
      </c>
      <c r="M70" s="194">
        <v>349.87</v>
      </c>
    </row>
    <row r="71" spans="1:15" s="185" customFormat="1" ht="18" customHeight="1">
      <c r="A71" s="197" t="s">
        <v>1144</v>
      </c>
      <c r="B71" s="191">
        <v>1</v>
      </c>
      <c r="C71" s="584">
        <v>96</v>
      </c>
      <c r="D71" s="193">
        <f t="shared" si="2"/>
        <v>1330.07</v>
      </c>
      <c r="E71" s="194">
        <v>1131.8900000000001</v>
      </c>
      <c r="F71" s="194">
        <v>107.74</v>
      </c>
      <c r="G71" s="194">
        <v>0</v>
      </c>
      <c r="H71" s="194">
        <v>90.44</v>
      </c>
      <c r="I71" s="193">
        <f t="shared" si="3"/>
        <v>1330.07</v>
      </c>
      <c r="J71" s="194">
        <v>1131.8900000000001</v>
      </c>
      <c r="K71" s="194">
        <v>107.74</v>
      </c>
      <c r="L71" s="194">
        <v>0</v>
      </c>
      <c r="M71" s="194">
        <v>90.44</v>
      </c>
    </row>
    <row r="72" spans="1:15" s="185" customFormat="1" ht="32.1" customHeight="1">
      <c r="A72" s="197" t="s">
        <v>1143</v>
      </c>
      <c r="B72" s="191">
        <v>1</v>
      </c>
      <c r="C72" s="585"/>
      <c r="D72" s="193">
        <f t="shared" si="2"/>
        <v>1807.05</v>
      </c>
      <c r="E72" s="194">
        <v>1165.69</v>
      </c>
      <c r="F72" s="194">
        <v>333.44</v>
      </c>
      <c r="G72" s="194">
        <v>0</v>
      </c>
      <c r="H72" s="194">
        <v>307.92</v>
      </c>
      <c r="I72" s="193">
        <f t="shared" si="3"/>
        <v>1807.05</v>
      </c>
      <c r="J72" s="194">
        <v>1165.69</v>
      </c>
      <c r="K72" s="194">
        <v>333.44</v>
      </c>
      <c r="L72" s="194">
        <v>0</v>
      </c>
      <c r="M72" s="194">
        <v>307.92</v>
      </c>
    </row>
    <row r="73" spans="1:15" s="185" customFormat="1" ht="18" customHeight="1">
      <c r="A73" s="197" t="s">
        <v>1144</v>
      </c>
      <c r="B73" s="191">
        <v>1</v>
      </c>
      <c r="C73" s="584">
        <v>99</v>
      </c>
      <c r="D73" s="193">
        <f t="shared" si="2"/>
        <v>1833.92</v>
      </c>
      <c r="E73" s="194">
        <v>1560.67</v>
      </c>
      <c r="F73" s="194">
        <v>148.55000000000001</v>
      </c>
      <c r="G73" s="194">
        <v>0</v>
      </c>
      <c r="H73" s="194">
        <v>124.7</v>
      </c>
      <c r="I73" s="193">
        <f t="shared" si="3"/>
        <v>1946.94</v>
      </c>
      <c r="J73" s="194">
        <v>1656.85</v>
      </c>
      <c r="K73" s="194">
        <v>157.69999999999999</v>
      </c>
      <c r="L73" s="194">
        <v>0</v>
      </c>
      <c r="M73" s="194">
        <v>132.38999999999999</v>
      </c>
    </row>
    <row r="74" spans="1:15" s="185" customFormat="1" ht="32.1" customHeight="1">
      <c r="A74" s="197" t="s">
        <v>1143</v>
      </c>
      <c r="B74" s="191">
        <v>1</v>
      </c>
      <c r="C74" s="585"/>
      <c r="D74" s="193">
        <f t="shared" si="2"/>
        <v>2310.9</v>
      </c>
      <c r="E74" s="194">
        <v>1594.47</v>
      </c>
      <c r="F74" s="194">
        <v>374.25</v>
      </c>
      <c r="G74" s="194">
        <v>0</v>
      </c>
      <c r="H74" s="194">
        <v>342.18</v>
      </c>
      <c r="I74" s="193">
        <f t="shared" si="3"/>
        <v>2423.92</v>
      </c>
      <c r="J74" s="194">
        <v>1690.65</v>
      </c>
      <c r="K74" s="194">
        <v>383.4</v>
      </c>
      <c r="L74" s="194">
        <v>0</v>
      </c>
      <c r="M74" s="194">
        <v>349.87</v>
      </c>
    </row>
    <row r="75" spans="1:15" s="185" customFormat="1" ht="32.1" customHeight="1">
      <c r="A75" s="197" t="s">
        <v>1140</v>
      </c>
      <c r="B75" s="191" t="s">
        <v>91</v>
      </c>
      <c r="C75" s="196" t="s">
        <v>1142</v>
      </c>
      <c r="D75" s="193">
        <f t="shared" si="2"/>
        <v>1020.54</v>
      </c>
      <c r="E75" s="194">
        <v>833.12</v>
      </c>
      <c r="F75" s="194">
        <v>65.31</v>
      </c>
      <c r="G75" s="194">
        <v>0</v>
      </c>
      <c r="H75" s="194">
        <v>122.11</v>
      </c>
      <c r="I75" s="193">
        <f t="shared" si="3"/>
        <v>0</v>
      </c>
      <c r="J75" s="194">
        <v>0</v>
      </c>
      <c r="K75" s="194">
        <v>0</v>
      </c>
      <c r="L75" s="194">
        <v>0</v>
      </c>
      <c r="M75" s="194">
        <v>0</v>
      </c>
      <c r="N75" s="187"/>
      <c r="O75" s="186"/>
    </row>
    <row r="76" spans="1:15" s="185" customFormat="1" ht="32.1" customHeight="1">
      <c r="A76" s="197" t="s">
        <v>1140</v>
      </c>
      <c r="B76" s="191">
        <v>1</v>
      </c>
      <c r="C76" s="192" t="s">
        <v>1141</v>
      </c>
      <c r="D76" s="193">
        <f t="shared" si="2"/>
        <v>0</v>
      </c>
      <c r="E76" s="194">
        <v>0</v>
      </c>
      <c r="F76" s="194">
        <v>0</v>
      </c>
      <c r="G76" s="194">
        <v>0</v>
      </c>
      <c r="H76" s="194">
        <v>0</v>
      </c>
      <c r="I76" s="193">
        <f t="shared" si="3"/>
        <v>1020.54</v>
      </c>
      <c r="J76" s="194">
        <v>833.12</v>
      </c>
      <c r="K76" s="194">
        <v>65.31</v>
      </c>
      <c r="L76" s="194">
        <v>0</v>
      </c>
      <c r="M76" s="194">
        <v>122.11</v>
      </c>
      <c r="N76" s="187"/>
      <c r="O76" s="186"/>
    </row>
    <row r="77" spans="1:15" s="185" customFormat="1" ht="32.1" customHeight="1">
      <c r="A77" s="197" t="s">
        <v>1140</v>
      </c>
      <c r="B77" s="191" t="s">
        <v>91</v>
      </c>
      <c r="C77" s="196" t="s">
        <v>1139</v>
      </c>
      <c r="D77" s="193">
        <f t="shared" si="2"/>
        <v>0</v>
      </c>
      <c r="E77" s="194">
        <v>0</v>
      </c>
      <c r="F77" s="194">
        <v>0</v>
      </c>
      <c r="G77" s="194">
        <v>0</v>
      </c>
      <c r="H77" s="194">
        <v>0</v>
      </c>
      <c r="I77" s="193">
        <f t="shared" si="3"/>
        <v>1438.14</v>
      </c>
      <c r="J77" s="194">
        <v>1174.03</v>
      </c>
      <c r="K77" s="194">
        <v>92.04</v>
      </c>
      <c r="L77" s="194">
        <v>0</v>
      </c>
      <c r="M77" s="194">
        <v>172.07</v>
      </c>
    </row>
    <row r="78" spans="1:15" ht="5.25" customHeight="1">
      <c r="A78" s="184"/>
      <c r="B78" s="183"/>
      <c r="C78" s="183"/>
      <c r="D78" s="182"/>
      <c r="E78" s="181"/>
      <c r="F78" s="180"/>
      <c r="G78" s="180"/>
      <c r="H78" s="180"/>
      <c r="I78" s="175"/>
      <c r="J78" s="175"/>
      <c r="K78" s="175"/>
      <c r="L78" s="175"/>
      <c r="M78" s="175"/>
    </row>
    <row r="79" spans="1:15" s="176" customFormat="1" ht="18">
      <c r="A79" s="179" t="s">
        <v>1138</v>
      </c>
      <c r="B79" s="177"/>
      <c r="C79" s="178"/>
      <c r="D79" s="177"/>
      <c r="E79" s="177"/>
      <c r="F79" s="177"/>
      <c r="G79" s="177"/>
      <c r="H79" s="178"/>
      <c r="I79" s="177"/>
      <c r="J79" s="177"/>
      <c r="K79" s="177"/>
      <c r="L79" s="177"/>
      <c r="M79" s="177"/>
    </row>
    <row r="80" spans="1:15" ht="12" customHeight="1">
      <c r="E80" s="200"/>
      <c r="F80" s="200"/>
      <c r="G80" s="200"/>
      <c r="H80" s="200"/>
    </row>
  </sheetData>
  <customSheetViews>
    <customSheetView guid="{9067D43C-8CF0-48E5-8C1B-7DFA94892381}" showPageBreaks="1">
      <pane xSplit="3" ySplit="15" topLeftCell="D16" activePane="bottomRight" state="frozen"/>
      <selection pane="bottomRight" activeCell="G22" sqref="G22"/>
      <pageMargins left="1.0629921259842521" right="0.39370078740157483" top="0.59055118110236227" bottom="0.59055118110236227" header="0" footer="0"/>
      <printOptions horizontalCentered="1"/>
      <pageSetup paperSize="9" scale="55" orientation="portrait" r:id="rId1"/>
      <headerFooter differentFirst="1">
        <oddHeader>&amp;CСтраница &amp;P из &amp;N</oddHeader>
      </headerFooter>
    </customSheetView>
    <customSheetView guid="{754BA2B9-92C8-4608-8D67-96BC5C16664E}" showPageBreaks="1">
      <pane xSplit="3" ySplit="15" topLeftCell="D16" activePane="bottomRight" state="frozen"/>
      <selection pane="bottomRight" activeCell="A5" sqref="A5:XFD8"/>
      <pageMargins left="1.0629921259842521" right="0.39370078740157483" top="0.59055118110236227" bottom="0.59055118110236227" header="0" footer="0"/>
      <printOptions horizontalCentered="1"/>
      <pageSetup paperSize="9" scale="55" orientation="portrait" r:id="rId2"/>
      <headerFooter differentFirst="1">
        <oddHeader>&amp;CСтраница &amp;P из &amp;N</oddHeader>
      </headerFooter>
    </customSheetView>
    <customSheetView guid="{DEEA3186-5E7C-4B49-A323-6511047D2DAC}" showPageBreaks="1">
      <pane xSplit="3" ySplit="15" topLeftCell="D16" activePane="bottomRight" state="frozen"/>
      <selection pane="bottomRight" activeCell="A5" sqref="A5:XFD8"/>
      <pageMargins left="1.0629921259842521" right="0.39370078740157483" top="0.59055118110236227" bottom="0.59055118110236227" header="0" footer="0"/>
      <printOptions horizontalCentered="1"/>
      <pageSetup paperSize="9" scale="55" orientation="portrait" r:id="rId3"/>
      <headerFooter differentFirst="1">
        <oddHeader>&amp;CСтраница &amp;P из &amp;N</oddHeader>
      </headerFooter>
    </customSheetView>
    <customSheetView guid="{E6862595-AEA9-4563-8AED-64A09353D7BA}" showPageBreaks="1">
      <pane xSplit="3" ySplit="14" topLeftCell="D16" activePane="bottomRight" state="frozen"/>
      <selection pane="bottomRight" activeCell="A5" sqref="A5:XFD8"/>
      <pageMargins left="1.0629921259842521" right="0.39370078740157483" top="0.59055118110236227" bottom="0.59055118110236227" header="0" footer="0"/>
      <printOptions horizontalCentered="1"/>
      <pageSetup paperSize="9" scale="55" orientation="portrait" r:id="rId4"/>
      <headerFooter differentFirst="1">
        <oddHeader>&amp;CСтраница &amp;P из &amp;N</oddHeader>
      </headerFooter>
    </customSheetView>
  </customSheetViews>
  <mergeCells count="39">
    <mergeCell ref="C59:C60"/>
    <mergeCell ref="C61:C62"/>
    <mergeCell ref="C73:C74"/>
    <mergeCell ref="C63:C64"/>
    <mergeCell ref="C65:C66"/>
    <mergeCell ref="C67:C68"/>
    <mergeCell ref="C69:C70"/>
    <mergeCell ref="C71:C72"/>
    <mergeCell ref="C57:C58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33:C34"/>
    <mergeCell ref="I13:I14"/>
    <mergeCell ref="J13:M13"/>
    <mergeCell ref="D12:H12"/>
    <mergeCell ref="I12:M12"/>
    <mergeCell ref="C23:C24"/>
    <mergeCell ref="C25:C26"/>
    <mergeCell ref="C27:C28"/>
    <mergeCell ref="C29:C30"/>
    <mergeCell ref="C31:C32"/>
    <mergeCell ref="A10:N10"/>
    <mergeCell ref="A4:M4"/>
    <mergeCell ref="A16:A20"/>
    <mergeCell ref="C21:C22"/>
    <mergeCell ref="D13:D14"/>
    <mergeCell ref="E13:H13"/>
    <mergeCell ref="B12:B14"/>
    <mergeCell ref="C12:C14"/>
    <mergeCell ref="A12:A14"/>
  </mergeCells>
  <printOptions horizontalCentered="1"/>
  <pageMargins left="1.0629921259842521" right="0.39370078740157483" top="0.59055118110236227" bottom="0.59055118110236227" header="0" footer="0"/>
  <pageSetup paperSize="9" scale="55" orientation="portrait" r:id="rId5"/>
  <headerFooter differentFirst="1">
    <oddHeader>&amp;CСтраница &amp;P из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P1092"/>
  <sheetViews>
    <sheetView zoomScaleNormal="100" workbookViewId="0">
      <pane ySplit="11" topLeftCell="A39" activePane="bottomLeft" state="frozen"/>
      <selection pane="bottomLeft" activeCell="A10" sqref="A10:N10"/>
    </sheetView>
  </sheetViews>
  <sheetFormatPr defaultColWidth="7.75" defaultRowHeight="18.75"/>
  <cols>
    <col min="1" max="2" width="5.5" style="156" customWidth="1"/>
    <col min="3" max="3" width="31.125" style="156" customWidth="1"/>
    <col min="4" max="4" width="11" style="156" customWidth="1"/>
    <col min="5" max="5" width="51.75" style="156" customWidth="1"/>
    <col min="6" max="6" width="4.625" style="157" customWidth="1"/>
    <col min="7" max="7" width="14.625" style="156" customWidth="1"/>
    <col min="8" max="8" width="7.5" style="156" customWidth="1"/>
    <col min="9" max="9" width="10.625" style="139" customWidth="1"/>
    <col min="10" max="10" width="11" style="139" customWidth="1"/>
    <col min="11" max="11" width="10" style="139" customWidth="1"/>
    <col min="12" max="13" width="8.625" style="139" customWidth="1"/>
    <col min="14" max="14" width="8.625" style="142" customWidth="1"/>
    <col min="15" max="15" width="0.875" style="139" customWidth="1"/>
    <col min="16" max="250" width="24.375" style="139" customWidth="1"/>
    <col min="251" max="16384" width="7.75" style="137"/>
  </cols>
  <sheetData>
    <row r="1" spans="1:250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 t="s">
        <v>1187</v>
      </c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</row>
    <row r="2" spans="1:250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8" t="s">
        <v>149</v>
      </c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</row>
    <row r="3" spans="1:250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</row>
    <row r="4" spans="1:250" ht="39" customHeight="1">
      <c r="A4" s="502" t="s">
        <v>1164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</row>
    <row r="5" spans="1:250" ht="7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</row>
    <row r="6" spans="1:250" s="24" customFormat="1" ht="18">
      <c r="A6" s="109"/>
      <c r="B6" s="109"/>
      <c r="C6" s="109"/>
      <c r="D6" s="109"/>
      <c r="E6" s="110" t="s">
        <v>604</v>
      </c>
      <c r="F6" s="111">
        <v>11</v>
      </c>
      <c r="G6" s="162" t="s">
        <v>1155</v>
      </c>
      <c r="I6" s="109"/>
      <c r="J6" s="109"/>
      <c r="K6" s="109"/>
      <c r="L6" s="109"/>
      <c r="M6" s="109"/>
      <c r="N6" s="109"/>
    </row>
    <row r="7" spans="1:250" s="24" customFormat="1" ht="18">
      <c r="A7" s="109"/>
      <c r="B7" s="109"/>
      <c r="C7" s="109"/>
      <c r="D7" s="109"/>
      <c r="E7" s="110"/>
      <c r="F7" s="111">
        <v>12</v>
      </c>
      <c r="G7" s="162" t="s">
        <v>1156</v>
      </c>
      <c r="I7" s="109"/>
      <c r="J7" s="109"/>
      <c r="K7" s="109"/>
      <c r="L7" s="109"/>
      <c r="M7" s="109"/>
      <c r="N7" s="109"/>
    </row>
    <row r="8" spans="1:250" s="24" customFormat="1" ht="18">
      <c r="A8" s="109"/>
      <c r="B8" s="109"/>
      <c r="C8" s="109"/>
      <c r="D8" s="109"/>
      <c r="E8" s="110"/>
      <c r="F8" s="111">
        <v>13</v>
      </c>
      <c r="G8" s="162" t="s">
        <v>220</v>
      </c>
      <c r="I8" s="109"/>
      <c r="J8" s="109"/>
      <c r="K8" s="109"/>
      <c r="L8" s="109"/>
      <c r="M8" s="109"/>
      <c r="N8" s="109"/>
    </row>
    <row r="9" spans="1:250" s="1" customFormat="1" ht="8.25" customHeight="1"/>
    <row r="10" spans="1:250">
      <c r="A10" s="567" t="s">
        <v>148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</row>
    <row r="11" spans="1:250" s="113" customFormat="1" ht="8.25" customHeight="1"/>
    <row r="12" spans="1:250" s="204" customFormat="1" ht="23.25" customHeight="1">
      <c r="A12" s="201" t="s">
        <v>1162</v>
      </c>
      <c r="B12" s="201"/>
      <c r="C12" s="201"/>
      <c r="D12" s="201"/>
      <c r="E12" s="202"/>
      <c r="F12" s="203"/>
      <c r="G12" s="201"/>
      <c r="H12" s="201"/>
      <c r="I12" s="201"/>
      <c r="J12" s="201"/>
      <c r="K12" s="201"/>
      <c r="L12" s="201"/>
      <c r="M12" s="201"/>
      <c r="N12" s="201"/>
    </row>
    <row r="13" spans="1:250" s="113" customFormat="1" ht="3" customHeight="1"/>
    <row r="14" spans="1:250" ht="18.75" customHeight="1">
      <c r="A14" s="578" t="s">
        <v>809</v>
      </c>
      <c r="B14" s="578" t="s">
        <v>680</v>
      </c>
      <c r="C14" s="578"/>
      <c r="D14" s="578" t="s">
        <v>695</v>
      </c>
      <c r="E14" s="578"/>
      <c r="F14" s="578" t="s">
        <v>683</v>
      </c>
      <c r="G14" s="578"/>
      <c r="H14" s="576" t="s">
        <v>606</v>
      </c>
      <c r="I14" s="577" t="s">
        <v>808</v>
      </c>
      <c r="J14" s="578" t="s">
        <v>608</v>
      </c>
      <c r="K14" s="578" t="s">
        <v>609</v>
      </c>
      <c r="L14" s="578"/>
      <c r="M14" s="578"/>
      <c r="N14" s="578"/>
    </row>
    <row r="15" spans="1:250" ht="39.75" customHeight="1">
      <c r="A15" s="578"/>
      <c r="B15" s="166" t="s">
        <v>681</v>
      </c>
      <c r="C15" s="166" t="s">
        <v>682</v>
      </c>
      <c r="D15" s="166" t="s">
        <v>681</v>
      </c>
      <c r="E15" s="166" t="s">
        <v>682</v>
      </c>
      <c r="F15" s="166" t="s">
        <v>681</v>
      </c>
      <c r="G15" s="166" t="s">
        <v>682</v>
      </c>
      <c r="H15" s="576"/>
      <c r="I15" s="577"/>
      <c r="J15" s="578"/>
      <c r="K15" s="140" t="s">
        <v>82</v>
      </c>
      <c r="L15" s="140" t="s">
        <v>13</v>
      </c>
      <c r="M15" s="140" t="s">
        <v>14</v>
      </c>
      <c r="N15" s="140" t="s">
        <v>15</v>
      </c>
    </row>
    <row r="16" spans="1:250" ht="15" customHeight="1">
      <c r="A16" s="141">
        <v>1</v>
      </c>
      <c r="B16" s="141">
        <v>2</v>
      </c>
      <c r="C16" s="141">
        <v>3</v>
      </c>
      <c r="D16" s="141">
        <v>4</v>
      </c>
      <c r="E16" s="141">
        <v>5</v>
      </c>
      <c r="F16" s="141">
        <v>6</v>
      </c>
      <c r="G16" s="141">
        <v>7</v>
      </c>
      <c r="H16" s="141">
        <v>8</v>
      </c>
      <c r="I16" s="141">
        <v>9</v>
      </c>
      <c r="J16" s="141">
        <v>10</v>
      </c>
      <c r="K16" s="141">
        <v>11</v>
      </c>
      <c r="L16" s="141">
        <v>12</v>
      </c>
      <c r="M16" s="141">
        <v>13</v>
      </c>
      <c r="N16" s="141">
        <v>14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</row>
    <row r="17" spans="1:14" s="139" customFormat="1" ht="16.5" customHeight="1">
      <c r="A17" s="143" t="s">
        <v>330</v>
      </c>
      <c r="B17" s="143" t="s">
        <v>614</v>
      </c>
      <c r="C17" s="144" t="s">
        <v>615</v>
      </c>
      <c r="D17" s="159" t="s">
        <v>793</v>
      </c>
      <c r="E17" s="160" t="s">
        <v>794</v>
      </c>
      <c r="F17" s="146" t="s">
        <v>1161</v>
      </c>
      <c r="G17" s="145" t="s">
        <v>1160</v>
      </c>
      <c r="H17" s="146">
        <v>1</v>
      </c>
      <c r="I17" s="146" t="s">
        <v>612</v>
      </c>
      <c r="J17" s="147">
        <f>SUM(K17:N17)</f>
        <v>531.57000000000005</v>
      </c>
      <c r="K17" s="148">
        <v>452.37</v>
      </c>
      <c r="L17" s="148">
        <v>43.06</v>
      </c>
      <c r="M17" s="148">
        <v>0</v>
      </c>
      <c r="N17" s="148">
        <v>36.14</v>
      </c>
    </row>
    <row r="18" spans="1:14" s="139" customFormat="1" ht="16.5" customHeight="1">
      <c r="A18" s="143" t="s">
        <v>330</v>
      </c>
      <c r="B18" s="120" t="s">
        <v>1122</v>
      </c>
      <c r="C18" s="160" t="s">
        <v>1123</v>
      </c>
      <c r="D18" s="159" t="s">
        <v>1008</v>
      </c>
      <c r="E18" s="160" t="s">
        <v>1009</v>
      </c>
      <c r="F18" s="146" t="s">
        <v>1161</v>
      </c>
      <c r="G18" s="145" t="s">
        <v>1160</v>
      </c>
      <c r="H18" s="146">
        <v>1</v>
      </c>
      <c r="I18" s="146" t="s">
        <v>612</v>
      </c>
      <c r="J18" s="147">
        <f t="shared" ref="J18:J19" si="0">SUM(K18:N18)</f>
        <v>531.57000000000005</v>
      </c>
      <c r="K18" s="148">
        <v>452.37</v>
      </c>
      <c r="L18" s="148">
        <v>43.06</v>
      </c>
      <c r="M18" s="148">
        <v>0</v>
      </c>
      <c r="N18" s="148">
        <v>36.14</v>
      </c>
    </row>
    <row r="19" spans="1:14" s="139" customFormat="1" ht="16.5" customHeight="1">
      <c r="A19" s="143" t="s">
        <v>319</v>
      </c>
      <c r="B19" s="120" t="s">
        <v>2058</v>
      </c>
      <c r="C19" s="160" t="s">
        <v>1110</v>
      </c>
      <c r="D19" s="159" t="s">
        <v>936</v>
      </c>
      <c r="E19" s="160" t="s">
        <v>937</v>
      </c>
      <c r="F19" s="146" t="s">
        <v>1161</v>
      </c>
      <c r="G19" s="145" t="s">
        <v>1160</v>
      </c>
      <c r="H19" s="146">
        <v>1</v>
      </c>
      <c r="I19" s="146" t="s">
        <v>612</v>
      </c>
      <c r="J19" s="147">
        <f t="shared" si="0"/>
        <v>531.57000000000005</v>
      </c>
      <c r="K19" s="148">
        <v>452.37</v>
      </c>
      <c r="L19" s="148">
        <v>43.06</v>
      </c>
      <c r="M19" s="148">
        <v>0</v>
      </c>
      <c r="N19" s="148">
        <v>36.14</v>
      </c>
    </row>
    <row r="20" spans="1:14" s="139" customFormat="1" ht="16.5" customHeight="1">
      <c r="A20" s="143">
        <v>206</v>
      </c>
      <c r="B20" s="120" t="s">
        <v>1111</v>
      </c>
      <c r="C20" s="160" t="s">
        <v>1112</v>
      </c>
      <c r="D20" s="159" t="s">
        <v>949</v>
      </c>
      <c r="E20" s="160" t="s">
        <v>950</v>
      </c>
      <c r="F20" s="146" t="s">
        <v>1161</v>
      </c>
      <c r="G20" s="145" t="s">
        <v>1160</v>
      </c>
      <c r="H20" s="146">
        <v>1</v>
      </c>
      <c r="I20" s="146" t="s">
        <v>612</v>
      </c>
      <c r="J20" s="147">
        <f t="shared" ref="J20" si="1">SUM(K20:N20)</f>
        <v>531.57000000000005</v>
      </c>
      <c r="K20" s="148">
        <v>452.37</v>
      </c>
      <c r="L20" s="148">
        <v>43.06</v>
      </c>
      <c r="M20" s="148">
        <v>0</v>
      </c>
      <c r="N20" s="148">
        <v>36.14</v>
      </c>
    </row>
    <row r="21" spans="1:14" s="139" customFormat="1" ht="16.5" customHeight="1">
      <c r="A21" s="143">
        <v>22</v>
      </c>
      <c r="B21" s="143" t="s">
        <v>673</v>
      </c>
      <c r="C21" s="144" t="s">
        <v>857</v>
      </c>
      <c r="D21" s="159" t="s">
        <v>799</v>
      </c>
      <c r="E21" s="160" t="s">
        <v>800</v>
      </c>
      <c r="F21" s="146" t="s">
        <v>1161</v>
      </c>
      <c r="G21" s="145" t="s">
        <v>1160</v>
      </c>
      <c r="H21" s="146">
        <v>1</v>
      </c>
      <c r="I21" s="146" t="s">
        <v>658</v>
      </c>
      <c r="J21" s="147">
        <f t="shared" ref="J21:J32" si="2">SUM(K21:N21)</f>
        <v>544.04</v>
      </c>
      <c r="K21" s="148">
        <v>462.98</v>
      </c>
      <c r="L21" s="148">
        <v>44.07</v>
      </c>
      <c r="M21" s="148">
        <v>0</v>
      </c>
      <c r="N21" s="148">
        <v>36.99</v>
      </c>
    </row>
    <row r="22" spans="1:14" s="139" customFormat="1" ht="16.5" customHeight="1">
      <c r="A22" s="143">
        <v>22</v>
      </c>
      <c r="B22" s="143" t="s">
        <v>856</v>
      </c>
      <c r="C22" s="144" t="s">
        <v>1133</v>
      </c>
      <c r="D22" s="159" t="s">
        <v>1073</v>
      </c>
      <c r="E22" s="160" t="s">
        <v>1074</v>
      </c>
      <c r="F22" s="146" t="s">
        <v>1161</v>
      </c>
      <c r="G22" s="145" t="s">
        <v>1160</v>
      </c>
      <c r="H22" s="146">
        <v>1</v>
      </c>
      <c r="I22" s="146" t="s">
        <v>658</v>
      </c>
      <c r="J22" s="147">
        <f t="shared" ref="J22:J28" si="3">SUM(K22:N22)</f>
        <v>544.04</v>
      </c>
      <c r="K22" s="148">
        <v>462.98</v>
      </c>
      <c r="L22" s="148">
        <v>44.07</v>
      </c>
      <c r="M22" s="148">
        <v>0</v>
      </c>
      <c r="N22" s="148">
        <v>36.99</v>
      </c>
    </row>
    <row r="23" spans="1:14" s="139" customFormat="1" ht="16.5" customHeight="1">
      <c r="A23" s="143">
        <v>206</v>
      </c>
      <c r="B23" s="120" t="s">
        <v>1111</v>
      </c>
      <c r="C23" s="160" t="s">
        <v>1112</v>
      </c>
      <c r="D23" s="159" t="s">
        <v>949</v>
      </c>
      <c r="E23" s="160" t="s">
        <v>950</v>
      </c>
      <c r="F23" s="146" t="s">
        <v>1161</v>
      </c>
      <c r="G23" s="145" t="s">
        <v>1160</v>
      </c>
      <c r="H23" s="146">
        <v>1</v>
      </c>
      <c r="I23" s="146" t="s">
        <v>658</v>
      </c>
      <c r="J23" s="147">
        <f t="shared" si="3"/>
        <v>544.04</v>
      </c>
      <c r="K23" s="148">
        <v>462.98</v>
      </c>
      <c r="L23" s="148">
        <v>44.07</v>
      </c>
      <c r="M23" s="148">
        <v>0</v>
      </c>
      <c r="N23" s="148">
        <v>36.99</v>
      </c>
    </row>
    <row r="24" spans="1:14" s="139" customFormat="1" ht="16.5" customHeight="1">
      <c r="A24" s="143">
        <v>14</v>
      </c>
      <c r="B24" s="143" t="s">
        <v>645</v>
      </c>
      <c r="C24" s="144" t="s">
        <v>1108</v>
      </c>
      <c r="D24" s="159" t="s">
        <v>924</v>
      </c>
      <c r="E24" s="160" t="s">
        <v>925</v>
      </c>
      <c r="F24" s="146" t="s">
        <v>1161</v>
      </c>
      <c r="G24" s="145" t="s">
        <v>1160</v>
      </c>
      <c r="H24" s="146">
        <v>1</v>
      </c>
      <c r="I24" s="146" t="s">
        <v>658</v>
      </c>
      <c r="J24" s="147">
        <f t="shared" si="3"/>
        <v>421.52</v>
      </c>
      <c r="K24" s="148">
        <v>358.72</v>
      </c>
      <c r="L24" s="148">
        <v>34.14</v>
      </c>
      <c r="M24" s="148">
        <v>0</v>
      </c>
      <c r="N24" s="148">
        <v>28.66</v>
      </c>
    </row>
    <row r="25" spans="1:14" s="139" customFormat="1" ht="16.5" customHeight="1">
      <c r="A25" s="143">
        <v>149</v>
      </c>
      <c r="B25" s="143" t="s">
        <v>661</v>
      </c>
      <c r="C25" s="144" t="s">
        <v>662</v>
      </c>
      <c r="D25" s="159" t="s">
        <v>1057</v>
      </c>
      <c r="E25" s="160" t="s">
        <v>1058</v>
      </c>
      <c r="F25" s="146" t="s">
        <v>1161</v>
      </c>
      <c r="G25" s="145" t="s">
        <v>1160</v>
      </c>
      <c r="H25" s="146">
        <v>1</v>
      </c>
      <c r="I25" s="146" t="s">
        <v>658</v>
      </c>
      <c r="J25" s="147">
        <f>SUM(K25:N25)</f>
        <v>419.88</v>
      </c>
      <c r="K25" s="148">
        <v>357.32</v>
      </c>
      <c r="L25" s="148">
        <v>34.01</v>
      </c>
      <c r="M25" s="148">
        <v>0</v>
      </c>
      <c r="N25" s="148">
        <v>28.55</v>
      </c>
    </row>
    <row r="26" spans="1:14" s="139" customFormat="1" ht="16.5" customHeight="1">
      <c r="A26" s="143">
        <v>11</v>
      </c>
      <c r="B26" s="143" t="s">
        <v>664</v>
      </c>
      <c r="C26" s="144" t="s">
        <v>1132</v>
      </c>
      <c r="D26" s="159" t="s">
        <v>1051</v>
      </c>
      <c r="E26" s="160" t="s">
        <v>1052</v>
      </c>
      <c r="F26" s="146" t="s">
        <v>1161</v>
      </c>
      <c r="G26" s="145" t="s">
        <v>1160</v>
      </c>
      <c r="H26" s="146">
        <v>1</v>
      </c>
      <c r="I26" s="146" t="s">
        <v>658</v>
      </c>
      <c r="J26" s="147">
        <f>SUM(K26:N26)</f>
        <v>294.85000000000002</v>
      </c>
      <c r="K26" s="148">
        <v>250.92</v>
      </c>
      <c r="L26" s="148">
        <v>23.88</v>
      </c>
      <c r="M26" s="148">
        <v>0</v>
      </c>
      <c r="N26" s="148">
        <v>20.05</v>
      </c>
    </row>
    <row r="27" spans="1:14" s="139" customFormat="1" ht="16.5" customHeight="1">
      <c r="A27" s="143">
        <v>28</v>
      </c>
      <c r="B27" s="143" t="s">
        <v>638</v>
      </c>
      <c r="C27" s="144" t="s">
        <v>666</v>
      </c>
      <c r="D27" s="159" t="s">
        <v>1021</v>
      </c>
      <c r="E27" s="160" t="s">
        <v>1022</v>
      </c>
      <c r="F27" s="146" t="s">
        <v>1161</v>
      </c>
      <c r="G27" s="145" t="s">
        <v>1160</v>
      </c>
      <c r="H27" s="146">
        <v>1</v>
      </c>
      <c r="I27" s="146" t="s">
        <v>658</v>
      </c>
      <c r="J27" s="147">
        <f>SUM(K27:N27)</f>
        <v>392.66</v>
      </c>
      <c r="K27" s="148">
        <v>334.15</v>
      </c>
      <c r="L27" s="148">
        <v>31.81</v>
      </c>
      <c r="M27" s="148">
        <v>0</v>
      </c>
      <c r="N27" s="148">
        <v>26.7</v>
      </c>
    </row>
    <row r="28" spans="1:14" s="139" customFormat="1" ht="16.5" customHeight="1">
      <c r="A28" s="143">
        <v>20</v>
      </c>
      <c r="B28" s="143" t="s">
        <v>824</v>
      </c>
      <c r="C28" s="144" t="s">
        <v>1114</v>
      </c>
      <c r="D28" s="159" t="s">
        <v>967</v>
      </c>
      <c r="E28" s="160" t="s">
        <v>968</v>
      </c>
      <c r="F28" s="146" t="s">
        <v>1161</v>
      </c>
      <c r="G28" s="145" t="s">
        <v>1160</v>
      </c>
      <c r="H28" s="146">
        <v>1</v>
      </c>
      <c r="I28" s="146" t="s">
        <v>658</v>
      </c>
      <c r="J28" s="147">
        <f t="shared" si="3"/>
        <v>243.82</v>
      </c>
      <c r="K28" s="148">
        <v>207.49</v>
      </c>
      <c r="L28" s="148">
        <v>19.75</v>
      </c>
      <c r="M28" s="148">
        <v>0</v>
      </c>
      <c r="N28" s="148">
        <v>16.579999999999998</v>
      </c>
    </row>
    <row r="29" spans="1:14" s="139" customFormat="1" ht="16.5" customHeight="1">
      <c r="A29" s="143">
        <v>19</v>
      </c>
      <c r="B29" s="143" t="s">
        <v>854</v>
      </c>
      <c r="C29" s="144" t="s">
        <v>1113</v>
      </c>
      <c r="D29" s="159" t="s">
        <v>961</v>
      </c>
      <c r="E29" s="160" t="s">
        <v>962</v>
      </c>
      <c r="F29" s="146" t="s">
        <v>1161</v>
      </c>
      <c r="G29" s="145" t="s">
        <v>1160</v>
      </c>
      <c r="H29" s="146">
        <v>1</v>
      </c>
      <c r="I29" s="146" t="s">
        <v>658</v>
      </c>
      <c r="J29" s="147">
        <f t="shared" si="2"/>
        <v>251.32</v>
      </c>
      <c r="K29" s="148">
        <v>213.87</v>
      </c>
      <c r="L29" s="148">
        <v>20.36</v>
      </c>
      <c r="M29" s="148">
        <v>0</v>
      </c>
      <c r="N29" s="148">
        <v>17.09</v>
      </c>
    </row>
    <row r="30" spans="1:14" s="139" customFormat="1" ht="16.5" customHeight="1">
      <c r="A30" s="143">
        <v>42</v>
      </c>
      <c r="B30" s="143" t="s">
        <v>667</v>
      </c>
      <c r="C30" s="144" t="s">
        <v>1134</v>
      </c>
      <c r="D30" s="159" t="s">
        <v>1089</v>
      </c>
      <c r="E30" s="160" t="s">
        <v>1090</v>
      </c>
      <c r="F30" s="146" t="s">
        <v>1161</v>
      </c>
      <c r="G30" s="145" t="s">
        <v>1160</v>
      </c>
      <c r="H30" s="146">
        <v>1</v>
      </c>
      <c r="I30" s="146" t="s">
        <v>658</v>
      </c>
      <c r="J30" s="147">
        <f>SUM(K30:N30)</f>
        <v>318.58</v>
      </c>
      <c r="K30" s="148">
        <v>271.12</v>
      </c>
      <c r="L30" s="148">
        <v>25.8</v>
      </c>
      <c r="M30" s="148">
        <v>0</v>
      </c>
      <c r="N30" s="148">
        <v>21.66</v>
      </c>
    </row>
    <row r="31" spans="1:14" s="139" customFormat="1" ht="16.5" customHeight="1">
      <c r="A31" s="143">
        <v>8</v>
      </c>
      <c r="B31" s="143" t="s">
        <v>697</v>
      </c>
      <c r="C31" s="144" t="s">
        <v>670</v>
      </c>
      <c r="D31" s="159" t="s">
        <v>832</v>
      </c>
      <c r="E31" s="160" t="s">
        <v>833</v>
      </c>
      <c r="F31" s="146" t="s">
        <v>1161</v>
      </c>
      <c r="G31" s="145" t="s">
        <v>1160</v>
      </c>
      <c r="H31" s="146">
        <v>1</v>
      </c>
      <c r="I31" s="146" t="s">
        <v>658</v>
      </c>
      <c r="J31" s="147">
        <f>SUM(K31:N31)</f>
        <v>354.76</v>
      </c>
      <c r="K31" s="148">
        <v>301.89999999999998</v>
      </c>
      <c r="L31" s="148">
        <v>28.74</v>
      </c>
      <c r="M31" s="148">
        <v>0</v>
      </c>
      <c r="N31" s="148">
        <v>24.12</v>
      </c>
    </row>
    <row r="32" spans="1:14" s="139" customFormat="1" ht="16.5" customHeight="1">
      <c r="A32" s="143">
        <v>174</v>
      </c>
      <c r="B32" s="143" t="s">
        <v>1135</v>
      </c>
      <c r="C32" s="144" t="s">
        <v>1136</v>
      </c>
      <c r="D32" s="159" t="s">
        <v>1095</v>
      </c>
      <c r="E32" s="160" t="s">
        <v>1096</v>
      </c>
      <c r="F32" s="146" t="s">
        <v>1161</v>
      </c>
      <c r="G32" s="145" t="s">
        <v>1160</v>
      </c>
      <c r="H32" s="146">
        <v>1</v>
      </c>
      <c r="I32" s="146" t="s">
        <v>658</v>
      </c>
      <c r="J32" s="147">
        <f t="shared" si="2"/>
        <v>292.94</v>
      </c>
      <c r="K32" s="148">
        <v>249.29</v>
      </c>
      <c r="L32" s="148">
        <v>23.73</v>
      </c>
      <c r="M32" s="148">
        <v>0</v>
      </c>
      <c r="N32" s="148">
        <v>19.920000000000002</v>
      </c>
    </row>
    <row r="33" spans="1:250" s="113" customFormat="1" ht="8.25" customHeight="1"/>
    <row r="34" spans="1:250" s="204" customFormat="1" ht="23.25" customHeight="1">
      <c r="A34" s="201" t="s">
        <v>1163</v>
      </c>
      <c r="B34" s="201"/>
      <c r="C34" s="201"/>
      <c r="D34" s="201"/>
      <c r="E34" s="202"/>
      <c r="F34" s="203"/>
      <c r="G34" s="201"/>
      <c r="H34" s="201"/>
      <c r="I34" s="201"/>
      <c r="J34" s="201"/>
      <c r="K34" s="201"/>
      <c r="L34" s="201"/>
      <c r="M34" s="201"/>
      <c r="N34" s="201"/>
    </row>
    <row r="35" spans="1:250" s="113" customFormat="1" ht="4.5" customHeight="1"/>
    <row r="36" spans="1:250" ht="18.75" customHeight="1">
      <c r="A36" s="578" t="s">
        <v>809</v>
      </c>
      <c r="B36" s="578" t="s">
        <v>680</v>
      </c>
      <c r="C36" s="578"/>
      <c r="D36" s="578" t="s">
        <v>695</v>
      </c>
      <c r="E36" s="578"/>
      <c r="F36" s="578" t="s">
        <v>683</v>
      </c>
      <c r="G36" s="578"/>
      <c r="H36" s="576" t="s">
        <v>606</v>
      </c>
      <c r="I36" s="577" t="s">
        <v>808</v>
      </c>
      <c r="J36" s="578" t="s">
        <v>608</v>
      </c>
      <c r="K36" s="578" t="s">
        <v>609</v>
      </c>
      <c r="L36" s="578"/>
      <c r="M36" s="578"/>
      <c r="N36" s="578"/>
    </row>
    <row r="37" spans="1:250" ht="39.75" customHeight="1">
      <c r="A37" s="578"/>
      <c r="B37" s="166" t="s">
        <v>681</v>
      </c>
      <c r="C37" s="166" t="s">
        <v>682</v>
      </c>
      <c r="D37" s="166" t="s">
        <v>681</v>
      </c>
      <c r="E37" s="166" t="s">
        <v>682</v>
      </c>
      <c r="F37" s="166" t="s">
        <v>681</v>
      </c>
      <c r="G37" s="166" t="s">
        <v>682</v>
      </c>
      <c r="H37" s="576"/>
      <c r="I37" s="577"/>
      <c r="J37" s="578"/>
      <c r="K37" s="140" t="s">
        <v>82</v>
      </c>
      <c r="L37" s="140" t="s">
        <v>13</v>
      </c>
      <c r="M37" s="140" t="s">
        <v>14</v>
      </c>
      <c r="N37" s="140" t="s">
        <v>15</v>
      </c>
    </row>
    <row r="38" spans="1:250" ht="15" customHeight="1">
      <c r="A38" s="141">
        <v>1</v>
      </c>
      <c r="B38" s="141">
        <v>2</v>
      </c>
      <c r="C38" s="141">
        <v>3</v>
      </c>
      <c r="D38" s="141">
        <v>4</v>
      </c>
      <c r="E38" s="141">
        <v>5</v>
      </c>
      <c r="F38" s="141">
        <v>6</v>
      </c>
      <c r="G38" s="141">
        <v>7</v>
      </c>
      <c r="H38" s="141">
        <v>8</v>
      </c>
      <c r="I38" s="141">
        <v>9</v>
      </c>
      <c r="J38" s="141">
        <v>10</v>
      </c>
      <c r="K38" s="141">
        <v>11</v>
      </c>
      <c r="L38" s="141">
        <v>12</v>
      </c>
      <c r="M38" s="141">
        <v>13</v>
      </c>
      <c r="N38" s="141">
        <v>14</v>
      </c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  <c r="IM38" s="142"/>
      <c r="IN38" s="142"/>
      <c r="IO38" s="142"/>
      <c r="IP38" s="142"/>
    </row>
    <row r="39" spans="1:250" s="139" customFormat="1" ht="16.5" customHeight="1">
      <c r="A39" s="143" t="s">
        <v>330</v>
      </c>
      <c r="B39" s="143" t="s">
        <v>614</v>
      </c>
      <c r="C39" s="144" t="s">
        <v>615</v>
      </c>
      <c r="D39" s="159" t="s">
        <v>793</v>
      </c>
      <c r="E39" s="160" t="s">
        <v>794</v>
      </c>
      <c r="F39" s="146" t="s">
        <v>1161</v>
      </c>
      <c r="G39" s="145" t="s">
        <v>1160</v>
      </c>
      <c r="H39" s="146">
        <v>1</v>
      </c>
      <c r="I39" s="146" t="s">
        <v>612</v>
      </c>
      <c r="J39" s="147">
        <f>SUM(K39:N39)</f>
        <v>1008.55</v>
      </c>
      <c r="K39" s="148">
        <v>486.17</v>
      </c>
      <c r="L39" s="148">
        <v>268.76</v>
      </c>
      <c r="M39" s="148">
        <v>0</v>
      </c>
      <c r="N39" s="148">
        <v>253.62</v>
      </c>
    </row>
    <row r="40" spans="1:250" s="139" customFormat="1" ht="16.5" customHeight="1">
      <c r="A40" s="143" t="s">
        <v>330</v>
      </c>
      <c r="B40" s="143" t="s">
        <v>1122</v>
      </c>
      <c r="C40" s="160" t="s">
        <v>1123</v>
      </c>
      <c r="D40" s="159" t="s">
        <v>1008</v>
      </c>
      <c r="E40" s="160" t="s">
        <v>1009</v>
      </c>
      <c r="F40" s="146" t="s">
        <v>1161</v>
      </c>
      <c r="G40" s="145" t="s">
        <v>1160</v>
      </c>
      <c r="H40" s="146">
        <v>1</v>
      </c>
      <c r="I40" s="146" t="s">
        <v>612</v>
      </c>
      <c r="J40" s="147">
        <f t="shared" ref="J40:J41" si="4">SUM(K40:N40)</f>
        <v>1008.55</v>
      </c>
      <c r="K40" s="148">
        <v>486.17</v>
      </c>
      <c r="L40" s="148">
        <v>268.76</v>
      </c>
      <c r="M40" s="148">
        <v>0</v>
      </c>
      <c r="N40" s="148">
        <v>253.62</v>
      </c>
    </row>
    <row r="41" spans="1:250" s="139" customFormat="1" ht="16.5" customHeight="1">
      <c r="A41" s="143" t="s">
        <v>319</v>
      </c>
      <c r="B41" s="143" t="s">
        <v>2058</v>
      </c>
      <c r="C41" s="160" t="s">
        <v>1110</v>
      </c>
      <c r="D41" s="159" t="s">
        <v>936</v>
      </c>
      <c r="E41" s="160" t="s">
        <v>937</v>
      </c>
      <c r="F41" s="146" t="s">
        <v>1161</v>
      </c>
      <c r="G41" s="145" t="s">
        <v>1160</v>
      </c>
      <c r="H41" s="146">
        <v>1</v>
      </c>
      <c r="I41" s="146" t="s">
        <v>612</v>
      </c>
      <c r="J41" s="147">
        <f t="shared" si="4"/>
        <v>1008.55</v>
      </c>
      <c r="K41" s="148">
        <v>486.17</v>
      </c>
      <c r="L41" s="148">
        <v>268.76</v>
      </c>
      <c r="M41" s="148">
        <v>0</v>
      </c>
      <c r="N41" s="148">
        <v>253.62</v>
      </c>
    </row>
    <row r="42" spans="1:250" s="113" customFormat="1" ht="4.5" customHeight="1"/>
    <row r="43" spans="1:250" s="204" customFormat="1" ht="23.25" customHeight="1">
      <c r="A43" s="201"/>
      <c r="B43" s="201"/>
      <c r="C43" s="201"/>
      <c r="D43" s="201"/>
      <c r="E43" s="202"/>
      <c r="F43" s="203"/>
      <c r="G43" s="201"/>
      <c r="H43" s="201"/>
      <c r="I43" s="201"/>
      <c r="J43" s="201"/>
      <c r="K43" s="201"/>
      <c r="L43" s="201"/>
      <c r="M43" s="201"/>
      <c r="N43" s="201"/>
    </row>
    <row r="44" spans="1:250" s="204" customFormat="1" ht="23.25" customHeight="1">
      <c r="A44" s="201"/>
      <c r="B44" s="201"/>
      <c r="C44" s="201"/>
      <c r="D44" s="201"/>
      <c r="E44" s="202"/>
      <c r="F44" s="203"/>
      <c r="G44" s="201"/>
      <c r="H44" s="201"/>
      <c r="I44" s="201"/>
      <c r="J44" s="201"/>
      <c r="K44" s="201"/>
      <c r="L44" s="201"/>
      <c r="M44" s="201"/>
      <c r="N44" s="201"/>
    </row>
    <row r="45" spans="1:250" s="204" customFormat="1" ht="23.25" customHeight="1">
      <c r="A45" s="201" t="s">
        <v>1165</v>
      </c>
      <c r="B45" s="201"/>
      <c r="C45" s="201"/>
      <c r="D45" s="201"/>
      <c r="E45" s="202"/>
      <c r="F45" s="203"/>
      <c r="G45" s="201"/>
      <c r="H45" s="201"/>
      <c r="I45" s="201"/>
      <c r="J45" s="201"/>
      <c r="K45" s="201"/>
      <c r="L45" s="201"/>
      <c r="M45" s="201"/>
      <c r="N45" s="201"/>
    </row>
    <row r="46" spans="1:250" s="204" customFormat="1" ht="18" customHeight="1">
      <c r="A46" s="572" t="s">
        <v>392</v>
      </c>
      <c r="B46" s="573"/>
      <c r="C46" s="568" t="s">
        <v>1166</v>
      </c>
      <c r="D46" s="572" t="s">
        <v>1153</v>
      </c>
      <c r="E46" s="605"/>
      <c r="F46" s="573"/>
      <c r="G46" s="568" t="s">
        <v>89</v>
      </c>
      <c r="H46" s="576" t="s">
        <v>606</v>
      </c>
      <c r="I46" s="577" t="s">
        <v>808</v>
      </c>
      <c r="J46" s="578" t="s">
        <v>608</v>
      </c>
      <c r="K46" s="578" t="s">
        <v>609</v>
      </c>
      <c r="L46" s="578"/>
      <c r="M46" s="578"/>
      <c r="N46" s="578"/>
    </row>
    <row r="47" spans="1:250" s="204" customFormat="1" ht="41.25" customHeight="1">
      <c r="A47" s="603"/>
      <c r="B47" s="604"/>
      <c r="C47" s="569"/>
      <c r="D47" s="603"/>
      <c r="E47" s="606"/>
      <c r="F47" s="604"/>
      <c r="G47" s="569"/>
      <c r="H47" s="576"/>
      <c r="I47" s="577"/>
      <c r="J47" s="578"/>
      <c r="K47" s="140" t="s">
        <v>82</v>
      </c>
      <c r="L47" s="140" t="s">
        <v>13</v>
      </c>
      <c r="M47" s="140" t="s">
        <v>14</v>
      </c>
      <c r="N47" s="140" t="s">
        <v>15</v>
      </c>
    </row>
    <row r="48" spans="1:250" s="206" customFormat="1" ht="14.25" customHeight="1">
      <c r="A48" s="595" t="s">
        <v>91</v>
      </c>
      <c r="B48" s="596"/>
      <c r="C48" s="115" t="s">
        <v>305</v>
      </c>
      <c r="D48" s="595" t="s">
        <v>96</v>
      </c>
      <c r="E48" s="597"/>
      <c r="F48" s="596"/>
      <c r="G48" s="115" t="s">
        <v>97</v>
      </c>
      <c r="H48" s="115" t="s">
        <v>98</v>
      </c>
      <c r="I48" s="115" t="s">
        <v>309</v>
      </c>
      <c r="J48" s="115" t="s">
        <v>310</v>
      </c>
      <c r="K48" s="115" t="s">
        <v>311</v>
      </c>
      <c r="L48" s="205">
        <v>9</v>
      </c>
      <c r="M48" s="205">
        <v>10</v>
      </c>
      <c r="N48" s="205">
        <v>11</v>
      </c>
    </row>
    <row r="49" spans="1:14" s="139" customFormat="1" ht="28.5" customHeight="1">
      <c r="A49" s="598" t="s">
        <v>1254</v>
      </c>
      <c r="B49" s="599"/>
      <c r="C49" s="127"/>
      <c r="D49" s="600" t="s">
        <v>2049</v>
      </c>
      <c r="E49" s="601"/>
      <c r="F49" s="602"/>
      <c r="G49" s="129"/>
      <c r="H49" s="129"/>
      <c r="I49" s="129"/>
      <c r="J49" s="118"/>
      <c r="K49" s="118"/>
      <c r="L49" s="118"/>
      <c r="M49" s="118"/>
      <c r="N49" s="118"/>
    </row>
    <row r="50" spans="1:14" s="139" customFormat="1" ht="17.45" customHeight="1">
      <c r="A50" s="590" t="s">
        <v>1254</v>
      </c>
      <c r="B50" s="591"/>
      <c r="C50" s="122" t="s">
        <v>2037</v>
      </c>
      <c r="D50" s="592" t="s">
        <v>1168</v>
      </c>
      <c r="E50" s="593"/>
      <c r="F50" s="594"/>
      <c r="G50" s="207" t="s">
        <v>1167</v>
      </c>
      <c r="H50" s="146">
        <v>1</v>
      </c>
      <c r="I50" s="146" t="s">
        <v>612</v>
      </c>
      <c r="J50" s="147">
        <f t="shared" ref="J50" si="5">SUM(K50:N50)</f>
        <v>248.71</v>
      </c>
      <c r="K50" s="148">
        <v>211.65</v>
      </c>
      <c r="L50" s="148">
        <v>20.149999999999999</v>
      </c>
      <c r="M50" s="148">
        <v>0</v>
      </c>
      <c r="N50" s="148">
        <v>16.91</v>
      </c>
    </row>
    <row r="51" spans="1:14" s="139" customFormat="1" ht="17.45" customHeight="1">
      <c r="A51" s="590" t="s">
        <v>1254</v>
      </c>
      <c r="B51" s="591"/>
      <c r="C51" s="122" t="s">
        <v>2038</v>
      </c>
      <c r="D51" s="592" t="s">
        <v>2039</v>
      </c>
      <c r="E51" s="593"/>
      <c r="F51" s="594"/>
      <c r="G51" s="207" t="s">
        <v>1167</v>
      </c>
      <c r="H51" s="146">
        <v>1</v>
      </c>
      <c r="I51" s="146" t="s">
        <v>612</v>
      </c>
      <c r="J51" s="147">
        <f t="shared" ref="J51" si="6">SUM(K51:N51)</f>
        <v>414.83</v>
      </c>
      <c r="K51" s="148">
        <v>353.02</v>
      </c>
      <c r="L51" s="148">
        <v>33.6</v>
      </c>
      <c r="M51" s="148">
        <v>0</v>
      </c>
      <c r="N51" s="148">
        <v>28.21</v>
      </c>
    </row>
    <row r="52" spans="1:14" s="139" customFormat="1" ht="17.45" customHeight="1">
      <c r="A52" s="590" t="s">
        <v>1254</v>
      </c>
      <c r="B52" s="591"/>
      <c r="C52" s="122" t="s">
        <v>1984</v>
      </c>
      <c r="D52" s="592" t="s">
        <v>1169</v>
      </c>
      <c r="E52" s="593"/>
      <c r="F52" s="594"/>
      <c r="G52" s="207" t="s">
        <v>1167</v>
      </c>
      <c r="H52" s="146">
        <v>1</v>
      </c>
      <c r="I52" s="146" t="s">
        <v>612</v>
      </c>
      <c r="J52" s="147">
        <f t="shared" ref="J52:J73" si="7">SUM(K52:N52)</f>
        <v>91.71</v>
      </c>
      <c r="K52" s="148">
        <v>78.040000000000006</v>
      </c>
      <c r="L52" s="148">
        <v>7.43</v>
      </c>
      <c r="M52" s="148">
        <v>0</v>
      </c>
      <c r="N52" s="148">
        <v>6.24</v>
      </c>
    </row>
    <row r="53" spans="1:14" s="139" customFormat="1" ht="17.45" customHeight="1">
      <c r="A53" s="590" t="s">
        <v>1254</v>
      </c>
      <c r="B53" s="591"/>
      <c r="C53" s="122" t="s">
        <v>1985</v>
      </c>
      <c r="D53" s="592" t="s">
        <v>1170</v>
      </c>
      <c r="E53" s="593"/>
      <c r="F53" s="594"/>
      <c r="G53" s="207" t="s">
        <v>1167</v>
      </c>
      <c r="H53" s="146">
        <v>1</v>
      </c>
      <c r="I53" s="146" t="s">
        <v>612</v>
      </c>
      <c r="J53" s="147">
        <f t="shared" si="7"/>
        <v>53.71</v>
      </c>
      <c r="K53" s="148">
        <v>45.71</v>
      </c>
      <c r="L53" s="148">
        <v>4.3499999999999996</v>
      </c>
      <c r="M53" s="148">
        <v>0</v>
      </c>
      <c r="N53" s="148">
        <v>3.65</v>
      </c>
    </row>
    <row r="54" spans="1:14" s="139" customFormat="1" ht="17.45" customHeight="1">
      <c r="A54" s="590" t="s">
        <v>1254</v>
      </c>
      <c r="B54" s="591"/>
      <c r="C54" s="122" t="s">
        <v>1986</v>
      </c>
      <c r="D54" s="592" t="s">
        <v>1172</v>
      </c>
      <c r="E54" s="593"/>
      <c r="F54" s="594"/>
      <c r="G54" s="207" t="s">
        <v>1167</v>
      </c>
      <c r="H54" s="146">
        <v>1</v>
      </c>
      <c r="I54" s="146" t="s">
        <v>612</v>
      </c>
      <c r="J54" s="147">
        <f t="shared" si="7"/>
        <v>76.91</v>
      </c>
      <c r="K54" s="148">
        <v>65.45</v>
      </c>
      <c r="L54" s="148">
        <v>6.23</v>
      </c>
      <c r="M54" s="148">
        <v>0</v>
      </c>
      <c r="N54" s="148">
        <v>5.23</v>
      </c>
    </row>
    <row r="55" spans="1:14" s="139" customFormat="1" ht="17.45" customHeight="1">
      <c r="A55" s="590" t="s">
        <v>1254</v>
      </c>
      <c r="B55" s="591"/>
      <c r="C55" s="122" t="s">
        <v>1987</v>
      </c>
      <c r="D55" s="592" t="s">
        <v>1171</v>
      </c>
      <c r="E55" s="593"/>
      <c r="F55" s="594"/>
      <c r="G55" s="207" t="s">
        <v>1167</v>
      </c>
      <c r="H55" s="146">
        <v>1</v>
      </c>
      <c r="I55" s="146" t="s">
        <v>612</v>
      </c>
      <c r="J55" s="147">
        <f t="shared" si="7"/>
        <v>111.52</v>
      </c>
      <c r="K55" s="148">
        <v>94.91</v>
      </c>
      <c r="L55" s="148">
        <v>9.0299999999999994</v>
      </c>
      <c r="M55" s="148">
        <v>0</v>
      </c>
      <c r="N55" s="148">
        <v>7.58</v>
      </c>
    </row>
    <row r="56" spans="1:14" s="139" customFormat="1" ht="17.45" customHeight="1">
      <c r="A56" s="590" t="s">
        <v>1254</v>
      </c>
      <c r="B56" s="591"/>
      <c r="C56" s="122" t="s">
        <v>1988</v>
      </c>
      <c r="D56" s="592" t="s">
        <v>1173</v>
      </c>
      <c r="E56" s="593"/>
      <c r="F56" s="594"/>
      <c r="G56" s="207" t="s">
        <v>1167</v>
      </c>
      <c r="H56" s="146">
        <v>1</v>
      </c>
      <c r="I56" s="146" t="s">
        <v>612</v>
      </c>
      <c r="J56" s="147">
        <f t="shared" si="7"/>
        <v>31.25</v>
      </c>
      <c r="K56" s="148">
        <v>26.59</v>
      </c>
      <c r="L56" s="148">
        <v>2.5299999999999998</v>
      </c>
      <c r="M56" s="148">
        <v>0</v>
      </c>
      <c r="N56" s="148">
        <v>2.13</v>
      </c>
    </row>
    <row r="57" spans="1:14" s="139" customFormat="1" ht="17.45" customHeight="1">
      <c r="A57" s="590" t="s">
        <v>1254</v>
      </c>
      <c r="B57" s="591"/>
      <c r="C57" s="122" t="s">
        <v>1989</v>
      </c>
      <c r="D57" s="592" t="s">
        <v>1174</v>
      </c>
      <c r="E57" s="593"/>
      <c r="F57" s="594"/>
      <c r="G57" s="207" t="s">
        <v>1167</v>
      </c>
      <c r="H57" s="146">
        <v>1</v>
      </c>
      <c r="I57" s="146" t="s">
        <v>612</v>
      </c>
      <c r="J57" s="147">
        <f t="shared" si="7"/>
        <v>106.07</v>
      </c>
      <c r="K57" s="148">
        <v>90.27</v>
      </c>
      <c r="L57" s="148">
        <v>8.59</v>
      </c>
      <c r="M57" s="148">
        <v>0</v>
      </c>
      <c r="N57" s="148">
        <v>7.21</v>
      </c>
    </row>
    <row r="58" spans="1:14" s="139" customFormat="1" ht="17.45" customHeight="1">
      <c r="A58" s="590" t="s">
        <v>1254</v>
      </c>
      <c r="B58" s="591"/>
      <c r="C58" s="122" t="s">
        <v>1990</v>
      </c>
      <c r="D58" s="592" t="s">
        <v>1175</v>
      </c>
      <c r="E58" s="593"/>
      <c r="F58" s="594"/>
      <c r="G58" s="207" t="s">
        <v>1167</v>
      </c>
      <c r="H58" s="146">
        <v>1</v>
      </c>
      <c r="I58" s="146" t="s">
        <v>612</v>
      </c>
      <c r="J58" s="147">
        <f t="shared" si="7"/>
        <v>71.42</v>
      </c>
      <c r="K58" s="148">
        <v>60.77</v>
      </c>
      <c r="L58" s="148">
        <v>5.79</v>
      </c>
      <c r="M58" s="148">
        <v>0</v>
      </c>
      <c r="N58" s="148">
        <v>4.8600000000000003</v>
      </c>
    </row>
    <row r="59" spans="1:14" s="139" customFormat="1" ht="17.45" customHeight="1">
      <c r="A59" s="590" t="s">
        <v>1254</v>
      </c>
      <c r="B59" s="591"/>
      <c r="C59" s="122" t="s">
        <v>1991</v>
      </c>
      <c r="D59" s="592" t="s">
        <v>1252</v>
      </c>
      <c r="E59" s="593"/>
      <c r="F59" s="594"/>
      <c r="G59" s="207" t="s">
        <v>1167</v>
      </c>
      <c r="H59" s="146">
        <v>1</v>
      </c>
      <c r="I59" s="146" t="s">
        <v>612</v>
      </c>
      <c r="J59" s="147">
        <f t="shared" si="7"/>
        <v>226.04</v>
      </c>
      <c r="K59" s="148">
        <v>192.36</v>
      </c>
      <c r="L59" s="148">
        <v>18.309999999999999</v>
      </c>
      <c r="M59" s="148">
        <v>0</v>
      </c>
      <c r="N59" s="148">
        <v>15.37</v>
      </c>
    </row>
    <row r="60" spans="1:14" s="139" customFormat="1" ht="17.45" customHeight="1">
      <c r="A60" s="590" t="s">
        <v>1254</v>
      </c>
      <c r="B60" s="591"/>
      <c r="C60" s="122" t="s">
        <v>1992</v>
      </c>
      <c r="D60" s="592" t="s">
        <v>1253</v>
      </c>
      <c r="E60" s="593"/>
      <c r="F60" s="594"/>
      <c r="G60" s="207" t="s">
        <v>1167</v>
      </c>
      <c r="H60" s="146">
        <v>1</v>
      </c>
      <c r="I60" s="146" t="s">
        <v>612</v>
      </c>
      <c r="J60" s="147">
        <f t="shared" ref="J60" si="8">SUM(K60:N60)</f>
        <v>113.02</v>
      </c>
      <c r="K60" s="148">
        <v>96.18</v>
      </c>
      <c r="L60" s="148">
        <v>9.15</v>
      </c>
      <c r="M60" s="148">
        <v>0</v>
      </c>
      <c r="N60" s="148">
        <v>7.69</v>
      </c>
    </row>
    <row r="61" spans="1:14" s="139" customFormat="1" ht="17.45" customHeight="1">
      <c r="A61" s="590" t="s">
        <v>1254</v>
      </c>
      <c r="B61" s="591"/>
      <c r="C61" s="122" t="s">
        <v>1993</v>
      </c>
      <c r="D61" s="592" t="s">
        <v>1255</v>
      </c>
      <c r="E61" s="593"/>
      <c r="F61" s="594"/>
      <c r="G61" s="207" t="s">
        <v>1167</v>
      </c>
      <c r="H61" s="146">
        <v>1</v>
      </c>
      <c r="I61" s="146" t="s">
        <v>612</v>
      </c>
      <c r="J61" s="147">
        <f t="shared" si="7"/>
        <v>282.55</v>
      </c>
      <c r="K61" s="148">
        <v>240.45</v>
      </c>
      <c r="L61" s="148">
        <v>22.89</v>
      </c>
      <c r="M61" s="148">
        <v>0</v>
      </c>
      <c r="N61" s="148">
        <v>19.21</v>
      </c>
    </row>
    <row r="62" spans="1:14" s="139" customFormat="1" ht="17.45" customHeight="1">
      <c r="A62" s="590" t="s">
        <v>1254</v>
      </c>
      <c r="B62" s="591"/>
      <c r="C62" s="122" t="s">
        <v>1994</v>
      </c>
      <c r="D62" s="592" t="s">
        <v>1177</v>
      </c>
      <c r="E62" s="593"/>
      <c r="F62" s="594"/>
      <c r="G62" s="207" t="s">
        <v>1167</v>
      </c>
      <c r="H62" s="146">
        <v>1</v>
      </c>
      <c r="I62" s="146" t="s">
        <v>612</v>
      </c>
      <c r="J62" s="147">
        <f t="shared" si="7"/>
        <v>169.53</v>
      </c>
      <c r="K62" s="148">
        <v>144.27000000000001</v>
      </c>
      <c r="L62" s="148">
        <v>13.73</v>
      </c>
      <c r="M62" s="148">
        <v>0</v>
      </c>
      <c r="N62" s="148">
        <v>11.53</v>
      </c>
    </row>
    <row r="63" spans="1:14" s="139" customFormat="1" ht="17.45" customHeight="1">
      <c r="A63" s="590" t="s">
        <v>1254</v>
      </c>
      <c r="B63" s="591"/>
      <c r="C63" s="122" t="s">
        <v>1995</v>
      </c>
      <c r="D63" s="592" t="s">
        <v>1178</v>
      </c>
      <c r="E63" s="593"/>
      <c r="F63" s="594"/>
      <c r="G63" s="207" t="s">
        <v>1167</v>
      </c>
      <c r="H63" s="146">
        <v>1</v>
      </c>
      <c r="I63" s="146" t="s">
        <v>612</v>
      </c>
      <c r="J63" s="147">
        <f t="shared" si="7"/>
        <v>220.39</v>
      </c>
      <c r="K63" s="148">
        <v>187.55</v>
      </c>
      <c r="L63" s="148">
        <v>17.850000000000001</v>
      </c>
      <c r="M63" s="148">
        <v>0</v>
      </c>
      <c r="N63" s="148">
        <v>14.99</v>
      </c>
    </row>
    <row r="64" spans="1:14" s="139" customFormat="1" ht="17.45" customHeight="1">
      <c r="A64" s="590" t="s">
        <v>1254</v>
      </c>
      <c r="B64" s="591"/>
      <c r="C64" s="122" t="s">
        <v>1996</v>
      </c>
      <c r="D64" s="592" t="s">
        <v>1179</v>
      </c>
      <c r="E64" s="593"/>
      <c r="F64" s="594"/>
      <c r="G64" s="207" t="s">
        <v>1167</v>
      </c>
      <c r="H64" s="146">
        <v>1</v>
      </c>
      <c r="I64" s="146" t="s">
        <v>612</v>
      </c>
      <c r="J64" s="147">
        <f t="shared" si="7"/>
        <v>129.91999999999999</v>
      </c>
      <c r="K64" s="148">
        <v>110.57</v>
      </c>
      <c r="L64" s="148">
        <v>10.52</v>
      </c>
      <c r="M64" s="148">
        <v>0</v>
      </c>
      <c r="N64" s="148">
        <v>8.83</v>
      </c>
    </row>
    <row r="65" spans="1:14" s="139" customFormat="1" ht="17.45" customHeight="1">
      <c r="A65" s="590" t="s">
        <v>1254</v>
      </c>
      <c r="B65" s="591"/>
      <c r="C65" s="122" t="s">
        <v>1997</v>
      </c>
      <c r="D65" s="592" t="s">
        <v>1180</v>
      </c>
      <c r="E65" s="593"/>
      <c r="F65" s="594"/>
      <c r="G65" s="207" t="s">
        <v>1167</v>
      </c>
      <c r="H65" s="146">
        <v>1</v>
      </c>
      <c r="I65" s="146" t="s">
        <v>612</v>
      </c>
      <c r="J65" s="147">
        <f t="shared" si="7"/>
        <v>417.6</v>
      </c>
      <c r="K65" s="148">
        <v>355.37</v>
      </c>
      <c r="L65" s="148">
        <v>33.83</v>
      </c>
      <c r="M65" s="148">
        <v>0</v>
      </c>
      <c r="N65" s="148">
        <v>28.4</v>
      </c>
    </row>
    <row r="66" spans="1:14" s="139" customFormat="1" ht="17.45" customHeight="1">
      <c r="A66" s="590" t="s">
        <v>1254</v>
      </c>
      <c r="B66" s="591"/>
      <c r="C66" s="122" t="s">
        <v>1998</v>
      </c>
      <c r="D66" s="592" t="s">
        <v>1186</v>
      </c>
      <c r="E66" s="593"/>
      <c r="F66" s="594"/>
      <c r="G66" s="207" t="s">
        <v>1167</v>
      </c>
      <c r="H66" s="146">
        <v>1</v>
      </c>
      <c r="I66" s="146" t="s">
        <v>612</v>
      </c>
      <c r="J66" s="147">
        <f t="shared" si="7"/>
        <v>166.29</v>
      </c>
      <c r="K66" s="148">
        <v>141.51</v>
      </c>
      <c r="L66" s="148">
        <v>13.47</v>
      </c>
      <c r="M66" s="148">
        <v>0</v>
      </c>
      <c r="N66" s="148">
        <v>11.31</v>
      </c>
    </row>
    <row r="67" spans="1:14" s="139" customFormat="1" ht="17.45" customHeight="1">
      <c r="A67" s="590" t="s">
        <v>1254</v>
      </c>
      <c r="B67" s="591"/>
      <c r="C67" s="122" t="s">
        <v>1998</v>
      </c>
      <c r="D67" s="592" t="s">
        <v>1186</v>
      </c>
      <c r="E67" s="593"/>
      <c r="F67" s="594"/>
      <c r="G67" s="207" t="s">
        <v>1167</v>
      </c>
      <c r="H67" s="146">
        <v>1</v>
      </c>
      <c r="I67" s="146" t="s">
        <v>658</v>
      </c>
      <c r="J67" s="147">
        <f t="shared" ref="J67" si="9">SUM(K67:N67)</f>
        <v>182.92</v>
      </c>
      <c r="K67" s="148">
        <v>155.66</v>
      </c>
      <c r="L67" s="148">
        <v>14.82</v>
      </c>
      <c r="M67" s="148">
        <v>0</v>
      </c>
      <c r="N67" s="148">
        <v>12.44</v>
      </c>
    </row>
    <row r="68" spans="1:14" s="139" customFormat="1" ht="17.45" customHeight="1">
      <c r="A68" s="590" t="s">
        <v>1254</v>
      </c>
      <c r="B68" s="591"/>
      <c r="C68" s="122" t="s">
        <v>2005</v>
      </c>
      <c r="D68" s="592" t="s">
        <v>2006</v>
      </c>
      <c r="E68" s="593"/>
      <c r="F68" s="594"/>
      <c r="G68" s="207" t="s">
        <v>1167</v>
      </c>
      <c r="H68" s="146">
        <v>1</v>
      </c>
      <c r="I68" s="146" t="s">
        <v>658</v>
      </c>
      <c r="J68" s="147">
        <f t="shared" ref="J68:J69" si="10">SUM(K68:N68)</f>
        <v>102.08</v>
      </c>
      <c r="K68" s="148">
        <v>86.87</v>
      </c>
      <c r="L68" s="148">
        <v>8.27</v>
      </c>
      <c r="M68" s="148">
        <v>0</v>
      </c>
      <c r="N68" s="148">
        <v>6.94</v>
      </c>
    </row>
    <row r="69" spans="1:14" s="139" customFormat="1" ht="17.45" customHeight="1">
      <c r="A69" s="590" t="s">
        <v>1254</v>
      </c>
      <c r="B69" s="591"/>
      <c r="C69" s="122" t="s">
        <v>1999</v>
      </c>
      <c r="D69" s="592" t="s">
        <v>1181</v>
      </c>
      <c r="E69" s="593"/>
      <c r="F69" s="594"/>
      <c r="G69" s="207" t="s">
        <v>1167</v>
      </c>
      <c r="H69" s="146">
        <v>1</v>
      </c>
      <c r="I69" s="146" t="s">
        <v>658</v>
      </c>
      <c r="J69" s="147">
        <f t="shared" si="10"/>
        <v>335.67</v>
      </c>
      <c r="K69" s="148">
        <v>285.64999999999998</v>
      </c>
      <c r="L69" s="148">
        <v>27.19</v>
      </c>
      <c r="M69" s="148">
        <v>0</v>
      </c>
      <c r="N69" s="148">
        <v>22.83</v>
      </c>
    </row>
    <row r="70" spans="1:14" s="139" customFormat="1" ht="17.45" customHeight="1">
      <c r="A70" s="590" t="s">
        <v>1254</v>
      </c>
      <c r="B70" s="591"/>
      <c r="C70" s="122" t="s">
        <v>2000</v>
      </c>
      <c r="D70" s="592" t="s">
        <v>1182</v>
      </c>
      <c r="E70" s="593"/>
      <c r="F70" s="594"/>
      <c r="G70" s="207" t="s">
        <v>1167</v>
      </c>
      <c r="H70" s="146">
        <v>1</v>
      </c>
      <c r="I70" s="146" t="s">
        <v>658</v>
      </c>
      <c r="J70" s="147">
        <f t="shared" si="7"/>
        <v>335.67</v>
      </c>
      <c r="K70" s="148">
        <v>285.64999999999998</v>
      </c>
      <c r="L70" s="148">
        <v>27.19</v>
      </c>
      <c r="M70" s="148">
        <v>0</v>
      </c>
      <c r="N70" s="148">
        <v>22.83</v>
      </c>
    </row>
    <row r="71" spans="1:14" s="139" customFormat="1" ht="17.45" customHeight="1">
      <c r="A71" s="590" t="s">
        <v>1254</v>
      </c>
      <c r="B71" s="591"/>
      <c r="C71" s="122" t="s">
        <v>2001</v>
      </c>
      <c r="D71" s="592" t="s">
        <v>1176</v>
      </c>
      <c r="E71" s="593"/>
      <c r="F71" s="594"/>
      <c r="G71" s="207" t="s">
        <v>1167</v>
      </c>
      <c r="H71" s="146">
        <v>1</v>
      </c>
      <c r="I71" s="146" t="s">
        <v>658</v>
      </c>
      <c r="J71" s="147">
        <f t="shared" si="7"/>
        <v>808.09</v>
      </c>
      <c r="K71" s="148">
        <v>687.68</v>
      </c>
      <c r="L71" s="148">
        <v>65.459999999999994</v>
      </c>
      <c r="M71" s="148">
        <v>0</v>
      </c>
      <c r="N71" s="148">
        <v>54.95</v>
      </c>
    </row>
    <row r="72" spans="1:14" s="139" customFormat="1" ht="17.45" customHeight="1">
      <c r="A72" s="590" t="s">
        <v>1254</v>
      </c>
      <c r="B72" s="591"/>
      <c r="C72" s="122" t="s">
        <v>2002</v>
      </c>
      <c r="D72" s="592" t="s">
        <v>1183</v>
      </c>
      <c r="E72" s="593"/>
      <c r="F72" s="594"/>
      <c r="G72" s="207" t="s">
        <v>1167</v>
      </c>
      <c r="H72" s="146">
        <v>1</v>
      </c>
      <c r="I72" s="146" t="s">
        <v>658</v>
      </c>
      <c r="J72" s="147">
        <f t="shared" si="7"/>
        <v>484.86</v>
      </c>
      <c r="K72" s="148">
        <v>412.62</v>
      </c>
      <c r="L72" s="148">
        <v>39.270000000000003</v>
      </c>
      <c r="M72" s="148">
        <v>0</v>
      </c>
      <c r="N72" s="148">
        <v>32.97</v>
      </c>
    </row>
    <row r="73" spans="1:14" s="139" customFormat="1" ht="17.45" customHeight="1">
      <c r="A73" s="590" t="s">
        <v>1254</v>
      </c>
      <c r="B73" s="591"/>
      <c r="C73" s="122" t="s">
        <v>2003</v>
      </c>
      <c r="D73" s="592" t="s">
        <v>1184</v>
      </c>
      <c r="E73" s="593"/>
      <c r="F73" s="594"/>
      <c r="G73" s="207" t="s">
        <v>1167</v>
      </c>
      <c r="H73" s="146">
        <v>1</v>
      </c>
      <c r="I73" s="146" t="s">
        <v>658</v>
      </c>
      <c r="J73" s="147">
        <f t="shared" si="7"/>
        <v>186.48</v>
      </c>
      <c r="K73" s="148">
        <v>158.69999999999999</v>
      </c>
      <c r="L73" s="148">
        <v>15.1</v>
      </c>
      <c r="M73" s="148">
        <v>0</v>
      </c>
      <c r="N73" s="148">
        <v>12.68</v>
      </c>
    </row>
    <row r="74" spans="1:14" s="139" customFormat="1" ht="17.45" customHeight="1">
      <c r="A74" s="590" t="s">
        <v>1254</v>
      </c>
      <c r="B74" s="591"/>
      <c r="C74" s="122" t="s">
        <v>1993</v>
      </c>
      <c r="D74" s="592" t="s">
        <v>1255</v>
      </c>
      <c r="E74" s="593"/>
      <c r="F74" s="594"/>
      <c r="G74" s="207" t="s">
        <v>1167</v>
      </c>
      <c r="H74" s="146">
        <v>1</v>
      </c>
      <c r="I74" s="146" t="s">
        <v>658</v>
      </c>
      <c r="J74" s="147">
        <f t="shared" ref="J74:J75" si="11">SUM(K74:N74)</f>
        <v>310.81</v>
      </c>
      <c r="K74" s="148">
        <v>264.49</v>
      </c>
      <c r="L74" s="148">
        <v>25.18</v>
      </c>
      <c r="M74" s="148">
        <v>0</v>
      </c>
      <c r="N74" s="148">
        <v>21.14</v>
      </c>
    </row>
    <row r="75" spans="1:14" s="139" customFormat="1" ht="17.45" customHeight="1">
      <c r="A75" s="590" t="s">
        <v>1254</v>
      </c>
      <c r="B75" s="591"/>
      <c r="C75" s="122" t="s">
        <v>2004</v>
      </c>
      <c r="D75" s="592" t="s">
        <v>1185</v>
      </c>
      <c r="E75" s="593"/>
      <c r="F75" s="594"/>
      <c r="G75" s="207" t="s">
        <v>1167</v>
      </c>
      <c r="H75" s="146">
        <v>1</v>
      </c>
      <c r="I75" s="146" t="s">
        <v>658</v>
      </c>
      <c r="J75" s="147">
        <f t="shared" si="11"/>
        <v>186.48</v>
      </c>
      <c r="K75" s="148">
        <v>158.69999999999999</v>
      </c>
      <c r="L75" s="148">
        <v>15.1</v>
      </c>
      <c r="M75" s="148">
        <v>0</v>
      </c>
      <c r="N75" s="148">
        <v>12.68</v>
      </c>
    </row>
    <row r="76" spans="1:14" s="139" customFormat="1" ht="7.5" customHeight="1">
      <c r="E76" s="499"/>
      <c r="F76" s="500"/>
      <c r="G76" s="499"/>
      <c r="N76" s="142"/>
    </row>
    <row r="77" spans="1:14" s="139" customFormat="1" ht="7.5" customHeight="1">
      <c r="E77" s="155"/>
      <c r="F77" s="154"/>
      <c r="G77" s="155"/>
      <c r="N77" s="142"/>
    </row>
    <row r="78" spans="1:14" s="139" customFormat="1" ht="14.25">
      <c r="F78" s="142"/>
      <c r="N78" s="142"/>
    </row>
    <row r="79" spans="1:14" s="139" customFormat="1" ht="14.25">
      <c r="F79" s="142"/>
      <c r="N79" s="142"/>
    </row>
    <row r="80" spans="1:14" s="139" customFormat="1" ht="14.25">
      <c r="F80" s="142"/>
      <c r="N80" s="142"/>
    </row>
    <row r="81" spans="6:14" s="139" customFormat="1" ht="14.25">
      <c r="F81" s="142"/>
      <c r="N81" s="142"/>
    </row>
    <row r="82" spans="6:14" s="139" customFormat="1" ht="14.25">
      <c r="F82" s="142"/>
      <c r="N82" s="142"/>
    </row>
    <row r="83" spans="6:14" s="139" customFormat="1" ht="14.25">
      <c r="F83" s="142"/>
      <c r="N83" s="142"/>
    </row>
    <row r="84" spans="6:14" s="139" customFormat="1" ht="14.25">
      <c r="F84" s="142"/>
      <c r="N84" s="142"/>
    </row>
    <row r="85" spans="6:14" s="139" customFormat="1" ht="14.25">
      <c r="F85" s="142"/>
      <c r="N85" s="142"/>
    </row>
    <row r="86" spans="6:14" s="139" customFormat="1" ht="14.25">
      <c r="F86" s="142"/>
      <c r="N86" s="142"/>
    </row>
    <row r="87" spans="6:14" s="139" customFormat="1" ht="14.25">
      <c r="F87" s="142"/>
      <c r="N87" s="142"/>
    </row>
    <row r="88" spans="6:14" s="139" customFormat="1" ht="14.25">
      <c r="F88" s="142"/>
      <c r="N88" s="142"/>
    </row>
    <row r="89" spans="6:14" s="139" customFormat="1" ht="14.25">
      <c r="F89" s="142"/>
      <c r="N89" s="142"/>
    </row>
    <row r="90" spans="6:14" s="139" customFormat="1" ht="14.25">
      <c r="F90" s="142"/>
      <c r="N90" s="142"/>
    </row>
    <row r="91" spans="6:14" s="139" customFormat="1" ht="14.25">
      <c r="F91" s="142"/>
      <c r="N91" s="142"/>
    </row>
    <row r="92" spans="6:14" s="139" customFormat="1" ht="14.25">
      <c r="F92" s="142"/>
      <c r="N92" s="142"/>
    </row>
    <row r="93" spans="6:14" s="139" customFormat="1" ht="14.25">
      <c r="F93" s="142"/>
      <c r="N93" s="142"/>
    </row>
    <row r="94" spans="6:14" s="139" customFormat="1" ht="14.25">
      <c r="F94" s="142"/>
      <c r="N94" s="142"/>
    </row>
    <row r="95" spans="6:14" s="139" customFormat="1" ht="14.25">
      <c r="F95" s="142"/>
      <c r="N95" s="142"/>
    </row>
    <row r="96" spans="6:14" s="139" customFormat="1" ht="14.25">
      <c r="F96" s="142"/>
      <c r="N96" s="142"/>
    </row>
    <row r="97" spans="6:14" s="139" customFormat="1" ht="14.25">
      <c r="F97" s="142"/>
      <c r="N97" s="142"/>
    </row>
    <row r="98" spans="6:14" s="139" customFormat="1" ht="14.25">
      <c r="F98" s="142"/>
      <c r="N98" s="142"/>
    </row>
    <row r="99" spans="6:14" s="139" customFormat="1" ht="14.25">
      <c r="F99" s="142"/>
      <c r="N99" s="142"/>
    </row>
    <row r="100" spans="6:14" s="139" customFormat="1" ht="14.25">
      <c r="F100" s="142"/>
      <c r="N100" s="142"/>
    </row>
    <row r="101" spans="6:14" s="139" customFormat="1" ht="14.25">
      <c r="F101" s="142"/>
      <c r="N101" s="142"/>
    </row>
    <row r="102" spans="6:14" s="139" customFormat="1" ht="14.25">
      <c r="F102" s="142"/>
      <c r="N102" s="142"/>
    </row>
    <row r="103" spans="6:14" s="139" customFormat="1" ht="14.25">
      <c r="F103" s="142"/>
      <c r="N103" s="142"/>
    </row>
    <row r="104" spans="6:14" s="139" customFormat="1" ht="14.25">
      <c r="F104" s="142"/>
      <c r="N104" s="142"/>
    </row>
    <row r="105" spans="6:14" s="139" customFormat="1" ht="14.25">
      <c r="F105" s="142"/>
      <c r="N105" s="142"/>
    </row>
    <row r="106" spans="6:14" s="139" customFormat="1" ht="14.25">
      <c r="F106" s="142"/>
      <c r="N106" s="142"/>
    </row>
    <row r="107" spans="6:14" s="139" customFormat="1" ht="14.25">
      <c r="F107" s="142"/>
      <c r="N107" s="142"/>
    </row>
    <row r="108" spans="6:14" s="139" customFormat="1" ht="14.25">
      <c r="F108" s="142"/>
      <c r="N108" s="142"/>
    </row>
    <row r="109" spans="6:14" s="139" customFormat="1" ht="14.25">
      <c r="F109" s="142"/>
      <c r="N109" s="142"/>
    </row>
    <row r="110" spans="6:14" s="139" customFormat="1" ht="14.25">
      <c r="F110" s="142"/>
      <c r="N110" s="142"/>
    </row>
    <row r="111" spans="6:14" s="139" customFormat="1" ht="14.25">
      <c r="F111" s="142"/>
      <c r="N111" s="142"/>
    </row>
    <row r="112" spans="6:14" s="139" customFormat="1" ht="14.25">
      <c r="F112" s="142"/>
      <c r="N112" s="142"/>
    </row>
    <row r="113" spans="6:14" s="139" customFormat="1" ht="14.25">
      <c r="F113" s="142"/>
      <c r="N113" s="142"/>
    </row>
    <row r="114" spans="6:14" s="139" customFormat="1" ht="14.25">
      <c r="F114" s="142"/>
      <c r="N114" s="142"/>
    </row>
    <row r="115" spans="6:14" s="139" customFormat="1" ht="14.25">
      <c r="F115" s="142"/>
      <c r="N115" s="142"/>
    </row>
    <row r="116" spans="6:14" s="139" customFormat="1" ht="14.25">
      <c r="F116" s="142"/>
      <c r="N116" s="142"/>
    </row>
    <row r="117" spans="6:14" s="139" customFormat="1" ht="14.25">
      <c r="F117" s="142"/>
      <c r="N117" s="142"/>
    </row>
    <row r="118" spans="6:14" s="139" customFormat="1" ht="14.25">
      <c r="F118" s="142"/>
      <c r="N118" s="142"/>
    </row>
    <row r="119" spans="6:14" s="139" customFormat="1" ht="14.25">
      <c r="F119" s="142"/>
      <c r="N119" s="142"/>
    </row>
    <row r="120" spans="6:14" s="139" customFormat="1" ht="14.25">
      <c r="F120" s="142"/>
      <c r="N120" s="142"/>
    </row>
    <row r="121" spans="6:14" s="139" customFormat="1" ht="14.25">
      <c r="F121" s="142"/>
      <c r="N121" s="142"/>
    </row>
    <row r="122" spans="6:14" s="139" customFormat="1" ht="14.25">
      <c r="F122" s="142"/>
      <c r="N122" s="142"/>
    </row>
    <row r="123" spans="6:14" s="139" customFormat="1" ht="14.25">
      <c r="F123" s="142"/>
      <c r="N123" s="142"/>
    </row>
    <row r="124" spans="6:14" s="139" customFormat="1" ht="14.25">
      <c r="F124" s="142"/>
      <c r="N124" s="142"/>
    </row>
    <row r="125" spans="6:14" s="139" customFormat="1" ht="14.25">
      <c r="F125" s="142"/>
      <c r="N125" s="142"/>
    </row>
    <row r="126" spans="6:14" s="139" customFormat="1" ht="14.25">
      <c r="F126" s="142"/>
      <c r="N126" s="142"/>
    </row>
    <row r="127" spans="6:14" s="139" customFormat="1" ht="14.25">
      <c r="F127" s="142"/>
      <c r="N127" s="142"/>
    </row>
    <row r="128" spans="6:14" s="139" customFormat="1" ht="14.25">
      <c r="F128" s="142"/>
      <c r="N128" s="142"/>
    </row>
    <row r="129" spans="6:14" s="139" customFormat="1" ht="14.25">
      <c r="F129" s="142"/>
      <c r="N129" s="142"/>
    </row>
    <row r="130" spans="6:14" s="139" customFormat="1" ht="14.25">
      <c r="F130" s="142"/>
      <c r="N130" s="142"/>
    </row>
    <row r="131" spans="6:14" s="139" customFormat="1" ht="14.25">
      <c r="F131" s="142"/>
      <c r="N131" s="142"/>
    </row>
    <row r="132" spans="6:14" s="139" customFormat="1" ht="14.25">
      <c r="F132" s="142"/>
      <c r="N132" s="142"/>
    </row>
    <row r="133" spans="6:14" s="139" customFormat="1" ht="14.25">
      <c r="F133" s="142"/>
      <c r="N133" s="142"/>
    </row>
    <row r="134" spans="6:14" s="139" customFormat="1" ht="14.25">
      <c r="F134" s="142"/>
      <c r="N134" s="142"/>
    </row>
    <row r="135" spans="6:14" s="139" customFormat="1" ht="14.25">
      <c r="F135" s="142"/>
      <c r="N135" s="142"/>
    </row>
    <row r="136" spans="6:14" s="139" customFormat="1" ht="14.25">
      <c r="F136" s="142"/>
      <c r="N136" s="142"/>
    </row>
    <row r="137" spans="6:14" s="139" customFormat="1" ht="14.25">
      <c r="F137" s="142"/>
      <c r="N137" s="142"/>
    </row>
    <row r="138" spans="6:14" s="139" customFormat="1" ht="14.25">
      <c r="F138" s="142"/>
      <c r="N138" s="142"/>
    </row>
    <row r="139" spans="6:14" s="139" customFormat="1" ht="14.25">
      <c r="F139" s="142"/>
      <c r="N139" s="142"/>
    </row>
    <row r="140" spans="6:14" s="139" customFormat="1" ht="14.25">
      <c r="F140" s="142"/>
      <c r="N140" s="142"/>
    </row>
    <row r="141" spans="6:14" s="139" customFormat="1" ht="14.25">
      <c r="F141" s="142"/>
      <c r="N141" s="142"/>
    </row>
    <row r="142" spans="6:14" s="139" customFormat="1" ht="14.25">
      <c r="F142" s="142"/>
      <c r="N142" s="142"/>
    </row>
    <row r="143" spans="6:14" s="139" customFormat="1" ht="14.25">
      <c r="F143" s="142"/>
      <c r="N143" s="142"/>
    </row>
    <row r="144" spans="6:14" s="139" customFormat="1" ht="14.25">
      <c r="F144" s="142"/>
      <c r="N144" s="142"/>
    </row>
    <row r="145" spans="6:14" s="139" customFormat="1" ht="14.25">
      <c r="F145" s="142"/>
      <c r="N145" s="142"/>
    </row>
    <row r="146" spans="6:14" s="139" customFormat="1" ht="14.25">
      <c r="F146" s="142"/>
      <c r="N146" s="142"/>
    </row>
    <row r="147" spans="6:14" s="139" customFormat="1" ht="14.25">
      <c r="F147" s="142"/>
      <c r="N147" s="142"/>
    </row>
    <row r="148" spans="6:14" s="139" customFormat="1" ht="14.25">
      <c r="F148" s="142"/>
      <c r="N148" s="142"/>
    </row>
    <row r="149" spans="6:14" s="139" customFormat="1" ht="14.25">
      <c r="F149" s="142"/>
      <c r="N149" s="142"/>
    </row>
    <row r="150" spans="6:14" s="139" customFormat="1" ht="14.25">
      <c r="F150" s="142"/>
      <c r="N150" s="142"/>
    </row>
    <row r="151" spans="6:14" s="139" customFormat="1" ht="14.25">
      <c r="F151" s="142"/>
      <c r="N151" s="142"/>
    </row>
    <row r="152" spans="6:14" s="139" customFormat="1" ht="14.25">
      <c r="F152" s="142"/>
      <c r="N152" s="142"/>
    </row>
    <row r="153" spans="6:14" s="139" customFormat="1" ht="14.25">
      <c r="F153" s="142"/>
      <c r="N153" s="142"/>
    </row>
    <row r="154" spans="6:14" s="139" customFormat="1" ht="14.25">
      <c r="F154" s="142"/>
      <c r="N154" s="142"/>
    </row>
    <row r="155" spans="6:14" s="139" customFormat="1" ht="14.25">
      <c r="F155" s="142"/>
      <c r="N155" s="142"/>
    </row>
    <row r="156" spans="6:14" s="139" customFormat="1" ht="14.25">
      <c r="F156" s="142"/>
      <c r="N156" s="142"/>
    </row>
    <row r="157" spans="6:14" s="139" customFormat="1" ht="14.25">
      <c r="F157" s="142"/>
      <c r="N157" s="142"/>
    </row>
    <row r="158" spans="6:14" s="139" customFormat="1" ht="14.25">
      <c r="F158" s="142"/>
      <c r="N158" s="142"/>
    </row>
    <row r="159" spans="6:14" s="139" customFormat="1" ht="14.25">
      <c r="F159" s="142"/>
      <c r="N159" s="142"/>
    </row>
    <row r="160" spans="6:14" s="139" customFormat="1" ht="14.25">
      <c r="F160" s="142"/>
      <c r="N160" s="142"/>
    </row>
    <row r="161" spans="6:14" s="139" customFormat="1" ht="14.25">
      <c r="F161" s="142"/>
      <c r="N161" s="142"/>
    </row>
    <row r="162" spans="6:14" s="139" customFormat="1" ht="14.25">
      <c r="F162" s="142"/>
      <c r="N162" s="142"/>
    </row>
    <row r="163" spans="6:14" s="139" customFormat="1" ht="14.25">
      <c r="F163" s="142"/>
      <c r="N163" s="142"/>
    </row>
    <row r="164" spans="6:14" s="139" customFormat="1" ht="14.25">
      <c r="F164" s="142"/>
      <c r="N164" s="142"/>
    </row>
    <row r="165" spans="6:14" s="139" customFormat="1" ht="14.25">
      <c r="F165" s="142"/>
      <c r="N165" s="142"/>
    </row>
    <row r="166" spans="6:14" s="139" customFormat="1" ht="14.25">
      <c r="F166" s="142"/>
      <c r="N166" s="142"/>
    </row>
    <row r="167" spans="6:14" s="139" customFormat="1" ht="14.25">
      <c r="F167" s="142"/>
      <c r="N167" s="142"/>
    </row>
    <row r="168" spans="6:14" s="139" customFormat="1" ht="14.25">
      <c r="F168" s="142"/>
      <c r="N168" s="142"/>
    </row>
    <row r="169" spans="6:14" s="139" customFormat="1" ht="14.25">
      <c r="F169" s="142"/>
      <c r="N169" s="142"/>
    </row>
    <row r="170" spans="6:14" s="139" customFormat="1" ht="14.25">
      <c r="F170" s="142"/>
      <c r="N170" s="142"/>
    </row>
    <row r="171" spans="6:14" s="139" customFormat="1" ht="14.25">
      <c r="F171" s="142"/>
      <c r="N171" s="142"/>
    </row>
    <row r="172" spans="6:14" s="139" customFormat="1" ht="14.25">
      <c r="F172" s="142"/>
      <c r="N172" s="142"/>
    </row>
    <row r="173" spans="6:14" s="139" customFormat="1" ht="14.25">
      <c r="F173" s="142"/>
      <c r="N173" s="142"/>
    </row>
    <row r="174" spans="6:14" s="139" customFormat="1" ht="14.25">
      <c r="F174" s="142"/>
      <c r="N174" s="142"/>
    </row>
    <row r="175" spans="6:14" s="139" customFormat="1" ht="14.25">
      <c r="F175" s="142"/>
      <c r="N175" s="142"/>
    </row>
    <row r="176" spans="6:14" s="139" customFormat="1" ht="14.25">
      <c r="F176" s="142"/>
      <c r="N176" s="142"/>
    </row>
    <row r="177" spans="6:14" s="139" customFormat="1" ht="14.25">
      <c r="F177" s="142"/>
      <c r="N177" s="142"/>
    </row>
    <row r="178" spans="6:14" s="139" customFormat="1" ht="14.25">
      <c r="F178" s="142"/>
      <c r="N178" s="142"/>
    </row>
    <row r="179" spans="6:14" s="139" customFormat="1" ht="14.25">
      <c r="F179" s="142"/>
      <c r="N179" s="142"/>
    </row>
    <row r="180" spans="6:14" s="139" customFormat="1" ht="14.25">
      <c r="F180" s="142"/>
      <c r="N180" s="142"/>
    </row>
    <row r="181" spans="6:14" s="139" customFormat="1" ht="14.25">
      <c r="F181" s="142"/>
      <c r="N181" s="142"/>
    </row>
    <row r="182" spans="6:14" s="139" customFormat="1" ht="14.25">
      <c r="F182" s="142"/>
      <c r="N182" s="142"/>
    </row>
    <row r="183" spans="6:14" s="139" customFormat="1" ht="14.25">
      <c r="F183" s="142"/>
      <c r="N183" s="142"/>
    </row>
    <row r="184" spans="6:14" s="139" customFormat="1" ht="14.25">
      <c r="F184" s="142"/>
      <c r="N184" s="142"/>
    </row>
    <row r="185" spans="6:14" s="139" customFormat="1" ht="14.25">
      <c r="F185" s="142"/>
      <c r="N185" s="142"/>
    </row>
    <row r="186" spans="6:14" s="139" customFormat="1" ht="14.25">
      <c r="F186" s="142"/>
      <c r="N186" s="142"/>
    </row>
    <row r="187" spans="6:14" s="139" customFormat="1" ht="14.25">
      <c r="F187" s="142"/>
      <c r="N187" s="142"/>
    </row>
    <row r="188" spans="6:14" s="139" customFormat="1" ht="14.25">
      <c r="F188" s="142"/>
      <c r="N188" s="142"/>
    </row>
    <row r="189" spans="6:14" s="139" customFormat="1" ht="14.25">
      <c r="F189" s="142"/>
      <c r="N189" s="142"/>
    </row>
    <row r="190" spans="6:14" s="139" customFormat="1" ht="14.25">
      <c r="F190" s="142"/>
      <c r="N190" s="142"/>
    </row>
    <row r="191" spans="6:14" s="139" customFormat="1" ht="14.25">
      <c r="F191" s="142"/>
      <c r="N191" s="142"/>
    </row>
    <row r="192" spans="6:14" s="139" customFormat="1" ht="14.25">
      <c r="F192" s="142"/>
      <c r="N192" s="142"/>
    </row>
    <row r="193" spans="6:14" s="139" customFormat="1" ht="14.25">
      <c r="F193" s="142"/>
      <c r="N193" s="142"/>
    </row>
    <row r="194" spans="6:14" s="139" customFormat="1" ht="14.25">
      <c r="F194" s="142"/>
      <c r="N194" s="142"/>
    </row>
    <row r="195" spans="6:14" s="139" customFormat="1" ht="14.25">
      <c r="F195" s="142"/>
      <c r="N195" s="142"/>
    </row>
    <row r="196" spans="6:14" s="139" customFormat="1" ht="14.25">
      <c r="F196" s="142"/>
      <c r="N196" s="142"/>
    </row>
    <row r="197" spans="6:14" s="139" customFormat="1" ht="14.25">
      <c r="F197" s="142"/>
      <c r="N197" s="142"/>
    </row>
    <row r="198" spans="6:14" s="139" customFormat="1" ht="14.25">
      <c r="F198" s="142"/>
      <c r="N198" s="142"/>
    </row>
    <row r="199" spans="6:14" s="139" customFormat="1" ht="14.25">
      <c r="F199" s="142"/>
      <c r="N199" s="142"/>
    </row>
    <row r="200" spans="6:14" s="139" customFormat="1" ht="14.25">
      <c r="F200" s="142"/>
      <c r="N200" s="142"/>
    </row>
    <row r="201" spans="6:14" s="139" customFormat="1" ht="14.25">
      <c r="F201" s="142"/>
      <c r="N201" s="142"/>
    </row>
    <row r="202" spans="6:14" s="139" customFormat="1" ht="14.25">
      <c r="F202" s="142"/>
      <c r="N202" s="142"/>
    </row>
    <row r="203" spans="6:14" s="139" customFormat="1" ht="14.25">
      <c r="F203" s="142"/>
      <c r="N203" s="142"/>
    </row>
    <row r="204" spans="6:14" s="139" customFormat="1" ht="14.25">
      <c r="F204" s="142"/>
      <c r="N204" s="142"/>
    </row>
    <row r="205" spans="6:14" s="139" customFormat="1" ht="14.25">
      <c r="F205" s="142"/>
      <c r="N205" s="142"/>
    </row>
    <row r="206" spans="6:14" s="139" customFormat="1" ht="14.25">
      <c r="F206" s="142"/>
      <c r="N206" s="142"/>
    </row>
    <row r="207" spans="6:14" s="139" customFormat="1" ht="14.25">
      <c r="F207" s="142"/>
      <c r="N207" s="142"/>
    </row>
    <row r="208" spans="6:14" s="139" customFormat="1" ht="14.25">
      <c r="F208" s="142"/>
      <c r="N208" s="142"/>
    </row>
    <row r="209" spans="6:14" s="139" customFormat="1" ht="14.25">
      <c r="F209" s="142"/>
      <c r="N209" s="142"/>
    </row>
    <row r="210" spans="6:14" s="139" customFormat="1" ht="14.25">
      <c r="F210" s="142"/>
      <c r="N210" s="142"/>
    </row>
    <row r="211" spans="6:14" s="139" customFormat="1" ht="14.25">
      <c r="F211" s="142"/>
      <c r="N211" s="142"/>
    </row>
    <row r="212" spans="6:14" s="139" customFormat="1" ht="14.25">
      <c r="F212" s="142"/>
      <c r="N212" s="142"/>
    </row>
    <row r="213" spans="6:14" s="139" customFormat="1" ht="14.25">
      <c r="F213" s="142"/>
      <c r="N213" s="142"/>
    </row>
    <row r="214" spans="6:14" s="139" customFormat="1" ht="14.25">
      <c r="F214" s="142"/>
      <c r="N214" s="142"/>
    </row>
    <row r="215" spans="6:14" s="139" customFormat="1" ht="14.25">
      <c r="F215" s="142"/>
      <c r="N215" s="142"/>
    </row>
    <row r="216" spans="6:14" s="139" customFormat="1" ht="14.25">
      <c r="F216" s="142"/>
      <c r="N216" s="142"/>
    </row>
    <row r="217" spans="6:14" s="139" customFormat="1" ht="14.25">
      <c r="F217" s="142"/>
      <c r="N217" s="142"/>
    </row>
    <row r="218" spans="6:14" s="139" customFormat="1" ht="14.25">
      <c r="F218" s="142"/>
      <c r="N218" s="142"/>
    </row>
    <row r="219" spans="6:14" s="139" customFormat="1" ht="14.25">
      <c r="F219" s="142"/>
      <c r="N219" s="142"/>
    </row>
    <row r="220" spans="6:14" s="139" customFormat="1" ht="14.25">
      <c r="F220" s="142"/>
      <c r="N220" s="142"/>
    </row>
    <row r="221" spans="6:14" s="139" customFormat="1" ht="14.25">
      <c r="F221" s="142"/>
      <c r="N221" s="142"/>
    </row>
    <row r="222" spans="6:14" s="139" customFormat="1" ht="14.25">
      <c r="F222" s="142"/>
      <c r="N222" s="142"/>
    </row>
    <row r="223" spans="6:14" s="139" customFormat="1" ht="14.25">
      <c r="F223" s="142"/>
      <c r="N223" s="142"/>
    </row>
    <row r="224" spans="6:14" s="139" customFormat="1" ht="14.25">
      <c r="F224" s="142"/>
      <c r="N224" s="142"/>
    </row>
    <row r="225" spans="6:14" s="139" customFormat="1" ht="14.25">
      <c r="F225" s="142"/>
      <c r="N225" s="142"/>
    </row>
    <row r="226" spans="6:14" s="139" customFormat="1" ht="14.25">
      <c r="F226" s="142"/>
      <c r="N226" s="142"/>
    </row>
    <row r="227" spans="6:14" s="139" customFormat="1" ht="14.25">
      <c r="F227" s="142"/>
      <c r="N227" s="142"/>
    </row>
    <row r="228" spans="6:14" s="139" customFormat="1" ht="14.25">
      <c r="F228" s="142"/>
      <c r="N228" s="142"/>
    </row>
    <row r="229" spans="6:14" s="139" customFormat="1" ht="14.25">
      <c r="F229" s="142"/>
      <c r="N229" s="142"/>
    </row>
    <row r="230" spans="6:14" s="139" customFormat="1" ht="14.25">
      <c r="F230" s="142"/>
      <c r="N230" s="142"/>
    </row>
    <row r="231" spans="6:14" s="139" customFormat="1" ht="14.25">
      <c r="F231" s="142"/>
      <c r="N231" s="142"/>
    </row>
    <row r="232" spans="6:14" s="139" customFormat="1" ht="14.25">
      <c r="F232" s="142"/>
      <c r="N232" s="142"/>
    </row>
    <row r="233" spans="6:14" s="139" customFormat="1" ht="14.25">
      <c r="F233" s="142"/>
      <c r="N233" s="142"/>
    </row>
    <row r="234" spans="6:14" s="139" customFormat="1" ht="14.25">
      <c r="F234" s="142"/>
      <c r="N234" s="142"/>
    </row>
    <row r="235" spans="6:14" s="139" customFormat="1" ht="14.25">
      <c r="F235" s="142"/>
      <c r="N235" s="142"/>
    </row>
    <row r="236" spans="6:14" s="139" customFormat="1" ht="14.25">
      <c r="F236" s="142"/>
      <c r="N236" s="142"/>
    </row>
    <row r="237" spans="6:14" s="139" customFormat="1" ht="14.25">
      <c r="F237" s="142"/>
      <c r="N237" s="142"/>
    </row>
    <row r="238" spans="6:14" s="139" customFormat="1" ht="14.25">
      <c r="F238" s="142"/>
      <c r="N238" s="142"/>
    </row>
    <row r="239" spans="6:14" s="139" customFormat="1" ht="14.25">
      <c r="F239" s="142"/>
      <c r="N239" s="142"/>
    </row>
    <row r="240" spans="6:14" s="139" customFormat="1" ht="14.25">
      <c r="F240" s="142"/>
      <c r="N240" s="142"/>
    </row>
    <row r="241" spans="6:14" s="139" customFormat="1" ht="14.25">
      <c r="F241" s="142"/>
      <c r="N241" s="142"/>
    </row>
    <row r="242" spans="6:14" s="139" customFormat="1" ht="14.25">
      <c r="F242" s="142"/>
      <c r="N242" s="142"/>
    </row>
    <row r="243" spans="6:14" s="139" customFormat="1" ht="14.25">
      <c r="F243" s="142"/>
      <c r="N243" s="142"/>
    </row>
    <row r="244" spans="6:14" s="139" customFormat="1" ht="14.25">
      <c r="F244" s="142"/>
      <c r="N244" s="142"/>
    </row>
    <row r="245" spans="6:14" s="139" customFormat="1" ht="14.25">
      <c r="F245" s="142"/>
      <c r="N245" s="142"/>
    </row>
    <row r="246" spans="6:14" s="139" customFormat="1" ht="14.25">
      <c r="F246" s="142"/>
      <c r="N246" s="142"/>
    </row>
    <row r="247" spans="6:14" s="139" customFormat="1" ht="14.25">
      <c r="F247" s="142"/>
      <c r="N247" s="142"/>
    </row>
    <row r="248" spans="6:14" s="139" customFormat="1" ht="14.25">
      <c r="F248" s="142"/>
      <c r="N248" s="142"/>
    </row>
    <row r="249" spans="6:14" s="139" customFormat="1" ht="14.25">
      <c r="F249" s="142"/>
      <c r="N249" s="142"/>
    </row>
    <row r="250" spans="6:14" s="139" customFormat="1" ht="14.25">
      <c r="F250" s="142"/>
      <c r="N250" s="142"/>
    </row>
    <row r="251" spans="6:14" s="139" customFormat="1" ht="14.25">
      <c r="F251" s="142"/>
      <c r="N251" s="142"/>
    </row>
    <row r="252" spans="6:14" s="139" customFormat="1" ht="14.25">
      <c r="F252" s="142"/>
      <c r="N252" s="142"/>
    </row>
    <row r="253" spans="6:14" s="139" customFormat="1" ht="14.25">
      <c r="F253" s="142"/>
      <c r="N253" s="142"/>
    </row>
    <row r="254" spans="6:14" s="139" customFormat="1" ht="14.25">
      <c r="F254" s="142"/>
      <c r="N254" s="142"/>
    </row>
    <row r="255" spans="6:14" s="139" customFormat="1" ht="14.25">
      <c r="F255" s="142"/>
      <c r="N255" s="142"/>
    </row>
    <row r="256" spans="6:14" s="139" customFormat="1" ht="14.25">
      <c r="F256" s="142"/>
      <c r="N256" s="142"/>
    </row>
    <row r="257" spans="6:14" s="139" customFormat="1" ht="14.25">
      <c r="F257" s="142"/>
      <c r="N257" s="142"/>
    </row>
    <row r="258" spans="6:14" s="139" customFormat="1" ht="14.25">
      <c r="F258" s="142"/>
      <c r="N258" s="142"/>
    </row>
    <row r="259" spans="6:14" s="139" customFormat="1" ht="14.25">
      <c r="F259" s="142"/>
      <c r="N259" s="142"/>
    </row>
    <row r="260" spans="6:14" s="139" customFormat="1" ht="14.25">
      <c r="F260" s="142"/>
      <c r="N260" s="142"/>
    </row>
    <row r="261" spans="6:14" s="139" customFormat="1" ht="14.25">
      <c r="F261" s="142"/>
      <c r="N261" s="142"/>
    </row>
    <row r="262" spans="6:14" s="139" customFormat="1" ht="14.25">
      <c r="F262" s="142"/>
      <c r="N262" s="142"/>
    </row>
    <row r="263" spans="6:14" s="139" customFormat="1" ht="14.25">
      <c r="F263" s="142"/>
      <c r="N263" s="142"/>
    </row>
    <row r="264" spans="6:14" s="139" customFormat="1" ht="14.25">
      <c r="F264" s="142"/>
      <c r="N264" s="142"/>
    </row>
    <row r="265" spans="6:14" s="139" customFormat="1" ht="14.25">
      <c r="F265" s="142"/>
      <c r="N265" s="142"/>
    </row>
    <row r="266" spans="6:14" s="139" customFormat="1" ht="14.25">
      <c r="F266" s="142"/>
      <c r="N266" s="142"/>
    </row>
    <row r="267" spans="6:14" s="139" customFormat="1" ht="14.25">
      <c r="F267" s="142"/>
      <c r="N267" s="142"/>
    </row>
    <row r="268" spans="6:14" s="139" customFormat="1" ht="14.25">
      <c r="F268" s="142"/>
      <c r="N268" s="142"/>
    </row>
    <row r="269" spans="6:14" s="139" customFormat="1" ht="14.25">
      <c r="F269" s="142"/>
      <c r="N269" s="142"/>
    </row>
    <row r="270" spans="6:14" s="139" customFormat="1" ht="14.25">
      <c r="F270" s="142"/>
      <c r="N270" s="142"/>
    </row>
    <row r="271" spans="6:14" s="139" customFormat="1" ht="14.25">
      <c r="F271" s="142"/>
      <c r="N271" s="142"/>
    </row>
    <row r="272" spans="6:14" s="139" customFormat="1" ht="14.25">
      <c r="F272" s="142"/>
      <c r="N272" s="142"/>
    </row>
    <row r="273" spans="6:14" s="139" customFormat="1" ht="14.25">
      <c r="F273" s="142"/>
      <c r="N273" s="142"/>
    </row>
    <row r="274" spans="6:14" s="139" customFormat="1" ht="14.25">
      <c r="F274" s="142"/>
      <c r="N274" s="142"/>
    </row>
    <row r="275" spans="6:14" s="139" customFormat="1" ht="14.25">
      <c r="F275" s="142"/>
      <c r="N275" s="142"/>
    </row>
    <row r="276" spans="6:14" s="139" customFormat="1" ht="14.25">
      <c r="F276" s="142"/>
      <c r="N276" s="142"/>
    </row>
    <row r="277" spans="6:14" s="139" customFormat="1" ht="14.25">
      <c r="F277" s="142"/>
      <c r="N277" s="142"/>
    </row>
    <row r="278" spans="6:14" s="139" customFormat="1" ht="14.25">
      <c r="F278" s="142"/>
      <c r="N278" s="142"/>
    </row>
    <row r="279" spans="6:14" s="139" customFormat="1" ht="14.25">
      <c r="F279" s="142"/>
      <c r="N279" s="142"/>
    </row>
    <row r="280" spans="6:14" s="139" customFormat="1" ht="14.25">
      <c r="F280" s="142"/>
      <c r="N280" s="142"/>
    </row>
    <row r="281" spans="6:14" s="139" customFormat="1" ht="14.25">
      <c r="F281" s="142"/>
      <c r="N281" s="142"/>
    </row>
    <row r="282" spans="6:14" s="139" customFormat="1" ht="14.25">
      <c r="F282" s="142"/>
      <c r="N282" s="142"/>
    </row>
    <row r="283" spans="6:14" s="139" customFormat="1" ht="14.25">
      <c r="F283" s="142"/>
      <c r="N283" s="142"/>
    </row>
    <row r="284" spans="6:14" s="139" customFormat="1" ht="14.25">
      <c r="F284" s="142"/>
      <c r="N284" s="142"/>
    </row>
    <row r="285" spans="6:14" s="139" customFormat="1" ht="14.25">
      <c r="F285" s="142"/>
      <c r="N285" s="142"/>
    </row>
    <row r="286" spans="6:14" s="139" customFormat="1" ht="14.25">
      <c r="F286" s="142"/>
      <c r="N286" s="142"/>
    </row>
    <row r="287" spans="6:14" s="139" customFormat="1" ht="14.25">
      <c r="F287" s="142"/>
      <c r="N287" s="142"/>
    </row>
    <row r="288" spans="6:14" s="139" customFormat="1" ht="14.25">
      <c r="F288" s="142"/>
      <c r="N288" s="142"/>
    </row>
    <row r="289" spans="6:14" s="139" customFormat="1" ht="14.25">
      <c r="F289" s="142"/>
      <c r="N289" s="142"/>
    </row>
    <row r="290" spans="6:14" s="139" customFormat="1" ht="14.25">
      <c r="F290" s="142"/>
      <c r="N290" s="142"/>
    </row>
    <row r="291" spans="6:14" s="139" customFormat="1" ht="14.25">
      <c r="F291" s="142"/>
      <c r="N291" s="142"/>
    </row>
    <row r="292" spans="6:14" s="139" customFormat="1" ht="14.25">
      <c r="F292" s="142"/>
      <c r="N292" s="142"/>
    </row>
    <row r="293" spans="6:14" s="139" customFormat="1" ht="14.25">
      <c r="F293" s="142"/>
      <c r="N293" s="142"/>
    </row>
    <row r="294" spans="6:14" s="139" customFormat="1" ht="14.25">
      <c r="F294" s="142"/>
      <c r="N294" s="142"/>
    </row>
    <row r="295" spans="6:14" s="139" customFormat="1" ht="14.25">
      <c r="F295" s="142"/>
      <c r="N295" s="142"/>
    </row>
    <row r="296" spans="6:14" s="139" customFormat="1" ht="14.25">
      <c r="F296" s="142"/>
      <c r="N296" s="142"/>
    </row>
    <row r="297" spans="6:14" s="139" customFormat="1" ht="14.25">
      <c r="F297" s="142"/>
      <c r="N297" s="142"/>
    </row>
    <row r="298" spans="6:14" s="139" customFormat="1" ht="14.25">
      <c r="F298" s="142"/>
      <c r="N298" s="142"/>
    </row>
    <row r="299" spans="6:14" s="139" customFormat="1" ht="14.25">
      <c r="F299" s="142"/>
      <c r="N299" s="142"/>
    </row>
    <row r="300" spans="6:14" s="139" customFormat="1" ht="14.25">
      <c r="F300" s="142"/>
      <c r="N300" s="142"/>
    </row>
    <row r="301" spans="6:14" s="139" customFormat="1" ht="14.25">
      <c r="F301" s="142"/>
      <c r="N301" s="142"/>
    </row>
    <row r="302" spans="6:14" s="139" customFormat="1" ht="14.25">
      <c r="F302" s="142"/>
      <c r="N302" s="142"/>
    </row>
    <row r="303" spans="6:14" s="139" customFormat="1" ht="14.25">
      <c r="F303" s="142"/>
      <c r="N303" s="142"/>
    </row>
    <row r="304" spans="6:14" s="139" customFormat="1" ht="14.25">
      <c r="F304" s="142"/>
      <c r="N304" s="142"/>
    </row>
    <row r="305" spans="6:14" s="139" customFormat="1" ht="14.25">
      <c r="F305" s="142"/>
      <c r="N305" s="142"/>
    </row>
    <row r="306" spans="6:14" s="139" customFormat="1" ht="14.25">
      <c r="F306" s="142"/>
      <c r="N306" s="142"/>
    </row>
    <row r="307" spans="6:14" s="139" customFormat="1" ht="14.25">
      <c r="F307" s="142"/>
      <c r="N307" s="142"/>
    </row>
    <row r="308" spans="6:14" s="139" customFormat="1" ht="14.25">
      <c r="F308" s="142"/>
      <c r="N308" s="142"/>
    </row>
    <row r="309" spans="6:14" s="139" customFormat="1" ht="14.25">
      <c r="F309" s="142"/>
      <c r="N309" s="142"/>
    </row>
    <row r="310" spans="6:14" s="139" customFormat="1" ht="14.25">
      <c r="F310" s="142"/>
      <c r="N310" s="142"/>
    </row>
    <row r="311" spans="6:14" s="139" customFormat="1" ht="14.25">
      <c r="F311" s="142"/>
      <c r="N311" s="142"/>
    </row>
    <row r="312" spans="6:14" s="139" customFormat="1" ht="14.25">
      <c r="F312" s="142"/>
      <c r="N312" s="142"/>
    </row>
    <row r="313" spans="6:14" s="139" customFormat="1" ht="14.25">
      <c r="F313" s="142"/>
      <c r="N313" s="142"/>
    </row>
    <row r="314" spans="6:14" s="139" customFormat="1" ht="14.25">
      <c r="F314" s="142"/>
      <c r="N314" s="142"/>
    </row>
    <row r="315" spans="6:14" s="139" customFormat="1" ht="14.25">
      <c r="F315" s="142"/>
      <c r="N315" s="142"/>
    </row>
    <row r="316" spans="6:14" s="139" customFormat="1" ht="14.25">
      <c r="F316" s="142"/>
      <c r="N316" s="142"/>
    </row>
    <row r="317" spans="6:14" s="139" customFormat="1" ht="14.25">
      <c r="F317" s="142"/>
      <c r="N317" s="142"/>
    </row>
    <row r="318" spans="6:14" s="139" customFormat="1" ht="14.25">
      <c r="F318" s="142"/>
      <c r="N318" s="142"/>
    </row>
    <row r="319" spans="6:14" s="139" customFormat="1" ht="14.25">
      <c r="F319" s="142"/>
      <c r="N319" s="142"/>
    </row>
    <row r="320" spans="6:14" s="139" customFormat="1" ht="14.25">
      <c r="F320" s="142"/>
      <c r="N320" s="142"/>
    </row>
    <row r="321" spans="6:14" s="139" customFormat="1" ht="14.25">
      <c r="F321" s="142"/>
      <c r="N321" s="142"/>
    </row>
    <row r="322" spans="6:14" s="139" customFormat="1" ht="14.25">
      <c r="F322" s="142"/>
      <c r="N322" s="142"/>
    </row>
    <row r="323" spans="6:14" s="139" customFormat="1" ht="14.25">
      <c r="F323" s="142"/>
      <c r="N323" s="142"/>
    </row>
    <row r="324" spans="6:14" s="139" customFormat="1" ht="14.25">
      <c r="F324" s="142"/>
      <c r="N324" s="142"/>
    </row>
    <row r="325" spans="6:14" s="139" customFormat="1" ht="14.25">
      <c r="F325" s="142"/>
      <c r="N325" s="142"/>
    </row>
    <row r="326" spans="6:14" s="139" customFormat="1" ht="14.25">
      <c r="F326" s="142"/>
      <c r="N326" s="142"/>
    </row>
    <row r="327" spans="6:14" s="139" customFormat="1" ht="14.25">
      <c r="F327" s="142"/>
      <c r="N327" s="142"/>
    </row>
    <row r="328" spans="6:14" s="139" customFormat="1" ht="14.25">
      <c r="F328" s="142"/>
      <c r="N328" s="142"/>
    </row>
    <row r="329" spans="6:14" s="139" customFormat="1" ht="14.25">
      <c r="F329" s="142"/>
      <c r="N329" s="142"/>
    </row>
    <row r="330" spans="6:14" s="139" customFormat="1" ht="14.25">
      <c r="F330" s="142"/>
      <c r="N330" s="142"/>
    </row>
    <row r="331" spans="6:14" s="139" customFormat="1" ht="14.25">
      <c r="F331" s="142"/>
      <c r="N331" s="142"/>
    </row>
    <row r="332" spans="6:14" s="139" customFormat="1" ht="14.25">
      <c r="F332" s="142"/>
      <c r="N332" s="142"/>
    </row>
    <row r="333" spans="6:14" s="139" customFormat="1" ht="14.25">
      <c r="F333" s="142"/>
      <c r="N333" s="142"/>
    </row>
    <row r="334" spans="6:14" s="139" customFormat="1" ht="14.25">
      <c r="F334" s="142"/>
      <c r="N334" s="142"/>
    </row>
    <row r="335" spans="6:14" s="139" customFormat="1" ht="14.25">
      <c r="F335" s="142"/>
      <c r="N335" s="142"/>
    </row>
    <row r="336" spans="6:14" s="139" customFormat="1" ht="14.25">
      <c r="F336" s="142"/>
      <c r="N336" s="142"/>
    </row>
    <row r="337" spans="6:14" s="139" customFormat="1" ht="14.25">
      <c r="F337" s="142"/>
      <c r="N337" s="142"/>
    </row>
    <row r="338" spans="6:14" s="139" customFormat="1" ht="14.25">
      <c r="F338" s="142"/>
      <c r="N338" s="142"/>
    </row>
    <row r="339" spans="6:14" s="139" customFormat="1" ht="14.25">
      <c r="F339" s="142"/>
      <c r="N339" s="142"/>
    </row>
    <row r="340" spans="6:14" s="139" customFormat="1" ht="14.25">
      <c r="F340" s="142"/>
      <c r="N340" s="142"/>
    </row>
    <row r="341" spans="6:14" s="139" customFormat="1" ht="14.25">
      <c r="F341" s="142"/>
      <c r="N341" s="142"/>
    </row>
    <row r="342" spans="6:14" s="139" customFormat="1" ht="14.25">
      <c r="F342" s="142"/>
      <c r="N342" s="142"/>
    </row>
    <row r="343" spans="6:14" s="139" customFormat="1" ht="14.25">
      <c r="F343" s="142"/>
      <c r="N343" s="142"/>
    </row>
    <row r="344" spans="6:14" s="139" customFormat="1" ht="14.25">
      <c r="F344" s="142"/>
      <c r="N344" s="142"/>
    </row>
    <row r="345" spans="6:14" s="139" customFormat="1" ht="14.25">
      <c r="F345" s="142"/>
      <c r="N345" s="142"/>
    </row>
    <row r="346" spans="6:14" s="139" customFormat="1" ht="14.25">
      <c r="F346" s="142"/>
      <c r="N346" s="142"/>
    </row>
    <row r="347" spans="6:14" s="139" customFormat="1" ht="14.25">
      <c r="F347" s="142"/>
      <c r="N347" s="142"/>
    </row>
    <row r="348" spans="6:14" s="139" customFormat="1" ht="14.25">
      <c r="F348" s="142"/>
      <c r="N348" s="142"/>
    </row>
    <row r="349" spans="6:14" s="139" customFormat="1" ht="14.25">
      <c r="F349" s="142"/>
      <c r="N349" s="142"/>
    </row>
    <row r="350" spans="6:14" s="139" customFormat="1" ht="14.25">
      <c r="F350" s="142"/>
      <c r="N350" s="142"/>
    </row>
    <row r="351" spans="6:14" s="139" customFormat="1" ht="14.25">
      <c r="F351" s="142"/>
      <c r="N351" s="142"/>
    </row>
    <row r="352" spans="6:14" s="139" customFormat="1" ht="14.25">
      <c r="F352" s="142"/>
      <c r="N352" s="142"/>
    </row>
    <row r="353" spans="6:14" s="139" customFormat="1" ht="14.25">
      <c r="F353" s="142"/>
      <c r="N353" s="142"/>
    </row>
    <row r="354" spans="6:14" s="139" customFormat="1" ht="14.25">
      <c r="F354" s="142"/>
      <c r="N354" s="142"/>
    </row>
    <row r="355" spans="6:14" s="139" customFormat="1" ht="14.25">
      <c r="F355" s="142"/>
      <c r="N355" s="142"/>
    </row>
    <row r="356" spans="6:14" s="139" customFormat="1" ht="14.25">
      <c r="F356" s="142"/>
      <c r="N356" s="142"/>
    </row>
    <row r="357" spans="6:14" s="139" customFormat="1" ht="14.25">
      <c r="F357" s="142"/>
      <c r="N357" s="142"/>
    </row>
    <row r="358" spans="6:14" s="139" customFormat="1" ht="14.25">
      <c r="F358" s="142"/>
      <c r="N358" s="142"/>
    </row>
    <row r="359" spans="6:14" s="139" customFormat="1" ht="14.25">
      <c r="F359" s="142"/>
      <c r="N359" s="142"/>
    </row>
    <row r="360" spans="6:14" s="139" customFormat="1" ht="14.25">
      <c r="F360" s="142"/>
      <c r="N360" s="142"/>
    </row>
    <row r="361" spans="6:14" s="139" customFormat="1" ht="14.25">
      <c r="F361" s="142"/>
      <c r="N361" s="142"/>
    </row>
    <row r="362" spans="6:14" s="139" customFormat="1" ht="14.25">
      <c r="F362" s="142"/>
      <c r="N362" s="142"/>
    </row>
    <row r="363" spans="6:14" s="139" customFormat="1" ht="14.25">
      <c r="F363" s="142"/>
      <c r="N363" s="142"/>
    </row>
    <row r="364" spans="6:14" s="139" customFormat="1" ht="14.25">
      <c r="F364" s="142"/>
      <c r="N364" s="142"/>
    </row>
    <row r="365" spans="6:14" s="139" customFormat="1" ht="14.25">
      <c r="F365" s="142"/>
      <c r="N365" s="142"/>
    </row>
    <row r="366" spans="6:14" s="139" customFormat="1" ht="14.25">
      <c r="F366" s="142"/>
      <c r="N366" s="142"/>
    </row>
    <row r="367" spans="6:14" s="139" customFormat="1" ht="14.25">
      <c r="F367" s="142"/>
      <c r="N367" s="142"/>
    </row>
    <row r="368" spans="6:14" s="139" customFormat="1" ht="14.25">
      <c r="F368" s="142"/>
      <c r="N368" s="142"/>
    </row>
    <row r="369" spans="6:14" s="139" customFormat="1" ht="14.25">
      <c r="F369" s="142"/>
      <c r="N369" s="142"/>
    </row>
    <row r="370" spans="6:14" s="139" customFormat="1" ht="14.25">
      <c r="F370" s="142"/>
      <c r="N370" s="142"/>
    </row>
    <row r="371" spans="6:14" s="139" customFormat="1" ht="14.25">
      <c r="F371" s="142"/>
      <c r="N371" s="142"/>
    </row>
    <row r="372" spans="6:14" s="139" customFormat="1" ht="14.25">
      <c r="F372" s="142"/>
      <c r="N372" s="142"/>
    </row>
    <row r="373" spans="6:14" s="139" customFormat="1" ht="14.25">
      <c r="F373" s="142"/>
      <c r="N373" s="142"/>
    </row>
    <row r="374" spans="6:14" s="139" customFormat="1" ht="14.25">
      <c r="F374" s="142"/>
      <c r="N374" s="142"/>
    </row>
    <row r="375" spans="6:14" s="139" customFormat="1" ht="14.25">
      <c r="F375" s="142"/>
      <c r="N375" s="142"/>
    </row>
    <row r="376" spans="6:14" s="139" customFormat="1" ht="14.25">
      <c r="F376" s="142"/>
      <c r="N376" s="142"/>
    </row>
    <row r="377" spans="6:14" s="139" customFormat="1" ht="14.25">
      <c r="F377" s="142"/>
      <c r="N377" s="142"/>
    </row>
    <row r="378" spans="6:14" s="139" customFormat="1" ht="14.25">
      <c r="F378" s="142"/>
      <c r="N378" s="142"/>
    </row>
    <row r="379" spans="6:14" s="139" customFormat="1" ht="14.25">
      <c r="F379" s="142"/>
      <c r="N379" s="142"/>
    </row>
    <row r="380" spans="6:14" s="139" customFormat="1" ht="14.25">
      <c r="F380" s="142"/>
      <c r="N380" s="142"/>
    </row>
    <row r="381" spans="6:14" s="139" customFormat="1" ht="14.25">
      <c r="F381" s="142"/>
      <c r="N381" s="142"/>
    </row>
    <row r="382" spans="6:14" s="139" customFormat="1" ht="14.25">
      <c r="F382" s="142"/>
      <c r="N382" s="142"/>
    </row>
    <row r="383" spans="6:14" s="139" customFormat="1" ht="14.25">
      <c r="F383" s="142"/>
      <c r="N383" s="142"/>
    </row>
    <row r="384" spans="6:14" s="139" customFormat="1" ht="14.25">
      <c r="F384" s="142"/>
      <c r="N384" s="142"/>
    </row>
    <row r="385" spans="6:14" s="139" customFormat="1" ht="14.25">
      <c r="F385" s="142"/>
      <c r="N385" s="142"/>
    </row>
    <row r="386" spans="6:14" s="139" customFormat="1" ht="14.25">
      <c r="F386" s="142"/>
      <c r="N386" s="142"/>
    </row>
    <row r="387" spans="6:14" s="139" customFormat="1" ht="14.25">
      <c r="F387" s="142"/>
      <c r="N387" s="142"/>
    </row>
    <row r="388" spans="6:14" s="139" customFormat="1" ht="14.25">
      <c r="F388" s="142"/>
      <c r="N388" s="142"/>
    </row>
    <row r="389" spans="6:14" s="139" customFormat="1" ht="14.25">
      <c r="F389" s="142"/>
      <c r="N389" s="142"/>
    </row>
    <row r="390" spans="6:14" s="139" customFormat="1" ht="14.25">
      <c r="F390" s="142"/>
      <c r="N390" s="142"/>
    </row>
    <row r="391" spans="6:14" s="139" customFormat="1" ht="14.25">
      <c r="F391" s="142"/>
      <c r="N391" s="142"/>
    </row>
    <row r="392" spans="6:14" s="139" customFormat="1" ht="14.25">
      <c r="F392" s="142"/>
      <c r="N392" s="142"/>
    </row>
    <row r="393" spans="6:14" s="139" customFormat="1" ht="14.25">
      <c r="F393" s="142"/>
      <c r="N393" s="142"/>
    </row>
    <row r="394" spans="6:14" s="139" customFormat="1" ht="14.25">
      <c r="F394" s="142"/>
      <c r="N394" s="142"/>
    </row>
    <row r="395" spans="6:14" s="139" customFormat="1" ht="14.25">
      <c r="F395" s="142"/>
      <c r="N395" s="142"/>
    </row>
    <row r="396" spans="6:14" s="139" customFormat="1" ht="14.25">
      <c r="F396" s="142"/>
      <c r="N396" s="142"/>
    </row>
    <row r="397" spans="6:14" s="139" customFormat="1" ht="14.25">
      <c r="F397" s="142"/>
      <c r="N397" s="142"/>
    </row>
    <row r="398" spans="6:14" s="139" customFormat="1" ht="14.25">
      <c r="F398" s="142"/>
      <c r="N398" s="142"/>
    </row>
    <row r="399" spans="6:14" s="139" customFormat="1" ht="14.25">
      <c r="F399" s="142"/>
      <c r="N399" s="142"/>
    </row>
    <row r="400" spans="6:14" s="139" customFormat="1" ht="14.25">
      <c r="F400" s="142"/>
      <c r="N400" s="142"/>
    </row>
    <row r="401" spans="6:14" s="139" customFormat="1" ht="14.25">
      <c r="F401" s="142"/>
      <c r="N401" s="142"/>
    </row>
    <row r="402" spans="6:14" s="139" customFormat="1" ht="14.25">
      <c r="F402" s="142"/>
      <c r="N402" s="142"/>
    </row>
    <row r="403" spans="6:14" s="139" customFormat="1" ht="14.25">
      <c r="F403" s="142"/>
      <c r="N403" s="142"/>
    </row>
    <row r="404" spans="6:14" s="139" customFormat="1" ht="14.25">
      <c r="F404" s="142"/>
      <c r="N404" s="142"/>
    </row>
    <row r="405" spans="6:14" s="139" customFormat="1" ht="14.25">
      <c r="F405" s="142"/>
      <c r="N405" s="142"/>
    </row>
    <row r="406" spans="6:14" s="139" customFormat="1" ht="14.25">
      <c r="F406" s="142"/>
      <c r="N406" s="142"/>
    </row>
    <row r="407" spans="6:14" s="139" customFormat="1" ht="14.25">
      <c r="F407" s="142"/>
      <c r="N407" s="142"/>
    </row>
    <row r="408" spans="6:14" s="139" customFormat="1" ht="14.25">
      <c r="F408" s="142"/>
      <c r="N408" s="142"/>
    </row>
    <row r="409" spans="6:14" s="139" customFormat="1" ht="14.25">
      <c r="F409" s="142"/>
      <c r="N409" s="142"/>
    </row>
    <row r="410" spans="6:14" s="139" customFormat="1" ht="14.25">
      <c r="F410" s="142"/>
      <c r="N410" s="142"/>
    </row>
    <row r="411" spans="6:14" s="139" customFormat="1" ht="14.25">
      <c r="F411" s="142"/>
      <c r="N411" s="142"/>
    </row>
    <row r="412" spans="6:14" s="139" customFormat="1" ht="14.25">
      <c r="F412" s="142"/>
      <c r="N412" s="142"/>
    </row>
    <row r="413" spans="6:14" s="139" customFormat="1" ht="14.25">
      <c r="F413" s="142"/>
      <c r="N413" s="142"/>
    </row>
    <row r="414" spans="6:14" s="139" customFormat="1" ht="14.25">
      <c r="F414" s="142"/>
      <c r="N414" s="142"/>
    </row>
    <row r="415" spans="6:14" s="139" customFormat="1" ht="14.25">
      <c r="F415" s="142"/>
      <c r="N415" s="142"/>
    </row>
    <row r="416" spans="6:14" s="139" customFormat="1" ht="14.25">
      <c r="F416" s="142"/>
      <c r="N416" s="142"/>
    </row>
    <row r="417" spans="6:14" s="139" customFormat="1" ht="14.25">
      <c r="F417" s="142"/>
      <c r="N417" s="142"/>
    </row>
    <row r="418" spans="6:14" s="139" customFormat="1" ht="14.25">
      <c r="F418" s="142"/>
      <c r="N418" s="142"/>
    </row>
    <row r="419" spans="6:14" s="139" customFormat="1" ht="14.25">
      <c r="F419" s="142"/>
      <c r="N419" s="142"/>
    </row>
    <row r="420" spans="6:14" s="139" customFormat="1" ht="14.25">
      <c r="F420" s="142"/>
      <c r="N420" s="142"/>
    </row>
    <row r="421" spans="6:14" s="139" customFormat="1" ht="14.25">
      <c r="F421" s="142"/>
      <c r="N421" s="142"/>
    </row>
    <row r="422" spans="6:14" s="139" customFormat="1" ht="14.25">
      <c r="F422" s="142"/>
      <c r="N422" s="142"/>
    </row>
    <row r="423" spans="6:14" s="139" customFormat="1" ht="14.25">
      <c r="F423" s="142"/>
      <c r="N423" s="142"/>
    </row>
    <row r="424" spans="6:14" s="139" customFormat="1" ht="14.25">
      <c r="F424" s="142"/>
      <c r="N424" s="142"/>
    </row>
    <row r="425" spans="6:14" s="139" customFormat="1" ht="14.25">
      <c r="F425" s="142"/>
      <c r="N425" s="142"/>
    </row>
    <row r="426" spans="6:14" s="139" customFormat="1" ht="14.25">
      <c r="F426" s="142"/>
      <c r="N426" s="142"/>
    </row>
    <row r="427" spans="6:14" s="139" customFormat="1" ht="14.25">
      <c r="F427" s="142"/>
      <c r="N427" s="142"/>
    </row>
    <row r="428" spans="6:14" s="139" customFormat="1" ht="14.25">
      <c r="F428" s="142"/>
      <c r="N428" s="142"/>
    </row>
    <row r="429" spans="6:14" s="139" customFormat="1" ht="14.25">
      <c r="F429" s="142"/>
      <c r="N429" s="142"/>
    </row>
    <row r="430" spans="6:14" s="139" customFormat="1" ht="14.25">
      <c r="F430" s="142"/>
      <c r="N430" s="142"/>
    </row>
    <row r="431" spans="6:14" s="139" customFormat="1" ht="14.25">
      <c r="F431" s="142"/>
      <c r="N431" s="142"/>
    </row>
    <row r="432" spans="6:14" s="139" customFormat="1" ht="14.25">
      <c r="F432" s="142"/>
      <c r="N432" s="142"/>
    </row>
    <row r="433" spans="6:14" s="139" customFormat="1" ht="14.25">
      <c r="F433" s="142"/>
      <c r="N433" s="142"/>
    </row>
    <row r="434" spans="6:14" s="139" customFormat="1" ht="14.25">
      <c r="F434" s="142"/>
      <c r="N434" s="142"/>
    </row>
    <row r="435" spans="6:14" s="139" customFormat="1" ht="14.25">
      <c r="F435" s="142"/>
      <c r="N435" s="142"/>
    </row>
    <row r="436" spans="6:14" s="139" customFormat="1" ht="14.25">
      <c r="F436" s="142"/>
      <c r="N436" s="142"/>
    </row>
    <row r="437" spans="6:14" s="139" customFormat="1" ht="14.25">
      <c r="F437" s="142"/>
      <c r="N437" s="142"/>
    </row>
    <row r="438" spans="6:14" s="139" customFormat="1" ht="14.25">
      <c r="F438" s="142"/>
      <c r="N438" s="142"/>
    </row>
    <row r="439" spans="6:14" s="139" customFormat="1" ht="14.25">
      <c r="F439" s="142"/>
      <c r="N439" s="142"/>
    </row>
    <row r="440" spans="6:14" s="139" customFormat="1" ht="14.25">
      <c r="F440" s="142"/>
      <c r="N440" s="142"/>
    </row>
    <row r="441" spans="6:14" s="139" customFormat="1" ht="14.25">
      <c r="F441" s="142"/>
      <c r="N441" s="142"/>
    </row>
    <row r="442" spans="6:14" s="139" customFormat="1" ht="14.25">
      <c r="F442" s="142"/>
      <c r="N442" s="142"/>
    </row>
    <row r="443" spans="6:14" s="139" customFormat="1" ht="14.25">
      <c r="F443" s="142"/>
      <c r="N443" s="142"/>
    </row>
    <row r="444" spans="6:14" s="139" customFormat="1" ht="14.25">
      <c r="F444" s="142"/>
      <c r="N444" s="142"/>
    </row>
    <row r="445" spans="6:14" s="139" customFormat="1" ht="14.25">
      <c r="F445" s="142"/>
      <c r="N445" s="142"/>
    </row>
    <row r="446" spans="6:14" s="139" customFormat="1" ht="14.25">
      <c r="F446" s="142"/>
      <c r="N446" s="142"/>
    </row>
    <row r="447" spans="6:14" s="139" customFormat="1" ht="14.25">
      <c r="F447" s="142"/>
      <c r="N447" s="142"/>
    </row>
    <row r="448" spans="6:14" s="139" customFormat="1" ht="14.25">
      <c r="F448" s="142"/>
      <c r="N448" s="142"/>
    </row>
    <row r="449" spans="6:14" s="139" customFormat="1" ht="14.25">
      <c r="F449" s="142"/>
      <c r="N449" s="142"/>
    </row>
    <row r="450" spans="6:14" s="139" customFormat="1" ht="14.25">
      <c r="F450" s="142"/>
      <c r="N450" s="142"/>
    </row>
    <row r="451" spans="6:14" s="139" customFormat="1" ht="14.25">
      <c r="F451" s="142"/>
      <c r="N451" s="142"/>
    </row>
    <row r="452" spans="6:14" s="139" customFormat="1" ht="14.25">
      <c r="F452" s="142"/>
      <c r="N452" s="142"/>
    </row>
    <row r="453" spans="6:14" s="139" customFormat="1" ht="14.25">
      <c r="F453" s="142"/>
      <c r="N453" s="142"/>
    </row>
    <row r="454" spans="6:14" s="139" customFormat="1" ht="14.25">
      <c r="F454" s="142"/>
      <c r="N454" s="142"/>
    </row>
    <row r="455" spans="6:14" s="139" customFormat="1" ht="14.25">
      <c r="F455" s="142"/>
      <c r="N455" s="142"/>
    </row>
    <row r="456" spans="6:14" s="139" customFormat="1" ht="14.25">
      <c r="F456" s="142"/>
      <c r="N456" s="142"/>
    </row>
    <row r="457" spans="6:14" s="139" customFormat="1" ht="14.25">
      <c r="F457" s="142"/>
      <c r="N457" s="142"/>
    </row>
    <row r="458" spans="6:14" s="139" customFormat="1" ht="14.25">
      <c r="F458" s="142"/>
      <c r="N458" s="142"/>
    </row>
    <row r="459" spans="6:14" s="139" customFormat="1" ht="14.25">
      <c r="F459" s="142"/>
      <c r="N459" s="142"/>
    </row>
    <row r="460" spans="6:14" s="139" customFormat="1" ht="14.25">
      <c r="F460" s="142"/>
      <c r="N460" s="142"/>
    </row>
    <row r="461" spans="6:14" s="139" customFormat="1" ht="14.25">
      <c r="F461" s="142"/>
      <c r="N461" s="142"/>
    </row>
    <row r="462" spans="6:14" s="139" customFormat="1" ht="14.25">
      <c r="F462" s="142"/>
      <c r="N462" s="142"/>
    </row>
    <row r="463" spans="6:14" s="139" customFormat="1" ht="14.25">
      <c r="F463" s="142"/>
      <c r="N463" s="142"/>
    </row>
    <row r="464" spans="6:14" s="139" customFormat="1" ht="14.25">
      <c r="F464" s="142"/>
      <c r="N464" s="142"/>
    </row>
    <row r="465" spans="6:14" s="139" customFormat="1" ht="14.25">
      <c r="F465" s="142"/>
      <c r="N465" s="142"/>
    </row>
    <row r="466" spans="6:14" s="139" customFormat="1" ht="14.25">
      <c r="F466" s="142"/>
      <c r="N466" s="142"/>
    </row>
    <row r="467" spans="6:14" s="139" customFormat="1" ht="14.25">
      <c r="F467" s="142"/>
      <c r="N467" s="142"/>
    </row>
    <row r="468" spans="6:14" s="139" customFormat="1" ht="14.25">
      <c r="F468" s="142"/>
      <c r="N468" s="142"/>
    </row>
    <row r="469" spans="6:14" s="139" customFormat="1" ht="14.25">
      <c r="F469" s="142"/>
      <c r="N469" s="142"/>
    </row>
    <row r="470" spans="6:14" s="139" customFormat="1" ht="14.25">
      <c r="F470" s="142"/>
      <c r="N470" s="142"/>
    </row>
    <row r="471" spans="6:14" s="139" customFormat="1" ht="14.25">
      <c r="F471" s="142"/>
      <c r="N471" s="142"/>
    </row>
    <row r="472" spans="6:14" s="139" customFormat="1" ht="14.25">
      <c r="F472" s="142"/>
      <c r="N472" s="142"/>
    </row>
    <row r="473" spans="6:14" s="139" customFormat="1" ht="14.25">
      <c r="F473" s="142"/>
      <c r="N473" s="142"/>
    </row>
    <row r="474" spans="6:14" s="139" customFormat="1" ht="14.25">
      <c r="F474" s="142"/>
      <c r="N474" s="142"/>
    </row>
    <row r="475" spans="6:14" s="139" customFormat="1" ht="14.25">
      <c r="F475" s="142"/>
      <c r="N475" s="142"/>
    </row>
    <row r="476" spans="6:14" s="139" customFormat="1" ht="14.25">
      <c r="F476" s="142"/>
      <c r="N476" s="142"/>
    </row>
    <row r="477" spans="6:14" s="139" customFormat="1" ht="14.25">
      <c r="F477" s="142"/>
      <c r="N477" s="142"/>
    </row>
    <row r="478" spans="6:14" s="139" customFormat="1" ht="14.25">
      <c r="F478" s="142"/>
      <c r="N478" s="142"/>
    </row>
    <row r="479" spans="6:14" s="139" customFormat="1" ht="14.25">
      <c r="F479" s="142"/>
      <c r="N479" s="142"/>
    </row>
    <row r="480" spans="6:14" s="139" customFormat="1" ht="14.25">
      <c r="F480" s="142"/>
      <c r="N480" s="142"/>
    </row>
    <row r="481" spans="6:14" s="139" customFormat="1" ht="14.25">
      <c r="F481" s="142"/>
      <c r="N481" s="142"/>
    </row>
    <row r="482" spans="6:14" s="139" customFormat="1" ht="14.25">
      <c r="F482" s="142"/>
      <c r="N482" s="142"/>
    </row>
    <row r="483" spans="6:14" s="139" customFormat="1" ht="14.25">
      <c r="F483" s="142"/>
      <c r="N483" s="142"/>
    </row>
    <row r="484" spans="6:14" s="139" customFormat="1" ht="14.25">
      <c r="F484" s="142"/>
      <c r="N484" s="142"/>
    </row>
    <row r="485" spans="6:14" s="139" customFormat="1" ht="14.25">
      <c r="F485" s="142"/>
      <c r="N485" s="142"/>
    </row>
    <row r="486" spans="6:14" s="139" customFormat="1" ht="14.25">
      <c r="F486" s="142"/>
      <c r="N486" s="142"/>
    </row>
    <row r="487" spans="6:14" s="139" customFormat="1" ht="14.25">
      <c r="F487" s="142"/>
      <c r="N487" s="142"/>
    </row>
    <row r="488" spans="6:14" s="139" customFormat="1" ht="14.25">
      <c r="F488" s="142"/>
      <c r="N488" s="142"/>
    </row>
    <row r="489" spans="6:14" s="139" customFormat="1" ht="14.25">
      <c r="F489" s="142"/>
      <c r="N489" s="142"/>
    </row>
    <row r="490" spans="6:14" s="139" customFormat="1" ht="14.25">
      <c r="F490" s="142"/>
      <c r="N490" s="142"/>
    </row>
    <row r="491" spans="6:14" s="139" customFormat="1" ht="14.25">
      <c r="F491" s="142"/>
      <c r="N491" s="142"/>
    </row>
    <row r="492" spans="6:14" s="139" customFormat="1" ht="14.25">
      <c r="F492" s="142"/>
      <c r="N492" s="142"/>
    </row>
    <row r="493" spans="6:14" s="139" customFormat="1" ht="14.25">
      <c r="F493" s="142"/>
      <c r="N493" s="142"/>
    </row>
    <row r="494" spans="6:14" s="139" customFormat="1" ht="14.25">
      <c r="F494" s="142"/>
      <c r="N494" s="142"/>
    </row>
    <row r="495" spans="6:14" s="139" customFormat="1" ht="14.25">
      <c r="F495" s="142"/>
      <c r="N495" s="142"/>
    </row>
    <row r="496" spans="6:14" s="139" customFormat="1" ht="14.25">
      <c r="F496" s="142"/>
      <c r="N496" s="142"/>
    </row>
    <row r="497" spans="6:14" s="139" customFormat="1" ht="14.25">
      <c r="F497" s="142"/>
      <c r="N497" s="142"/>
    </row>
    <row r="498" spans="6:14" s="139" customFormat="1" ht="14.25">
      <c r="F498" s="142"/>
      <c r="N498" s="142"/>
    </row>
    <row r="499" spans="6:14" s="139" customFormat="1" ht="14.25">
      <c r="F499" s="142"/>
      <c r="N499" s="142"/>
    </row>
    <row r="500" spans="6:14" s="139" customFormat="1" ht="14.25">
      <c r="F500" s="142"/>
      <c r="N500" s="142"/>
    </row>
    <row r="501" spans="6:14" s="139" customFormat="1" ht="14.25">
      <c r="F501" s="142"/>
      <c r="N501" s="142"/>
    </row>
    <row r="502" spans="6:14" s="139" customFormat="1" ht="14.25">
      <c r="F502" s="142"/>
      <c r="N502" s="142"/>
    </row>
    <row r="503" spans="6:14" s="139" customFormat="1" ht="14.25">
      <c r="F503" s="142"/>
      <c r="N503" s="142"/>
    </row>
    <row r="504" spans="6:14" s="139" customFormat="1" ht="14.25">
      <c r="F504" s="142"/>
      <c r="N504" s="142"/>
    </row>
    <row r="505" spans="6:14" s="139" customFormat="1" ht="14.25">
      <c r="F505" s="142"/>
      <c r="N505" s="142"/>
    </row>
    <row r="506" spans="6:14" s="139" customFormat="1" ht="14.25">
      <c r="F506" s="142"/>
      <c r="N506" s="142"/>
    </row>
    <row r="507" spans="6:14" s="139" customFormat="1" ht="14.25">
      <c r="F507" s="142"/>
      <c r="N507" s="142"/>
    </row>
    <row r="508" spans="6:14" s="139" customFormat="1" ht="14.25">
      <c r="F508" s="142"/>
      <c r="N508" s="142"/>
    </row>
    <row r="509" spans="6:14" s="139" customFormat="1" ht="14.25">
      <c r="F509" s="142"/>
      <c r="N509" s="142"/>
    </row>
    <row r="510" spans="6:14" s="139" customFormat="1" ht="14.25">
      <c r="F510" s="142"/>
      <c r="N510" s="142"/>
    </row>
    <row r="511" spans="6:14" s="139" customFormat="1" ht="14.25">
      <c r="F511" s="142"/>
      <c r="N511" s="142"/>
    </row>
    <row r="512" spans="6:14" s="139" customFormat="1" ht="14.25">
      <c r="F512" s="142"/>
      <c r="N512" s="142"/>
    </row>
    <row r="513" spans="6:14" s="139" customFormat="1" ht="14.25">
      <c r="F513" s="142"/>
      <c r="N513" s="142"/>
    </row>
    <row r="514" spans="6:14" s="139" customFormat="1" ht="14.25">
      <c r="F514" s="142"/>
      <c r="N514" s="142"/>
    </row>
    <row r="515" spans="6:14" s="139" customFormat="1" ht="14.25">
      <c r="F515" s="142"/>
      <c r="N515" s="142"/>
    </row>
    <row r="516" spans="6:14" s="139" customFormat="1" ht="14.25">
      <c r="F516" s="142"/>
      <c r="N516" s="142"/>
    </row>
    <row r="517" spans="6:14" s="139" customFormat="1" ht="14.25">
      <c r="F517" s="142"/>
      <c r="N517" s="142"/>
    </row>
    <row r="518" spans="6:14" s="139" customFormat="1" ht="14.25">
      <c r="F518" s="142"/>
      <c r="N518" s="142"/>
    </row>
    <row r="519" spans="6:14" s="139" customFormat="1" ht="14.25">
      <c r="F519" s="142"/>
      <c r="N519" s="142"/>
    </row>
    <row r="520" spans="6:14" s="139" customFormat="1" ht="14.25">
      <c r="F520" s="142"/>
      <c r="N520" s="142"/>
    </row>
    <row r="521" spans="6:14" s="139" customFormat="1" ht="14.25">
      <c r="F521" s="142"/>
      <c r="N521" s="142"/>
    </row>
    <row r="522" spans="6:14" s="139" customFormat="1" ht="14.25">
      <c r="F522" s="142"/>
      <c r="N522" s="142"/>
    </row>
    <row r="523" spans="6:14" s="139" customFormat="1" ht="14.25">
      <c r="F523" s="142"/>
      <c r="N523" s="142"/>
    </row>
    <row r="524" spans="6:14" s="139" customFormat="1" ht="14.25">
      <c r="F524" s="142"/>
      <c r="N524" s="142"/>
    </row>
    <row r="525" spans="6:14" s="139" customFormat="1" ht="14.25">
      <c r="F525" s="142"/>
      <c r="N525" s="142"/>
    </row>
    <row r="526" spans="6:14" s="139" customFormat="1" ht="14.25">
      <c r="F526" s="142"/>
      <c r="N526" s="142"/>
    </row>
    <row r="527" spans="6:14" s="139" customFormat="1" ht="14.25">
      <c r="F527" s="142"/>
      <c r="N527" s="142"/>
    </row>
    <row r="528" spans="6:14" s="139" customFormat="1" ht="14.25">
      <c r="F528" s="142"/>
      <c r="N528" s="142"/>
    </row>
    <row r="529" spans="6:14" s="139" customFormat="1" ht="14.25">
      <c r="F529" s="142"/>
      <c r="N529" s="142"/>
    </row>
    <row r="530" spans="6:14" s="139" customFormat="1" ht="14.25">
      <c r="F530" s="142"/>
      <c r="N530" s="142"/>
    </row>
    <row r="531" spans="6:14" s="139" customFormat="1" ht="14.25">
      <c r="F531" s="142"/>
      <c r="N531" s="142"/>
    </row>
    <row r="532" spans="6:14" s="139" customFormat="1" ht="14.25">
      <c r="F532" s="142"/>
      <c r="N532" s="142"/>
    </row>
    <row r="533" spans="6:14" s="139" customFormat="1" ht="14.25">
      <c r="F533" s="142"/>
      <c r="N533" s="142"/>
    </row>
    <row r="534" spans="6:14" s="139" customFormat="1" ht="14.25">
      <c r="F534" s="142"/>
      <c r="N534" s="142"/>
    </row>
    <row r="535" spans="6:14" s="139" customFormat="1" ht="14.25">
      <c r="F535" s="142"/>
      <c r="N535" s="142"/>
    </row>
    <row r="536" spans="6:14" s="139" customFormat="1" ht="14.25">
      <c r="F536" s="142"/>
      <c r="N536" s="142"/>
    </row>
    <row r="537" spans="6:14" s="139" customFormat="1" ht="14.25">
      <c r="F537" s="142"/>
      <c r="N537" s="142"/>
    </row>
    <row r="538" spans="6:14" s="139" customFormat="1" ht="14.25">
      <c r="F538" s="142"/>
      <c r="N538" s="142"/>
    </row>
    <row r="539" spans="6:14" s="139" customFormat="1" ht="14.25">
      <c r="F539" s="142"/>
      <c r="N539" s="142"/>
    </row>
    <row r="540" spans="6:14" s="139" customFormat="1" ht="14.25">
      <c r="F540" s="142"/>
      <c r="N540" s="142"/>
    </row>
    <row r="541" spans="6:14" s="139" customFormat="1" ht="14.25">
      <c r="F541" s="142"/>
      <c r="N541" s="142"/>
    </row>
    <row r="542" spans="6:14" s="139" customFormat="1" ht="14.25">
      <c r="F542" s="142"/>
      <c r="N542" s="142"/>
    </row>
    <row r="543" spans="6:14" s="139" customFormat="1" ht="14.25">
      <c r="F543" s="142"/>
      <c r="N543" s="142"/>
    </row>
    <row r="544" spans="6:14" s="139" customFormat="1" ht="14.25">
      <c r="F544" s="142"/>
      <c r="N544" s="142"/>
    </row>
    <row r="545" spans="6:14" s="139" customFormat="1" ht="14.25">
      <c r="F545" s="142"/>
      <c r="N545" s="142"/>
    </row>
    <row r="546" spans="6:14" s="139" customFormat="1" ht="14.25">
      <c r="F546" s="142"/>
      <c r="N546" s="142"/>
    </row>
    <row r="547" spans="6:14" s="139" customFormat="1" ht="14.25">
      <c r="F547" s="142"/>
      <c r="N547" s="142"/>
    </row>
    <row r="548" spans="6:14" s="139" customFormat="1" ht="14.25">
      <c r="F548" s="142"/>
      <c r="N548" s="142"/>
    </row>
    <row r="549" spans="6:14" s="139" customFormat="1" ht="14.25">
      <c r="F549" s="142"/>
      <c r="N549" s="142"/>
    </row>
    <row r="550" spans="6:14" s="139" customFormat="1" ht="14.25">
      <c r="F550" s="142"/>
      <c r="N550" s="142"/>
    </row>
    <row r="551" spans="6:14" s="139" customFormat="1" ht="14.25">
      <c r="F551" s="142"/>
      <c r="N551" s="142"/>
    </row>
    <row r="552" spans="6:14" s="139" customFormat="1" ht="14.25">
      <c r="F552" s="142"/>
      <c r="N552" s="142"/>
    </row>
    <row r="553" spans="6:14" s="139" customFormat="1" ht="14.25">
      <c r="F553" s="142"/>
      <c r="N553" s="142"/>
    </row>
    <row r="554" spans="6:14" s="139" customFormat="1" ht="14.25">
      <c r="F554" s="142"/>
      <c r="N554" s="142"/>
    </row>
    <row r="555" spans="6:14" s="139" customFormat="1" ht="14.25">
      <c r="F555" s="142"/>
      <c r="N555" s="142"/>
    </row>
    <row r="556" spans="6:14" s="139" customFormat="1" ht="14.25">
      <c r="F556" s="142"/>
      <c r="N556" s="142"/>
    </row>
    <row r="557" spans="6:14" s="139" customFormat="1" ht="14.25">
      <c r="F557" s="142"/>
      <c r="N557" s="142"/>
    </row>
    <row r="558" spans="6:14" s="139" customFormat="1" ht="14.25">
      <c r="F558" s="142"/>
      <c r="N558" s="142"/>
    </row>
    <row r="559" spans="6:14" s="139" customFormat="1" ht="14.25">
      <c r="F559" s="142"/>
      <c r="N559" s="142"/>
    </row>
    <row r="560" spans="6:14" s="139" customFormat="1" ht="14.25">
      <c r="F560" s="142"/>
      <c r="N560" s="142"/>
    </row>
    <row r="561" spans="6:14" s="139" customFormat="1" ht="14.25">
      <c r="F561" s="142"/>
      <c r="N561" s="142"/>
    </row>
    <row r="562" spans="6:14" s="139" customFormat="1" ht="14.25">
      <c r="F562" s="142"/>
      <c r="N562" s="142"/>
    </row>
    <row r="563" spans="6:14" s="139" customFormat="1" ht="14.25">
      <c r="F563" s="142"/>
      <c r="N563" s="142"/>
    </row>
    <row r="564" spans="6:14" s="139" customFormat="1" ht="14.25">
      <c r="F564" s="142"/>
      <c r="N564" s="142"/>
    </row>
    <row r="565" spans="6:14" s="139" customFormat="1" ht="14.25">
      <c r="F565" s="142"/>
      <c r="N565" s="142"/>
    </row>
    <row r="566" spans="6:14" s="139" customFormat="1" ht="14.25">
      <c r="F566" s="142"/>
      <c r="N566" s="142"/>
    </row>
    <row r="567" spans="6:14" s="139" customFormat="1" ht="14.25">
      <c r="F567" s="142"/>
      <c r="N567" s="142"/>
    </row>
    <row r="568" spans="6:14" s="139" customFormat="1" ht="14.25">
      <c r="F568" s="142"/>
      <c r="N568" s="142"/>
    </row>
    <row r="569" spans="6:14" s="139" customFormat="1" ht="14.25">
      <c r="F569" s="142"/>
      <c r="N569" s="142"/>
    </row>
    <row r="570" spans="6:14" s="139" customFormat="1" ht="14.25">
      <c r="F570" s="142"/>
      <c r="N570" s="142"/>
    </row>
    <row r="571" spans="6:14" s="139" customFormat="1" ht="14.25">
      <c r="F571" s="142"/>
      <c r="N571" s="142"/>
    </row>
    <row r="572" spans="6:14" s="139" customFormat="1" ht="14.25">
      <c r="F572" s="142"/>
      <c r="N572" s="142"/>
    </row>
    <row r="573" spans="6:14" s="139" customFormat="1" ht="14.25">
      <c r="F573" s="142"/>
      <c r="N573" s="142"/>
    </row>
    <row r="574" spans="6:14" s="139" customFormat="1" ht="14.25">
      <c r="F574" s="142"/>
      <c r="N574" s="142"/>
    </row>
    <row r="575" spans="6:14" s="139" customFormat="1" ht="14.25">
      <c r="F575" s="142"/>
      <c r="N575" s="142"/>
    </row>
    <row r="576" spans="6:14" s="139" customFormat="1" ht="14.25">
      <c r="F576" s="142"/>
      <c r="N576" s="142"/>
    </row>
    <row r="577" spans="6:14" s="139" customFormat="1" ht="14.25">
      <c r="F577" s="142"/>
      <c r="N577" s="142"/>
    </row>
    <row r="578" spans="6:14" s="139" customFormat="1" ht="14.25">
      <c r="F578" s="142"/>
      <c r="N578" s="142"/>
    </row>
    <row r="579" spans="6:14" s="139" customFormat="1" ht="14.25">
      <c r="F579" s="142"/>
      <c r="N579" s="142"/>
    </row>
    <row r="580" spans="6:14" s="139" customFormat="1" ht="14.25">
      <c r="F580" s="142"/>
      <c r="N580" s="142"/>
    </row>
    <row r="581" spans="6:14" s="139" customFormat="1" ht="14.25">
      <c r="F581" s="142"/>
      <c r="N581" s="142"/>
    </row>
    <row r="582" spans="6:14" s="139" customFormat="1" ht="14.25">
      <c r="F582" s="142"/>
      <c r="N582" s="142"/>
    </row>
    <row r="583" spans="6:14" s="139" customFormat="1" ht="14.25">
      <c r="F583" s="142"/>
      <c r="N583" s="142"/>
    </row>
    <row r="584" spans="6:14" s="139" customFormat="1" ht="14.25">
      <c r="F584" s="142"/>
      <c r="N584" s="142"/>
    </row>
    <row r="585" spans="6:14" s="139" customFormat="1" ht="14.25">
      <c r="F585" s="142"/>
      <c r="N585" s="142"/>
    </row>
    <row r="586" spans="6:14" s="139" customFormat="1" ht="14.25">
      <c r="F586" s="142"/>
      <c r="N586" s="142"/>
    </row>
    <row r="587" spans="6:14" s="139" customFormat="1" ht="14.25">
      <c r="F587" s="142"/>
      <c r="N587" s="142"/>
    </row>
    <row r="588" spans="6:14" s="139" customFormat="1" ht="14.25">
      <c r="F588" s="142"/>
      <c r="N588" s="142"/>
    </row>
    <row r="589" spans="6:14" s="139" customFormat="1" ht="14.25">
      <c r="F589" s="142"/>
      <c r="N589" s="142"/>
    </row>
    <row r="590" spans="6:14" s="139" customFormat="1" ht="14.25">
      <c r="F590" s="142"/>
      <c r="N590" s="142"/>
    </row>
    <row r="591" spans="6:14" s="139" customFormat="1" ht="14.25">
      <c r="F591" s="142"/>
      <c r="N591" s="142"/>
    </row>
    <row r="592" spans="6:14" s="139" customFormat="1" ht="14.25">
      <c r="F592" s="142"/>
      <c r="N592" s="142"/>
    </row>
    <row r="593" spans="6:14" s="139" customFormat="1" ht="14.25">
      <c r="F593" s="142"/>
      <c r="N593" s="142"/>
    </row>
    <row r="594" spans="6:14" s="139" customFormat="1" ht="14.25">
      <c r="F594" s="142"/>
      <c r="N594" s="142"/>
    </row>
    <row r="595" spans="6:14" s="139" customFormat="1" ht="14.25">
      <c r="F595" s="142"/>
      <c r="N595" s="142"/>
    </row>
    <row r="596" spans="6:14" s="139" customFormat="1" ht="14.25">
      <c r="F596" s="142"/>
      <c r="N596" s="142"/>
    </row>
    <row r="597" spans="6:14" s="139" customFormat="1" ht="14.25">
      <c r="F597" s="142"/>
      <c r="N597" s="142"/>
    </row>
    <row r="598" spans="6:14" s="139" customFormat="1" ht="14.25">
      <c r="F598" s="142"/>
      <c r="N598" s="142"/>
    </row>
    <row r="599" spans="6:14" s="139" customFormat="1" ht="14.25">
      <c r="F599" s="142"/>
      <c r="N599" s="142"/>
    </row>
    <row r="600" spans="6:14" s="139" customFormat="1" ht="14.25">
      <c r="F600" s="142"/>
      <c r="N600" s="142"/>
    </row>
    <row r="601" spans="6:14" s="139" customFormat="1" ht="14.25">
      <c r="F601" s="142"/>
      <c r="N601" s="142"/>
    </row>
    <row r="602" spans="6:14" s="139" customFormat="1" ht="14.25">
      <c r="F602" s="142"/>
      <c r="N602" s="142"/>
    </row>
    <row r="603" spans="6:14" s="139" customFormat="1" ht="14.25">
      <c r="F603" s="142"/>
      <c r="N603" s="142"/>
    </row>
    <row r="604" spans="6:14" s="139" customFormat="1" ht="14.25">
      <c r="F604" s="142"/>
      <c r="N604" s="142"/>
    </row>
    <row r="605" spans="6:14" s="139" customFormat="1" ht="14.25">
      <c r="F605" s="142"/>
      <c r="N605" s="142"/>
    </row>
    <row r="606" spans="6:14" s="139" customFormat="1" ht="14.25">
      <c r="F606" s="142"/>
      <c r="N606" s="142"/>
    </row>
    <row r="607" spans="6:14" s="139" customFormat="1" ht="14.25">
      <c r="F607" s="142"/>
      <c r="N607" s="142"/>
    </row>
    <row r="608" spans="6:14" s="139" customFormat="1" ht="14.25">
      <c r="F608" s="142"/>
      <c r="N608" s="142"/>
    </row>
    <row r="609" spans="6:14" s="139" customFormat="1" ht="14.25">
      <c r="F609" s="142"/>
      <c r="N609" s="142"/>
    </row>
    <row r="610" spans="6:14" s="139" customFormat="1" ht="14.25">
      <c r="F610" s="142"/>
      <c r="N610" s="142"/>
    </row>
    <row r="611" spans="6:14" s="139" customFormat="1" ht="14.25">
      <c r="F611" s="142"/>
      <c r="N611" s="142"/>
    </row>
    <row r="612" spans="6:14" s="139" customFormat="1" ht="14.25">
      <c r="F612" s="142"/>
      <c r="N612" s="142"/>
    </row>
    <row r="613" spans="6:14" s="139" customFormat="1" ht="14.25">
      <c r="F613" s="142"/>
      <c r="N613" s="142"/>
    </row>
    <row r="614" spans="6:14" s="139" customFormat="1" ht="14.25">
      <c r="F614" s="142"/>
      <c r="N614" s="142"/>
    </row>
    <row r="615" spans="6:14" s="139" customFormat="1" ht="14.25">
      <c r="F615" s="142"/>
      <c r="N615" s="142"/>
    </row>
    <row r="616" spans="6:14" s="139" customFormat="1" ht="14.25">
      <c r="F616" s="142"/>
      <c r="N616" s="142"/>
    </row>
    <row r="617" spans="6:14" s="139" customFormat="1" ht="14.25">
      <c r="F617" s="142"/>
      <c r="N617" s="142"/>
    </row>
    <row r="618" spans="6:14" s="139" customFormat="1" ht="14.25">
      <c r="F618" s="142"/>
      <c r="N618" s="142"/>
    </row>
    <row r="619" spans="6:14" s="139" customFormat="1" ht="14.25">
      <c r="F619" s="142"/>
      <c r="N619" s="142"/>
    </row>
    <row r="620" spans="6:14" s="139" customFormat="1" ht="14.25">
      <c r="F620" s="142"/>
      <c r="N620" s="142"/>
    </row>
    <row r="621" spans="6:14" s="139" customFormat="1" ht="14.25">
      <c r="F621" s="142"/>
      <c r="N621" s="142"/>
    </row>
    <row r="622" spans="6:14" s="139" customFormat="1" ht="14.25">
      <c r="F622" s="142"/>
      <c r="N622" s="142"/>
    </row>
    <row r="623" spans="6:14" s="139" customFormat="1" ht="14.25">
      <c r="F623" s="142"/>
      <c r="N623" s="142"/>
    </row>
    <row r="624" spans="6:14" s="139" customFormat="1" ht="14.25">
      <c r="F624" s="142"/>
      <c r="N624" s="142"/>
    </row>
    <row r="625" spans="6:14" s="139" customFormat="1" ht="14.25">
      <c r="F625" s="142"/>
      <c r="N625" s="142"/>
    </row>
    <row r="626" spans="6:14" s="139" customFormat="1" ht="14.25">
      <c r="F626" s="142"/>
      <c r="N626" s="142"/>
    </row>
    <row r="627" spans="6:14" s="139" customFormat="1" ht="14.25">
      <c r="F627" s="142"/>
      <c r="N627" s="142"/>
    </row>
    <row r="628" spans="6:14" s="139" customFormat="1" ht="14.25">
      <c r="F628" s="142"/>
      <c r="N628" s="142"/>
    </row>
    <row r="629" spans="6:14" s="139" customFormat="1" ht="14.25">
      <c r="F629" s="142"/>
      <c r="N629" s="142"/>
    </row>
    <row r="630" spans="6:14" s="139" customFormat="1" ht="14.25">
      <c r="F630" s="142"/>
      <c r="N630" s="142"/>
    </row>
    <row r="631" spans="6:14" s="139" customFormat="1" ht="14.25">
      <c r="F631" s="142"/>
      <c r="N631" s="142"/>
    </row>
    <row r="632" spans="6:14" s="139" customFormat="1" ht="14.25">
      <c r="F632" s="142"/>
      <c r="N632" s="142"/>
    </row>
    <row r="633" spans="6:14" s="139" customFormat="1" ht="14.25">
      <c r="F633" s="142"/>
      <c r="N633" s="142"/>
    </row>
    <row r="634" spans="6:14" s="139" customFormat="1" ht="14.25">
      <c r="F634" s="142"/>
      <c r="N634" s="142"/>
    </row>
    <row r="635" spans="6:14" s="139" customFormat="1" ht="14.25">
      <c r="F635" s="142"/>
      <c r="N635" s="142"/>
    </row>
    <row r="636" spans="6:14" s="139" customFormat="1" ht="14.25">
      <c r="F636" s="142"/>
      <c r="N636" s="142"/>
    </row>
    <row r="637" spans="6:14" s="139" customFormat="1" ht="14.25">
      <c r="F637" s="142"/>
      <c r="N637" s="142"/>
    </row>
    <row r="638" spans="6:14" s="139" customFormat="1" ht="14.25">
      <c r="F638" s="142"/>
      <c r="N638" s="142"/>
    </row>
    <row r="639" spans="6:14" s="139" customFormat="1" ht="14.25">
      <c r="F639" s="142"/>
      <c r="N639" s="142"/>
    </row>
    <row r="640" spans="6:14" s="139" customFormat="1" ht="14.25">
      <c r="F640" s="142"/>
      <c r="N640" s="142"/>
    </row>
    <row r="641" spans="6:14" s="139" customFormat="1" ht="14.25">
      <c r="F641" s="142"/>
      <c r="N641" s="142"/>
    </row>
    <row r="642" spans="6:14" s="139" customFormat="1" ht="14.25">
      <c r="F642" s="142"/>
      <c r="N642" s="142"/>
    </row>
    <row r="643" spans="6:14" s="139" customFormat="1" ht="14.25">
      <c r="F643" s="142"/>
      <c r="N643" s="142"/>
    </row>
    <row r="644" spans="6:14" s="139" customFormat="1" ht="14.25">
      <c r="F644" s="142"/>
      <c r="N644" s="142"/>
    </row>
    <row r="645" spans="6:14" s="139" customFormat="1" ht="14.25">
      <c r="F645" s="142"/>
      <c r="N645" s="142"/>
    </row>
    <row r="646" spans="6:14" s="139" customFormat="1" ht="14.25">
      <c r="F646" s="142"/>
      <c r="N646" s="142"/>
    </row>
    <row r="647" spans="6:14" s="139" customFormat="1" ht="14.25">
      <c r="F647" s="142"/>
      <c r="N647" s="142"/>
    </row>
    <row r="648" spans="6:14" s="139" customFormat="1" ht="14.25">
      <c r="F648" s="142"/>
      <c r="N648" s="142"/>
    </row>
    <row r="649" spans="6:14" s="139" customFormat="1" ht="14.25">
      <c r="F649" s="142"/>
      <c r="N649" s="142"/>
    </row>
    <row r="650" spans="6:14" s="139" customFormat="1" ht="14.25">
      <c r="F650" s="142"/>
      <c r="N650" s="142"/>
    </row>
    <row r="651" spans="6:14" s="139" customFormat="1" ht="14.25">
      <c r="F651" s="142"/>
      <c r="N651" s="142"/>
    </row>
    <row r="652" spans="6:14" s="139" customFormat="1" ht="14.25">
      <c r="F652" s="142"/>
      <c r="N652" s="142"/>
    </row>
    <row r="653" spans="6:14" s="139" customFormat="1" ht="14.25">
      <c r="F653" s="142"/>
      <c r="N653" s="142"/>
    </row>
    <row r="654" spans="6:14" s="139" customFormat="1" ht="14.25">
      <c r="F654" s="142"/>
      <c r="N654" s="142"/>
    </row>
    <row r="655" spans="6:14" s="139" customFormat="1" ht="14.25">
      <c r="F655" s="142"/>
      <c r="N655" s="142"/>
    </row>
    <row r="656" spans="6:14" s="139" customFormat="1" ht="14.25">
      <c r="F656" s="142"/>
      <c r="N656" s="142"/>
    </row>
    <row r="657" spans="6:14" s="139" customFormat="1" ht="14.25">
      <c r="F657" s="142"/>
      <c r="N657" s="142"/>
    </row>
    <row r="658" spans="6:14" s="139" customFormat="1" ht="14.25">
      <c r="F658" s="142"/>
      <c r="N658" s="142"/>
    </row>
    <row r="659" spans="6:14" s="139" customFormat="1" ht="14.25">
      <c r="F659" s="142"/>
      <c r="N659" s="142"/>
    </row>
    <row r="660" spans="6:14" s="139" customFormat="1" ht="14.25">
      <c r="F660" s="142"/>
      <c r="N660" s="142"/>
    </row>
    <row r="661" spans="6:14" s="139" customFormat="1" ht="14.25">
      <c r="F661" s="142"/>
      <c r="N661" s="142"/>
    </row>
    <row r="662" spans="6:14" s="139" customFormat="1" ht="14.25">
      <c r="F662" s="142"/>
      <c r="N662" s="142"/>
    </row>
    <row r="663" spans="6:14" s="139" customFormat="1" ht="14.25">
      <c r="F663" s="142"/>
      <c r="N663" s="142"/>
    </row>
    <row r="664" spans="6:14" s="139" customFormat="1" ht="14.25">
      <c r="F664" s="142"/>
      <c r="N664" s="142"/>
    </row>
    <row r="665" spans="6:14" s="139" customFormat="1" ht="14.25">
      <c r="F665" s="142"/>
      <c r="N665" s="142"/>
    </row>
    <row r="666" spans="6:14" s="139" customFormat="1" ht="14.25">
      <c r="F666" s="142"/>
      <c r="N666" s="142"/>
    </row>
    <row r="667" spans="6:14" s="139" customFormat="1" ht="14.25">
      <c r="F667" s="142"/>
      <c r="N667" s="142"/>
    </row>
    <row r="668" spans="6:14" s="139" customFormat="1" ht="14.25">
      <c r="F668" s="142"/>
      <c r="N668" s="142"/>
    </row>
    <row r="669" spans="6:14" s="139" customFormat="1" ht="14.25">
      <c r="F669" s="142"/>
      <c r="N669" s="142"/>
    </row>
    <row r="670" spans="6:14" s="139" customFormat="1" ht="14.25">
      <c r="F670" s="142"/>
      <c r="N670" s="142"/>
    </row>
    <row r="671" spans="6:14" s="139" customFormat="1" ht="14.25">
      <c r="F671" s="142"/>
      <c r="N671" s="142"/>
    </row>
    <row r="672" spans="6:14" s="139" customFormat="1" ht="14.25">
      <c r="F672" s="142"/>
      <c r="N672" s="142"/>
    </row>
    <row r="673" spans="6:14" s="139" customFormat="1" ht="14.25">
      <c r="F673" s="142"/>
      <c r="N673" s="142"/>
    </row>
    <row r="674" spans="6:14" s="139" customFormat="1" ht="14.25">
      <c r="F674" s="142"/>
      <c r="N674" s="142"/>
    </row>
    <row r="675" spans="6:14" s="139" customFormat="1" ht="14.25">
      <c r="F675" s="142"/>
      <c r="N675" s="142"/>
    </row>
    <row r="676" spans="6:14" s="139" customFormat="1" ht="14.25">
      <c r="F676" s="142"/>
      <c r="N676" s="142"/>
    </row>
    <row r="677" spans="6:14" s="139" customFormat="1" ht="14.25">
      <c r="F677" s="142"/>
      <c r="N677" s="142"/>
    </row>
    <row r="678" spans="6:14" s="139" customFormat="1" ht="14.25">
      <c r="F678" s="142"/>
      <c r="N678" s="142"/>
    </row>
    <row r="679" spans="6:14" s="139" customFormat="1" ht="14.25">
      <c r="F679" s="142"/>
      <c r="N679" s="142"/>
    </row>
    <row r="680" spans="6:14" s="139" customFormat="1" ht="14.25">
      <c r="F680" s="142"/>
      <c r="N680" s="142"/>
    </row>
    <row r="681" spans="6:14" s="139" customFormat="1" ht="14.25">
      <c r="F681" s="142"/>
      <c r="N681" s="142"/>
    </row>
    <row r="682" spans="6:14" s="139" customFormat="1" ht="14.25">
      <c r="F682" s="142"/>
      <c r="N682" s="142"/>
    </row>
    <row r="683" spans="6:14" s="139" customFormat="1" ht="14.25">
      <c r="F683" s="142"/>
      <c r="N683" s="142"/>
    </row>
    <row r="684" spans="6:14" s="139" customFormat="1" ht="14.25">
      <c r="F684" s="142"/>
      <c r="N684" s="142"/>
    </row>
    <row r="685" spans="6:14" s="139" customFormat="1" ht="14.25">
      <c r="F685" s="142"/>
      <c r="N685" s="142"/>
    </row>
    <row r="686" spans="6:14" s="139" customFormat="1" ht="14.25">
      <c r="F686" s="142"/>
      <c r="N686" s="142"/>
    </row>
    <row r="687" spans="6:14" s="139" customFormat="1" ht="14.25">
      <c r="F687" s="142"/>
      <c r="N687" s="142"/>
    </row>
    <row r="688" spans="6:14" s="139" customFormat="1" ht="14.25">
      <c r="F688" s="142"/>
      <c r="N688" s="142"/>
    </row>
    <row r="689" spans="6:14" s="139" customFormat="1" ht="14.25">
      <c r="F689" s="142"/>
      <c r="N689" s="142"/>
    </row>
    <row r="690" spans="6:14" s="139" customFormat="1" ht="14.25">
      <c r="F690" s="142"/>
      <c r="N690" s="142"/>
    </row>
    <row r="691" spans="6:14" s="139" customFormat="1" ht="14.25">
      <c r="F691" s="142"/>
      <c r="N691" s="142"/>
    </row>
    <row r="692" spans="6:14" s="139" customFormat="1" ht="14.25">
      <c r="F692" s="142"/>
      <c r="N692" s="142"/>
    </row>
    <row r="693" spans="6:14" s="139" customFormat="1" ht="14.25">
      <c r="F693" s="142"/>
      <c r="N693" s="142"/>
    </row>
    <row r="694" spans="6:14" s="139" customFormat="1" ht="14.25">
      <c r="F694" s="142"/>
      <c r="N694" s="142"/>
    </row>
    <row r="695" spans="6:14" s="139" customFormat="1" ht="14.25">
      <c r="F695" s="142"/>
      <c r="N695" s="142"/>
    </row>
    <row r="696" spans="6:14" s="139" customFormat="1" ht="14.25">
      <c r="F696" s="142"/>
      <c r="N696" s="142"/>
    </row>
    <row r="697" spans="6:14" s="139" customFormat="1" ht="14.25">
      <c r="F697" s="142"/>
      <c r="N697" s="142"/>
    </row>
    <row r="698" spans="6:14" s="139" customFormat="1" ht="14.25">
      <c r="F698" s="142"/>
      <c r="N698" s="142"/>
    </row>
    <row r="699" spans="6:14" s="139" customFormat="1" ht="14.25">
      <c r="F699" s="142"/>
      <c r="N699" s="142"/>
    </row>
    <row r="700" spans="6:14" s="139" customFormat="1" ht="14.25">
      <c r="F700" s="142"/>
      <c r="N700" s="142"/>
    </row>
    <row r="701" spans="6:14" s="139" customFormat="1" ht="14.25">
      <c r="F701" s="142"/>
      <c r="N701" s="142"/>
    </row>
    <row r="702" spans="6:14" s="139" customFormat="1" ht="14.25">
      <c r="F702" s="142"/>
      <c r="N702" s="142"/>
    </row>
    <row r="703" spans="6:14" s="139" customFormat="1" ht="14.25">
      <c r="F703" s="142"/>
      <c r="N703" s="142"/>
    </row>
    <row r="704" spans="6:14" s="139" customFormat="1" ht="14.25">
      <c r="F704" s="142"/>
      <c r="N704" s="142"/>
    </row>
    <row r="705" spans="6:14" s="139" customFormat="1" ht="14.25">
      <c r="F705" s="142"/>
      <c r="N705" s="142"/>
    </row>
    <row r="706" spans="6:14" s="139" customFormat="1" ht="14.25">
      <c r="F706" s="142"/>
      <c r="N706" s="142"/>
    </row>
    <row r="707" spans="6:14" s="139" customFormat="1" ht="14.25">
      <c r="F707" s="142"/>
      <c r="N707" s="142"/>
    </row>
    <row r="708" spans="6:14" s="139" customFormat="1" ht="14.25">
      <c r="F708" s="142"/>
      <c r="N708" s="142"/>
    </row>
    <row r="709" spans="6:14" s="139" customFormat="1" ht="14.25">
      <c r="F709" s="142"/>
      <c r="N709" s="142"/>
    </row>
    <row r="710" spans="6:14" s="139" customFormat="1" ht="14.25">
      <c r="F710" s="142"/>
      <c r="N710" s="142"/>
    </row>
    <row r="711" spans="6:14" s="139" customFormat="1" ht="14.25">
      <c r="F711" s="142"/>
      <c r="N711" s="142"/>
    </row>
    <row r="712" spans="6:14" s="139" customFormat="1" ht="14.25">
      <c r="F712" s="142"/>
      <c r="N712" s="142"/>
    </row>
    <row r="713" spans="6:14" s="139" customFormat="1" ht="14.25">
      <c r="F713" s="142"/>
      <c r="N713" s="142"/>
    </row>
    <row r="714" spans="6:14" s="139" customFormat="1" ht="14.25">
      <c r="F714" s="142"/>
      <c r="N714" s="142"/>
    </row>
    <row r="715" spans="6:14" s="139" customFormat="1" ht="14.25">
      <c r="F715" s="142"/>
      <c r="N715" s="142"/>
    </row>
    <row r="716" spans="6:14" s="139" customFormat="1" ht="14.25">
      <c r="F716" s="142"/>
      <c r="N716" s="142"/>
    </row>
    <row r="717" spans="6:14" s="139" customFormat="1" ht="14.25">
      <c r="F717" s="142"/>
      <c r="N717" s="142"/>
    </row>
    <row r="718" spans="6:14" s="139" customFormat="1" ht="14.25">
      <c r="F718" s="142"/>
      <c r="N718" s="142"/>
    </row>
    <row r="719" spans="6:14" s="139" customFormat="1" ht="14.25">
      <c r="F719" s="142"/>
      <c r="N719" s="142"/>
    </row>
    <row r="720" spans="6:14" s="139" customFormat="1" ht="14.25">
      <c r="F720" s="142"/>
      <c r="N720" s="142"/>
    </row>
    <row r="721" spans="6:14" s="139" customFormat="1" ht="14.25">
      <c r="F721" s="142"/>
      <c r="N721" s="142"/>
    </row>
    <row r="722" spans="6:14" s="139" customFormat="1" ht="14.25">
      <c r="F722" s="142"/>
      <c r="N722" s="142"/>
    </row>
    <row r="723" spans="6:14" s="139" customFormat="1" ht="14.25">
      <c r="F723" s="142"/>
      <c r="N723" s="142"/>
    </row>
    <row r="724" spans="6:14" s="139" customFormat="1" ht="14.25">
      <c r="F724" s="142"/>
      <c r="N724" s="142"/>
    </row>
    <row r="725" spans="6:14" s="139" customFormat="1" ht="14.25">
      <c r="F725" s="142"/>
      <c r="N725" s="142"/>
    </row>
    <row r="726" spans="6:14" s="139" customFormat="1" ht="14.25">
      <c r="F726" s="142"/>
      <c r="N726" s="142"/>
    </row>
    <row r="727" spans="6:14" s="139" customFormat="1" ht="14.25">
      <c r="F727" s="142"/>
      <c r="N727" s="142"/>
    </row>
    <row r="728" spans="6:14" s="139" customFormat="1" ht="14.25">
      <c r="F728" s="142"/>
      <c r="N728" s="142"/>
    </row>
    <row r="729" spans="6:14" s="139" customFormat="1" ht="14.25">
      <c r="F729" s="142"/>
      <c r="N729" s="142"/>
    </row>
    <row r="730" spans="6:14" s="139" customFormat="1" ht="14.25">
      <c r="F730" s="142"/>
      <c r="N730" s="142"/>
    </row>
    <row r="731" spans="6:14" s="139" customFormat="1" ht="14.25">
      <c r="F731" s="142"/>
      <c r="N731" s="142"/>
    </row>
    <row r="732" spans="6:14" s="139" customFormat="1" ht="14.25">
      <c r="F732" s="142"/>
      <c r="N732" s="142"/>
    </row>
    <row r="733" spans="6:14" s="139" customFormat="1" ht="14.25">
      <c r="F733" s="142"/>
      <c r="N733" s="142"/>
    </row>
    <row r="734" spans="6:14" s="139" customFormat="1" ht="14.25">
      <c r="F734" s="142"/>
      <c r="N734" s="142"/>
    </row>
    <row r="735" spans="6:14" s="139" customFormat="1" ht="14.25">
      <c r="F735" s="142"/>
      <c r="N735" s="142"/>
    </row>
    <row r="736" spans="6:14" s="139" customFormat="1" ht="14.25">
      <c r="F736" s="142"/>
      <c r="N736" s="142"/>
    </row>
    <row r="737" spans="6:14" s="139" customFormat="1" ht="14.25">
      <c r="F737" s="142"/>
      <c r="N737" s="142"/>
    </row>
    <row r="738" spans="6:14" s="139" customFormat="1" ht="14.25">
      <c r="F738" s="142"/>
      <c r="N738" s="142"/>
    </row>
    <row r="739" spans="6:14" s="139" customFormat="1" ht="14.25">
      <c r="F739" s="142"/>
      <c r="N739" s="142"/>
    </row>
    <row r="740" spans="6:14" s="139" customFormat="1" ht="14.25">
      <c r="F740" s="142"/>
      <c r="N740" s="142"/>
    </row>
    <row r="741" spans="6:14" s="139" customFormat="1" ht="14.25">
      <c r="F741" s="142"/>
      <c r="N741" s="142"/>
    </row>
    <row r="742" spans="6:14" s="139" customFormat="1" ht="14.25">
      <c r="F742" s="142"/>
      <c r="N742" s="142"/>
    </row>
    <row r="743" spans="6:14" s="139" customFormat="1" ht="14.25">
      <c r="F743" s="142"/>
      <c r="N743" s="142"/>
    </row>
    <row r="744" spans="6:14" s="139" customFormat="1" ht="14.25">
      <c r="F744" s="142"/>
      <c r="N744" s="142"/>
    </row>
    <row r="745" spans="6:14" s="139" customFormat="1" ht="14.25">
      <c r="F745" s="142"/>
      <c r="N745" s="142"/>
    </row>
    <row r="746" spans="6:14" s="139" customFormat="1" ht="14.25">
      <c r="F746" s="142"/>
      <c r="N746" s="142"/>
    </row>
    <row r="747" spans="6:14" s="139" customFormat="1" ht="14.25">
      <c r="F747" s="142"/>
      <c r="N747" s="142"/>
    </row>
    <row r="748" spans="6:14" s="139" customFormat="1" ht="14.25">
      <c r="F748" s="142"/>
      <c r="N748" s="142"/>
    </row>
    <row r="749" spans="6:14" s="139" customFormat="1" ht="14.25">
      <c r="F749" s="142"/>
      <c r="N749" s="142"/>
    </row>
    <row r="750" spans="6:14" s="139" customFormat="1" ht="14.25">
      <c r="F750" s="142"/>
      <c r="N750" s="142"/>
    </row>
    <row r="751" spans="6:14" s="139" customFormat="1" ht="14.25">
      <c r="F751" s="142"/>
      <c r="N751" s="142"/>
    </row>
    <row r="752" spans="6:14" s="139" customFormat="1" ht="14.25">
      <c r="F752" s="142"/>
      <c r="N752" s="142"/>
    </row>
    <row r="753" spans="6:14" s="139" customFormat="1" ht="14.25">
      <c r="F753" s="142"/>
      <c r="N753" s="142"/>
    </row>
    <row r="754" spans="6:14" s="139" customFormat="1" ht="14.25">
      <c r="F754" s="142"/>
      <c r="N754" s="142"/>
    </row>
    <row r="755" spans="6:14" s="139" customFormat="1" ht="14.25">
      <c r="F755" s="142"/>
      <c r="N755" s="142"/>
    </row>
    <row r="756" spans="6:14" s="139" customFormat="1" ht="14.25">
      <c r="F756" s="142"/>
      <c r="N756" s="142"/>
    </row>
    <row r="757" spans="6:14" s="139" customFormat="1" ht="14.25">
      <c r="F757" s="142"/>
      <c r="N757" s="142"/>
    </row>
    <row r="758" spans="6:14" s="139" customFormat="1" ht="14.25">
      <c r="F758" s="142"/>
      <c r="N758" s="142"/>
    </row>
    <row r="759" spans="6:14" s="139" customFormat="1" ht="14.25">
      <c r="F759" s="142"/>
      <c r="N759" s="142"/>
    </row>
    <row r="760" spans="6:14" s="139" customFormat="1" ht="14.25">
      <c r="F760" s="142"/>
      <c r="N760" s="142"/>
    </row>
    <row r="761" spans="6:14" s="139" customFormat="1" ht="14.25">
      <c r="F761" s="142"/>
      <c r="N761" s="142"/>
    </row>
    <row r="762" spans="6:14" s="139" customFormat="1" ht="14.25">
      <c r="F762" s="142"/>
      <c r="N762" s="142"/>
    </row>
    <row r="763" spans="6:14" s="139" customFormat="1" ht="14.25">
      <c r="F763" s="142"/>
      <c r="N763" s="142"/>
    </row>
    <row r="764" spans="6:14" s="139" customFormat="1" ht="14.25">
      <c r="F764" s="142"/>
      <c r="N764" s="142"/>
    </row>
    <row r="765" spans="6:14" s="139" customFormat="1" ht="14.25">
      <c r="F765" s="142"/>
      <c r="N765" s="142"/>
    </row>
    <row r="766" spans="6:14" s="139" customFormat="1" ht="14.25">
      <c r="F766" s="142"/>
      <c r="N766" s="142"/>
    </row>
    <row r="767" spans="6:14" s="139" customFormat="1" ht="14.25">
      <c r="F767" s="142"/>
      <c r="N767" s="142"/>
    </row>
    <row r="768" spans="6:14" s="139" customFormat="1" ht="14.25">
      <c r="F768" s="142"/>
      <c r="N768" s="142"/>
    </row>
    <row r="769" spans="6:14" s="139" customFormat="1" ht="14.25">
      <c r="F769" s="142"/>
      <c r="N769" s="142"/>
    </row>
    <row r="770" spans="6:14" s="139" customFormat="1" ht="14.25">
      <c r="F770" s="142"/>
      <c r="N770" s="142"/>
    </row>
    <row r="771" spans="6:14" s="139" customFormat="1" ht="14.25">
      <c r="F771" s="142"/>
      <c r="N771" s="142"/>
    </row>
    <row r="772" spans="6:14" s="139" customFormat="1" ht="14.25">
      <c r="F772" s="142"/>
      <c r="N772" s="142"/>
    </row>
    <row r="773" spans="6:14" s="139" customFormat="1" ht="14.25">
      <c r="F773" s="142"/>
      <c r="N773" s="142"/>
    </row>
    <row r="774" spans="6:14" s="139" customFormat="1" ht="14.25">
      <c r="F774" s="142"/>
      <c r="N774" s="142"/>
    </row>
    <row r="775" spans="6:14" s="139" customFormat="1" ht="14.25">
      <c r="F775" s="142"/>
      <c r="N775" s="142"/>
    </row>
    <row r="776" spans="6:14" s="139" customFormat="1" ht="14.25">
      <c r="F776" s="142"/>
      <c r="N776" s="142"/>
    </row>
    <row r="777" spans="6:14" s="139" customFormat="1" ht="14.25">
      <c r="F777" s="142"/>
      <c r="N777" s="142"/>
    </row>
    <row r="778" spans="6:14" s="139" customFormat="1" ht="14.25">
      <c r="F778" s="142"/>
      <c r="N778" s="142"/>
    </row>
    <row r="779" spans="6:14" s="139" customFormat="1" ht="14.25">
      <c r="F779" s="142"/>
      <c r="N779" s="142"/>
    </row>
    <row r="780" spans="6:14" s="139" customFormat="1" ht="14.25">
      <c r="F780" s="142"/>
      <c r="N780" s="142"/>
    </row>
    <row r="781" spans="6:14" s="139" customFormat="1" ht="14.25">
      <c r="F781" s="142"/>
      <c r="N781" s="142"/>
    </row>
    <row r="782" spans="6:14" s="139" customFormat="1" ht="14.25">
      <c r="F782" s="142"/>
      <c r="N782" s="142"/>
    </row>
    <row r="783" spans="6:14" s="139" customFormat="1" ht="14.25">
      <c r="F783" s="142"/>
      <c r="N783" s="142"/>
    </row>
    <row r="784" spans="6:14" s="139" customFormat="1" ht="14.25">
      <c r="F784" s="142"/>
      <c r="N784" s="142"/>
    </row>
    <row r="785" spans="6:14" s="139" customFormat="1" ht="14.25">
      <c r="F785" s="142"/>
      <c r="N785" s="142"/>
    </row>
    <row r="786" spans="6:14" s="139" customFormat="1" ht="14.25">
      <c r="F786" s="142"/>
      <c r="N786" s="142"/>
    </row>
    <row r="787" spans="6:14" s="139" customFormat="1" ht="14.25">
      <c r="F787" s="142"/>
      <c r="N787" s="142"/>
    </row>
    <row r="788" spans="6:14" s="139" customFormat="1" ht="14.25">
      <c r="F788" s="142"/>
      <c r="N788" s="142"/>
    </row>
    <row r="789" spans="6:14" s="139" customFormat="1" ht="14.25">
      <c r="F789" s="142"/>
      <c r="N789" s="142"/>
    </row>
    <row r="790" spans="6:14" s="139" customFormat="1" ht="14.25">
      <c r="F790" s="142"/>
      <c r="N790" s="142"/>
    </row>
    <row r="791" spans="6:14" s="139" customFormat="1" ht="14.25">
      <c r="F791" s="142"/>
      <c r="N791" s="142"/>
    </row>
    <row r="792" spans="6:14" s="139" customFormat="1" ht="14.25">
      <c r="F792" s="142"/>
      <c r="N792" s="142"/>
    </row>
    <row r="793" spans="6:14" s="139" customFormat="1" ht="14.25">
      <c r="F793" s="142"/>
      <c r="N793" s="142"/>
    </row>
    <row r="794" spans="6:14" s="139" customFormat="1" ht="14.25">
      <c r="F794" s="142"/>
      <c r="N794" s="142"/>
    </row>
    <row r="795" spans="6:14" s="139" customFormat="1" ht="14.25">
      <c r="F795" s="142"/>
      <c r="N795" s="142"/>
    </row>
    <row r="796" spans="6:14" s="139" customFormat="1" ht="14.25">
      <c r="F796" s="142"/>
      <c r="N796" s="142"/>
    </row>
    <row r="797" spans="6:14" s="139" customFormat="1" ht="14.25">
      <c r="F797" s="142"/>
      <c r="N797" s="142"/>
    </row>
    <row r="798" spans="6:14" s="139" customFormat="1" ht="14.25">
      <c r="F798" s="142"/>
      <c r="N798" s="142"/>
    </row>
    <row r="799" spans="6:14" s="139" customFormat="1" ht="14.25">
      <c r="F799" s="142"/>
      <c r="N799" s="142"/>
    </row>
    <row r="800" spans="6:14" s="139" customFormat="1" ht="14.25">
      <c r="F800" s="142"/>
      <c r="N800" s="142"/>
    </row>
    <row r="801" spans="6:14" s="139" customFormat="1" ht="14.25">
      <c r="F801" s="142"/>
      <c r="N801" s="142"/>
    </row>
    <row r="802" spans="6:14" s="139" customFormat="1" ht="14.25">
      <c r="F802" s="142"/>
      <c r="N802" s="142"/>
    </row>
    <row r="803" spans="6:14" s="139" customFormat="1" ht="14.25">
      <c r="F803" s="142"/>
      <c r="N803" s="142"/>
    </row>
    <row r="804" spans="6:14" s="139" customFormat="1" ht="14.25">
      <c r="F804" s="142"/>
      <c r="N804" s="142"/>
    </row>
    <row r="805" spans="6:14" s="139" customFormat="1" ht="14.25">
      <c r="F805" s="142"/>
      <c r="N805" s="142"/>
    </row>
    <row r="806" spans="6:14" s="139" customFormat="1" ht="14.25">
      <c r="F806" s="142"/>
      <c r="N806" s="142"/>
    </row>
    <row r="807" spans="6:14" s="139" customFormat="1" ht="14.25">
      <c r="F807" s="142"/>
      <c r="N807" s="142"/>
    </row>
    <row r="808" spans="6:14" s="139" customFormat="1" ht="14.25">
      <c r="F808" s="142"/>
      <c r="N808" s="142"/>
    </row>
    <row r="809" spans="6:14" s="139" customFormat="1" ht="14.25">
      <c r="F809" s="142"/>
      <c r="N809" s="142"/>
    </row>
    <row r="810" spans="6:14" s="139" customFormat="1" ht="14.25">
      <c r="F810" s="142"/>
      <c r="N810" s="142"/>
    </row>
    <row r="811" spans="6:14" s="139" customFormat="1" ht="14.25">
      <c r="F811" s="142"/>
      <c r="N811" s="142"/>
    </row>
    <row r="812" spans="6:14" s="139" customFormat="1" ht="14.25">
      <c r="F812" s="142"/>
      <c r="N812" s="142"/>
    </row>
    <row r="813" spans="6:14" s="139" customFormat="1" ht="14.25">
      <c r="F813" s="142"/>
      <c r="N813" s="142"/>
    </row>
    <row r="814" spans="6:14" s="139" customFormat="1" ht="14.25">
      <c r="F814" s="142"/>
      <c r="N814" s="142"/>
    </row>
    <row r="815" spans="6:14" s="139" customFormat="1" ht="14.25">
      <c r="F815" s="142"/>
      <c r="N815" s="142"/>
    </row>
    <row r="816" spans="6:14" s="139" customFormat="1" ht="14.25">
      <c r="F816" s="142"/>
      <c r="N816" s="142"/>
    </row>
    <row r="817" spans="6:14" s="139" customFormat="1" ht="14.25">
      <c r="F817" s="142"/>
      <c r="N817" s="142"/>
    </row>
    <row r="818" spans="6:14" s="139" customFormat="1" ht="14.25">
      <c r="F818" s="142"/>
      <c r="N818" s="142"/>
    </row>
    <row r="819" spans="6:14" s="139" customFormat="1" ht="14.25">
      <c r="F819" s="142"/>
      <c r="N819" s="142"/>
    </row>
    <row r="820" spans="6:14" s="139" customFormat="1" ht="14.25">
      <c r="F820" s="142"/>
      <c r="N820" s="142"/>
    </row>
    <row r="821" spans="6:14" s="139" customFormat="1" ht="14.25">
      <c r="F821" s="142"/>
      <c r="N821" s="142"/>
    </row>
    <row r="822" spans="6:14" s="139" customFormat="1" ht="14.25">
      <c r="F822" s="142"/>
      <c r="N822" s="142"/>
    </row>
    <row r="823" spans="6:14" s="139" customFormat="1" ht="14.25">
      <c r="F823" s="142"/>
      <c r="N823" s="142"/>
    </row>
    <row r="824" spans="6:14" s="139" customFormat="1" ht="14.25">
      <c r="F824" s="142"/>
      <c r="N824" s="142"/>
    </row>
    <row r="825" spans="6:14" s="139" customFormat="1" ht="14.25">
      <c r="F825" s="142"/>
      <c r="N825" s="142"/>
    </row>
    <row r="826" spans="6:14" s="139" customFormat="1" ht="14.25">
      <c r="F826" s="142"/>
      <c r="N826" s="142"/>
    </row>
    <row r="827" spans="6:14" s="139" customFormat="1" ht="14.25">
      <c r="F827" s="142"/>
      <c r="N827" s="142"/>
    </row>
    <row r="828" spans="6:14" s="139" customFormat="1" ht="14.25">
      <c r="F828" s="142"/>
      <c r="N828" s="142"/>
    </row>
    <row r="829" spans="6:14" s="139" customFormat="1" ht="14.25">
      <c r="F829" s="142"/>
      <c r="N829" s="142"/>
    </row>
    <row r="830" spans="6:14" s="139" customFormat="1" ht="14.25">
      <c r="F830" s="142"/>
      <c r="N830" s="142"/>
    </row>
    <row r="831" spans="6:14" s="139" customFormat="1" ht="14.25">
      <c r="F831" s="142"/>
      <c r="N831" s="142"/>
    </row>
    <row r="832" spans="6:14" s="139" customFormat="1" ht="14.25">
      <c r="F832" s="142"/>
      <c r="N832" s="142"/>
    </row>
    <row r="833" spans="6:14" s="139" customFormat="1" ht="14.25">
      <c r="F833" s="142"/>
      <c r="N833" s="142"/>
    </row>
    <row r="834" spans="6:14" s="139" customFormat="1" ht="14.25">
      <c r="F834" s="142"/>
      <c r="N834" s="142"/>
    </row>
    <row r="835" spans="6:14" s="139" customFormat="1" ht="14.25">
      <c r="F835" s="142"/>
      <c r="N835" s="142"/>
    </row>
    <row r="836" spans="6:14" s="139" customFormat="1" ht="14.25">
      <c r="F836" s="142"/>
      <c r="N836" s="142"/>
    </row>
    <row r="837" spans="6:14" s="139" customFormat="1" ht="14.25">
      <c r="F837" s="142"/>
      <c r="N837" s="142"/>
    </row>
    <row r="838" spans="6:14" s="139" customFormat="1" ht="14.25">
      <c r="F838" s="142"/>
      <c r="N838" s="142"/>
    </row>
    <row r="839" spans="6:14" s="139" customFormat="1" ht="14.25">
      <c r="F839" s="142"/>
      <c r="N839" s="142"/>
    </row>
    <row r="840" spans="6:14" s="139" customFormat="1" ht="14.25">
      <c r="F840" s="142"/>
      <c r="N840" s="142"/>
    </row>
    <row r="841" spans="6:14" s="139" customFormat="1" ht="14.25">
      <c r="F841" s="142"/>
      <c r="N841" s="142"/>
    </row>
    <row r="842" spans="6:14" s="139" customFormat="1" ht="14.25">
      <c r="F842" s="142"/>
      <c r="N842" s="142"/>
    </row>
    <row r="843" spans="6:14" s="139" customFormat="1" ht="14.25">
      <c r="F843" s="142"/>
      <c r="N843" s="142"/>
    </row>
    <row r="844" spans="6:14" s="139" customFormat="1" ht="14.25">
      <c r="F844" s="142"/>
      <c r="N844" s="142"/>
    </row>
    <row r="845" spans="6:14" s="139" customFormat="1" ht="14.25">
      <c r="F845" s="142"/>
      <c r="N845" s="142"/>
    </row>
    <row r="846" spans="6:14" s="139" customFormat="1" ht="14.25">
      <c r="F846" s="142"/>
      <c r="N846" s="142"/>
    </row>
    <row r="847" spans="6:14" s="139" customFormat="1" ht="14.25">
      <c r="F847" s="142"/>
      <c r="N847" s="142"/>
    </row>
    <row r="848" spans="6:14" s="139" customFormat="1" ht="14.25">
      <c r="F848" s="142"/>
      <c r="N848" s="142"/>
    </row>
    <row r="849" spans="6:14" s="139" customFormat="1" ht="14.25">
      <c r="F849" s="142"/>
      <c r="N849" s="142"/>
    </row>
    <row r="850" spans="6:14" s="139" customFormat="1" ht="14.25">
      <c r="F850" s="142"/>
      <c r="N850" s="142"/>
    </row>
    <row r="851" spans="6:14" s="139" customFormat="1" ht="14.25">
      <c r="F851" s="142"/>
      <c r="N851" s="142"/>
    </row>
    <row r="852" spans="6:14" s="139" customFormat="1" ht="14.25">
      <c r="F852" s="142"/>
      <c r="N852" s="142"/>
    </row>
    <row r="853" spans="6:14" s="139" customFormat="1" ht="14.25">
      <c r="F853" s="142"/>
      <c r="N853" s="142"/>
    </row>
    <row r="854" spans="6:14" s="139" customFormat="1" ht="14.25">
      <c r="F854" s="142"/>
      <c r="N854" s="142"/>
    </row>
    <row r="855" spans="6:14" s="139" customFormat="1" ht="14.25">
      <c r="F855" s="142"/>
      <c r="N855" s="142"/>
    </row>
    <row r="856" spans="6:14" s="139" customFormat="1" ht="14.25">
      <c r="F856" s="142"/>
      <c r="N856" s="142"/>
    </row>
    <row r="857" spans="6:14" s="139" customFormat="1" ht="14.25">
      <c r="F857" s="142"/>
      <c r="N857" s="142"/>
    </row>
    <row r="858" spans="6:14" s="139" customFormat="1" ht="14.25">
      <c r="F858" s="142"/>
      <c r="N858" s="142"/>
    </row>
    <row r="859" spans="6:14" s="139" customFormat="1" ht="14.25">
      <c r="F859" s="142"/>
      <c r="N859" s="142"/>
    </row>
    <row r="860" spans="6:14" s="139" customFormat="1" ht="14.25">
      <c r="F860" s="142"/>
      <c r="N860" s="142"/>
    </row>
    <row r="861" spans="6:14" s="139" customFormat="1" ht="14.25">
      <c r="F861" s="142"/>
      <c r="N861" s="142"/>
    </row>
    <row r="862" spans="6:14" s="139" customFormat="1" ht="14.25">
      <c r="F862" s="142"/>
      <c r="N862" s="142"/>
    </row>
    <row r="863" spans="6:14" s="139" customFormat="1" ht="14.25">
      <c r="F863" s="142"/>
      <c r="N863" s="142"/>
    </row>
    <row r="864" spans="6:14" s="139" customFormat="1" ht="14.25">
      <c r="F864" s="142"/>
      <c r="N864" s="142"/>
    </row>
    <row r="865" spans="6:14" s="139" customFormat="1" ht="14.25">
      <c r="F865" s="142"/>
      <c r="N865" s="142"/>
    </row>
    <row r="866" spans="6:14" s="139" customFormat="1" ht="14.25">
      <c r="F866" s="142"/>
      <c r="N866" s="142"/>
    </row>
    <row r="867" spans="6:14" s="139" customFormat="1" ht="14.25">
      <c r="F867" s="142"/>
      <c r="N867" s="142"/>
    </row>
    <row r="868" spans="6:14" s="139" customFormat="1" ht="14.25">
      <c r="F868" s="142"/>
      <c r="N868" s="142"/>
    </row>
    <row r="869" spans="6:14" s="139" customFormat="1" ht="14.25">
      <c r="F869" s="142"/>
      <c r="N869" s="142"/>
    </row>
    <row r="870" spans="6:14" s="139" customFormat="1" ht="14.25">
      <c r="F870" s="142"/>
      <c r="N870" s="142"/>
    </row>
    <row r="871" spans="6:14" s="139" customFormat="1" ht="14.25">
      <c r="F871" s="142"/>
      <c r="N871" s="142"/>
    </row>
    <row r="872" spans="6:14" s="139" customFormat="1" ht="14.25">
      <c r="F872" s="142"/>
      <c r="N872" s="142"/>
    </row>
    <row r="873" spans="6:14" s="139" customFormat="1" ht="14.25">
      <c r="F873" s="142"/>
      <c r="N873" s="142"/>
    </row>
    <row r="874" spans="6:14" s="139" customFormat="1" ht="14.25">
      <c r="F874" s="142"/>
      <c r="N874" s="142"/>
    </row>
    <row r="875" spans="6:14" s="139" customFormat="1" ht="14.25">
      <c r="F875" s="142"/>
      <c r="N875" s="142"/>
    </row>
    <row r="876" spans="6:14" s="139" customFormat="1" ht="14.25">
      <c r="F876" s="142"/>
      <c r="N876" s="142"/>
    </row>
    <row r="877" spans="6:14" s="139" customFormat="1" ht="14.25">
      <c r="F877" s="142"/>
      <c r="N877" s="142"/>
    </row>
    <row r="878" spans="6:14" s="139" customFormat="1" ht="14.25">
      <c r="F878" s="142"/>
      <c r="N878" s="142"/>
    </row>
    <row r="879" spans="6:14" s="139" customFormat="1" ht="14.25">
      <c r="F879" s="142"/>
      <c r="N879" s="142"/>
    </row>
    <row r="880" spans="6:14" s="139" customFormat="1" ht="14.25">
      <c r="F880" s="142"/>
      <c r="N880" s="142"/>
    </row>
    <row r="881" spans="6:14" s="139" customFormat="1" ht="14.25">
      <c r="F881" s="142"/>
      <c r="N881" s="142"/>
    </row>
    <row r="882" spans="6:14" s="139" customFormat="1" ht="14.25">
      <c r="F882" s="142"/>
      <c r="N882" s="142"/>
    </row>
    <row r="883" spans="6:14" s="139" customFormat="1" ht="14.25">
      <c r="F883" s="142"/>
      <c r="N883" s="142"/>
    </row>
    <row r="884" spans="6:14" s="139" customFormat="1" ht="14.25">
      <c r="F884" s="142"/>
      <c r="N884" s="142"/>
    </row>
    <row r="885" spans="6:14" s="139" customFormat="1" ht="14.25">
      <c r="F885" s="142"/>
      <c r="N885" s="142"/>
    </row>
    <row r="886" spans="6:14" s="139" customFormat="1" ht="14.25">
      <c r="F886" s="142"/>
      <c r="N886" s="142"/>
    </row>
    <row r="887" spans="6:14" s="139" customFormat="1" ht="14.25">
      <c r="F887" s="142"/>
      <c r="N887" s="142"/>
    </row>
    <row r="888" spans="6:14" s="139" customFormat="1" ht="14.25">
      <c r="F888" s="142"/>
      <c r="N888" s="142"/>
    </row>
    <row r="889" spans="6:14" s="139" customFormat="1" ht="14.25">
      <c r="F889" s="142"/>
      <c r="N889" s="142"/>
    </row>
    <row r="890" spans="6:14" s="139" customFormat="1" ht="14.25">
      <c r="F890" s="142"/>
      <c r="N890" s="142"/>
    </row>
    <row r="891" spans="6:14" s="139" customFormat="1" ht="14.25">
      <c r="F891" s="142"/>
      <c r="N891" s="142"/>
    </row>
    <row r="892" spans="6:14" s="139" customFormat="1" ht="14.25">
      <c r="F892" s="142"/>
      <c r="N892" s="142"/>
    </row>
    <row r="893" spans="6:14" s="139" customFormat="1" ht="14.25">
      <c r="F893" s="142"/>
      <c r="N893" s="142"/>
    </row>
    <row r="894" spans="6:14" s="139" customFormat="1" ht="14.25">
      <c r="F894" s="142"/>
      <c r="N894" s="142"/>
    </row>
    <row r="895" spans="6:14" s="139" customFormat="1" ht="14.25">
      <c r="F895" s="142"/>
      <c r="N895" s="142"/>
    </row>
    <row r="896" spans="6:14" s="139" customFormat="1" ht="14.25">
      <c r="F896" s="142"/>
      <c r="N896" s="142"/>
    </row>
    <row r="897" spans="6:14" s="139" customFormat="1" ht="14.25">
      <c r="F897" s="142"/>
      <c r="N897" s="142"/>
    </row>
    <row r="898" spans="6:14" s="139" customFormat="1" ht="14.25">
      <c r="F898" s="142"/>
      <c r="N898" s="142"/>
    </row>
    <row r="899" spans="6:14" s="139" customFormat="1" ht="14.25">
      <c r="F899" s="142"/>
      <c r="N899" s="142"/>
    </row>
    <row r="900" spans="6:14" s="139" customFormat="1" ht="14.25">
      <c r="F900" s="142"/>
      <c r="N900" s="142"/>
    </row>
    <row r="901" spans="6:14" s="139" customFormat="1" ht="14.25">
      <c r="F901" s="142"/>
      <c r="N901" s="142"/>
    </row>
    <row r="902" spans="6:14" s="139" customFormat="1" ht="14.25">
      <c r="F902" s="142"/>
      <c r="N902" s="142"/>
    </row>
    <row r="903" spans="6:14" s="139" customFormat="1" ht="14.25">
      <c r="F903" s="142"/>
      <c r="N903" s="142"/>
    </row>
    <row r="904" spans="6:14" s="139" customFormat="1" ht="14.25">
      <c r="F904" s="142"/>
      <c r="N904" s="142"/>
    </row>
    <row r="905" spans="6:14" s="139" customFormat="1" ht="14.25">
      <c r="F905" s="142"/>
      <c r="N905" s="142"/>
    </row>
    <row r="906" spans="6:14" s="139" customFormat="1" ht="14.25">
      <c r="F906" s="142"/>
      <c r="N906" s="142"/>
    </row>
    <row r="907" spans="6:14" s="139" customFormat="1" ht="14.25">
      <c r="F907" s="142"/>
      <c r="N907" s="142"/>
    </row>
    <row r="908" spans="6:14" s="139" customFormat="1" ht="14.25">
      <c r="F908" s="142"/>
      <c r="N908" s="142"/>
    </row>
    <row r="909" spans="6:14" s="139" customFormat="1" ht="14.25">
      <c r="F909" s="142"/>
      <c r="N909" s="142"/>
    </row>
    <row r="910" spans="6:14" s="139" customFormat="1" ht="14.25">
      <c r="F910" s="142"/>
      <c r="N910" s="142"/>
    </row>
    <row r="911" spans="6:14" s="139" customFormat="1" ht="14.25">
      <c r="F911" s="142"/>
      <c r="N911" s="142"/>
    </row>
    <row r="912" spans="6:14" s="139" customFormat="1" ht="14.25">
      <c r="F912" s="142"/>
      <c r="N912" s="142"/>
    </row>
    <row r="913" spans="6:14" s="139" customFormat="1" ht="14.25">
      <c r="F913" s="142"/>
      <c r="N913" s="142"/>
    </row>
    <row r="914" spans="6:14" s="139" customFormat="1" ht="14.25">
      <c r="F914" s="142"/>
      <c r="N914" s="142"/>
    </row>
    <row r="915" spans="6:14" s="139" customFormat="1" ht="14.25">
      <c r="F915" s="142"/>
      <c r="N915" s="142"/>
    </row>
    <row r="916" spans="6:14" s="139" customFormat="1" ht="14.25">
      <c r="F916" s="142"/>
      <c r="N916" s="142"/>
    </row>
    <row r="917" spans="6:14" s="139" customFormat="1" ht="14.25">
      <c r="F917" s="142"/>
      <c r="N917" s="142"/>
    </row>
    <row r="918" spans="6:14" s="139" customFormat="1" ht="14.25">
      <c r="F918" s="142"/>
      <c r="N918" s="142"/>
    </row>
    <row r="919" spans="6:14" s="139" customFormat="1" ht="14.25">
      <c r="F919" s="142"/>
      <c r="N919" s="142"/>
    </row>
    <row r="920" spans="6:14" s="139" customFormat="1" ht="14.25">
      <c r="F920" s="142"/>
      <c r="N920" s="142"/>
    </row>
    <row r="921" spans="6:14" s="139" customFormat="1" ht="14.25">
      <c r="F921" s="142"/>
      <c r="N921" s="142"/>
    </row>
    <row r="922" spans="6:14" s="139" customFormat="1" ht="14.25">
      <c r="F922" s="142"/>
      <c r="N922" s="142"/>
    </row>
    <row r="923" spans="6:14" s="139" customFormat="1" ht="14.25">
      <c r="F923" s="142"/>
      <c r="N923" s="142"/>
    </row>
    <row r="924" spans="6:14" s="139" customFormat="1" ht="14.25">
      <c r="F924" s="142"/>
      <c r="N924" s="142"/>
    </row>
    <row r="925" spans="6:14" s="139" customFormat="1" ht="14.25">
      <c r="F925" s="142"/>
      <c r="N925" s="142"/>
    </row>
    <row r="926" spans="6:14" s="139" customFormat="1" ht="14.25">
      <c r="F926" s="142"/>
      <c r="N926" s="142"/>
    </row>
    <row r="927" spans="6:14" s="139" customFormat="1" ht="14.25">
      <c r="F927" s="142"/>
      <c r="N927" s="142"/>
    </row>
    <row r="928" spans="6:14" s="139" customFormat="1" ht="14.25">
      <c r="F928" s="142"/>
      <c r="N928" s="142"/>
    </row>
    <row r="929" spans="6:14" s="139" customFormat="1" ht="14.25">
      <c r="F929" s="142"/>
      <c r="N929" s="142"/>
    </row>
    <row r="930" spans="6:14" s="139" customFormat="1" ht="14.25">
      <c r="F930" s="142"/>
      <c r="N930" s="142"/>
    </row>
    <row r="931" spans="6:14" s="139" customFormat="1" ht="14.25">
      <c r="F931" s="142"/>
      <c r="N931" s="142"/>
    </row>
    <row r="932" spans="6:14" s="139" customFormat="1" ht="14.25">
      <c r="F932" s="142"/>
      <c r="N932" s="142"/>
    </row>
    <row r="933" spans="6:14" s="139" customFormat="1" ht="14.25">
      <c r="F933" s="142"/>
      <c r="N933" s="142"/>
    </row>
    <row r="934" spans="6:14" s="139" customFormat="1" ht="14.25">
      <c r="F934" s="142"/>
      <c r="N934" s="142"/>
    </row>
    <row r="935" spans="6:14" s="139" customFormat="1" ht="14.25">
      <c r="F935" s="142"/>
      <c r="N935" s="142"/>
    </row>
    <row r="936" spans="6:14" s="139" customFormat="1" ht="14.25">
      <c r="F936" s="142"/>
      <c r="N936" s="142"/>
    </row>
    <row r="937" spans="6:14" s="139" customFormat="1" ht="14.25">
      <c r="F937" s="142"/>
      <c r="N937" s="142"/>
    </row>
    <row r="938" spans="6:14" s="139" customFormat="1" ht="14.25">
      <c r="F938" s="142"/>
      <c r="N938" s="142"/>
    </row>
    <row r="939" spans="6:14" s="139" customFormat="1" ht="14.25">
      <c r="F939" s="142"/>
      <c r="N939" s="142"/>
    </row>
    <row r="940" spans="6:14" s="139" customFormat="1" ht="14.25">
      <c r="F940" s="142"/>
      <c r="N940" s="142"/>
    </row>
    <row r="941" spans="6:14" s="139" customFormat="1" ht="14.25">
      <c r="F941" s="142"/>
      <c r="N941" s="142"/>
    </row>
    <row r="942" spans="6:14" s="139" customFormat="1" ht="14.25">
      <c r="F942" s="142"/>
      <c r="N942" s="142"/>
    </row>
    <row r="943" spans="6:14" s="139" customFormat="1" ht="14.25">
      <c r="F943" s="142"/>
      <c r="N943" s="142"/>
    </row>
    <row r="944" spans="6:14" s="139" customFormat="1" ht="14.25">
      <c r="F944" s="142"/>
      <c r="N944" s="142"/>
    </row>
    <row r="945" spans="6:14" s="139" customFormat="1" ht="14.25">
      <c r="F945" s="142"/>
      <c r="N945" s="142"/>
    </row>
    <row r="946" spans="6:14" s="139" customFormat="1" ht="14.25">
      <c r="F946" s="142"/>
      <c r="N946" s="142"/>
    </row>
    <row r="947" spans="6:14" s="139" customFormat="1" ht="14.25">
      <c r="F947" s="142"/>
      <c r="N947" s="142"/>
    </row>
    <row r="948" spans="6:14" s="139" customFormat="1" ht="14.25">
      <c r="F948" s="142"/>
      <c r="N948" s="142"/>
    </row>
    <row r="949" spans="6:14" s="139" customFormat="1" ht="14.25">
      <c r="F949" s="142"/>
      <c r="N949" s="142"/>
    </row>
    <row r="950" spans="6:14" s="139" customFormat="1" ht="14.25">
      <c r="F950" s="142"/>
      <c r="N950" s="142"/>
    </row>
    <row r="951" spans="6:14" s="139" customFormat="1" ht="14.25">
      <c r="F951" s="142"/>
      <c r="N951" s="142"/>
    </row>
    <row r="952" spans="6:14" s="139" customFormat="1" ht="14.25">
      <c r="F952" s="142"/>
      <c r="N952" s="142"/>
    </row>
    <row r="953" spans="6:14" s="139" customFormat="1" ht="14.25">
      <c r="F953" s="142"/>
      <c r="N953" s="142"/>
    </row>
    <row r="954" spans="6:14" s="139" customFormat="1" ht="14.25">
      <c r="F954" s="142"/>
      <c r="N954" s="142"/>
    </row>
    <row r="955" spans="6:14" s="139" customFormat="1" ht="14.25">
      <c r="F955" s="142"/>
      <c r="N955" s="142"/>
    </row>
    <row r="956" spans="6:14" s="139" customFormat="1" ht="14.25">
      <c r="F956" s="142"/>
      <c r="N956" s="142"/>
    </row>
    <row r="957" spans="6:14" s="139" customFormat="1" ht="14.25">
      <c r="F957" s="142"/>
      <c r="N957" s="142"/>
    </row>
    <row r="958" spans="6:14" s="139" customFormat="1" ht="14.25">
      <c r="F958" s="142"/>
      <c r="N958" s="142"/>
    </row>
    <row r="959" spans="6:14" s="139" customFormat="1" ht="14.25">
      <c r="F959" s="142"/>
      <c r="N959" s="142"/>
    </row>
    <row r="960" spans="6:14" s="139" customFormat="1" ht="14.25">
      <c r="F960" s="142"/>
      <c r="N960" s="142"/>
    </row>
    <row r="961" spans="6:14" s="139" customFormat="1" ht="14.25">
      <c r="F961" s="142"/>
      <c r="N961" s="142"/>
    </row>
    <row r="962" spans="6:14" s="139" customFormat="1" ht="14.25">
      <c r="F962" s="142"/>
      <c r="N962" s="142"/>
    </row>
    <row r="963" spans="6:14" s="139" customFormat="1" ht="14.25">
      <c r="F963" s="142"/>
      <c r="N963" s="142"/>
    </row>
    <row r="964" spans="6:14" s="139" customFormat="1" ht="14.25">
      <c r="F964" s="142"/>
      <c r="N964" s="142"/>
    </row>
    <row r="965" spans="6:14" s="139" customFormat="1" ht="14.25">
      <c r="F965" s="142"/>
      <c r="N965" s="142"/>
    </row>
    <row r="966" spans="6:14" s="139" customFormat="1" ht="14.25">
      <c r="F966" s="142"/>
      <c r="N966" s="142"/>
    </row>
    <row r="967" spans="6:14" s="139" customFormat="1" ht="14.25">
      <c r="F967" s="142"/>
      <c r="N967" s="142"/>
    </row>
    <row r="968" spans="6:14" s="139" customFormat="1" ht="14.25">
      <c r="F968" s="142"/>
      <c r="N968" s="142"/>
    </row>
    <row r="969" spans="6:14" s="139" customFormat="1" ht="14.25">
      <c r="F969" s="142"/>
      <c r="N969" s="142"/>
    </row>
    <row r="970" spans="6:14" s="139" customFormat="1" ht="14.25">
      <c r="F970" s="142"/>
      <c r="N970" s="142"/>
    </row>
    <row r="971" spans="6:14" s="139" customFormat="1" ht="14.25">
      <c r="F971" s="142"/>
      <c r="N971" s="142"/>
    </row>
    <row r="972" spans="6:14" s="139" customFormat="1" ht="14.25">
      <c r="F972" s="142"/>
      <c r="N972" s="142"/>
    </row>
    <row r="973" spans="6:14" s="139" customFormat="1" ht="14.25">
      <c r="F973" s="142"/>
      <c r="N973" s="142"/>
    </row>
    <row r="974" spans="6:14" s="139" customFormat="1" ht="14.25">
      <c r="F974" s="142"/>
      <c r="N974" s="142"/>
    </row>
    <row r="975" spans="6:14" s="139" customFormat="1" ht="14.25">
      <c r="F975" s="142"/>
      <c r="N975" s="142"/>
    </row>
    <row r="976" spans="6:14" s="139" customFormat="1" ht="14.25">
      <c r="F976" s="142"/>
      <c r="N976" s="142"/>
    </row>
    <row r="977" spans="6:14" s="139" customFormat="1" ht="14.25">
      <c r="F977" s="142"/>
      <c r="N977" s="142"/>
    </row>
    <row r="978" spans="6:14" s="139" customFormat="1" ht="14.25">
      <c r="F978" s="142"/>
      <c r="N978" s="142"/>
    </row>
    <row r="979" spans="6:14" s="139" customFormat="1" ht="14.25">
      <c r="F979" s="142"/>
      <c r="N979" s="142"/>
    </row>
    <row r="980" spans="6:14" s="139" customFormat="1" ht="14.25">
      <c r="F980" s="142"/>
      <c r="N980" s="142"/>
    </row>
    <row r="981" spans="6:14" s="139" customFormat="1" ht="14.25">
      <c r="F981" s="142"/>
      <c r="N981" s="142"/>
    </row>
    <row r="982" spans="6:14" s="139" customFormat="1" ht="14.25">
      <c r="F982" s="142"/>
      <c r="N982" s="142"/>
    </row>
    <row r="983" spans="6:14" s="139" customFormat="1" ht="14.25">
      <c r="F983" s="142"/>
      <c r="N983" s="142"/>
    </row>
    <row r="984" spans="6:14" s="139" customFormat="1" ht="14.25">
      <c r="F984" s="142"/>
      <c r="N984" s="142"/>
    </row>
    <row r="985" spans="6:14" s="139" customFormat="1" ht="14.25">
      <c r="F985" s="142"/>
      <c r="N985" s="142"/>
    </row>
    <row r="986" spans="6:14" s="139" customFormat="1" ht="14.25">
      <c r="F986" s="142"/>
      <c r="N986" s="142"/>
    </row>
    <row r="987" spans="6:14" s="139" customFormat="1" ht="14.25">
      <c r="F987" s="142"/>
      <c r="N987" s="142"/>
    </row>
    <row r="988" spans="6:14" s="139" customFormat="1" ht="14.25">
      <c r="F988" s="142"/>
      <c r="N988" s="142"/>
    </row>
    <row r="989" spans="6:14" s="139" customFormat="1" ht="14.25">
      <c r="F989" s="142"/>
      <c r="N989" s="142"/>
    </row>
    <row r="990" spans="6:14" s="139" customFormat="1" ht="14.25">
      <c r="F990" s="142"/>
      <c r="N990" s="142"/>
    </row>
    <row r="991" spans="6:14" s="139" customFormat="1" ht="14.25">
      <c r="F991" s="142"/>
      <c r="N991" s="142"/>
    </row>
    <row r="992" spans="6:14" s="139" customFormat="1" ht="14.25">
      <c r="F992" s="142"/>
      <c r="N992" s="142"/>
    </row>
    <row r="993" spans="6:14" s="139" customFormat="1" ht="14.25">
      <c r="F993" s="142"/>
      <c r="N993" s="142"/>
    </row>
    <row r="994" spans="6:14" s="139" customFormat="1" ht="14.25">
      <c r="F994" s="142"/>
      <c r="N994" s="142"/>
    </row>
    <row r="995" spans="6:14" s="139" customFormat="1" ht="14.25">
      <c r="F995" s="142"/>
      <c r="N995" s="142"/>
    </row>
    <row r="996" spans="6:14" s="139" customFormat="1" ht="14.25">
      <c r="F996" s="142"/>
      <c r="N996" s="142"/>
    </row>
    <row r="997" spans="6:14" s="139" customFormat="1" ht="14.25">
      <c r="F997" s="142"/>
      <c r="N997" s="142"/>
    </row>
    <row r="998" spans="6:14" s="139" customFormat="1" ht="14.25">
      <c r="F998" s="142"/>
      <c r="N998" s="142"/>
    </row>
    <row r="999" spans="6:14" s="139" customFormat="1" ht="14.25">
      <c r="F999" s="142"/>
      <c r="N999" s="142"/>
    </row>
    <row r="1000" spans="6:14" s="139" customFormat="1" ht="14.25">
      <c r="F1000" s="142"/>
      <c r="N1000" s="142"/>
    </row>
    <row r="1001" spans="6:14" s="139" customFormat="1" ht="14.25">
      <c r="F1001" s="142"/>
      <c r="N1001" s="142"/>
    </row>
    <row r="1002" spans="6:14" s="139" customFormat="1" ht="14.25">
      <c r="F1002" s="142"/>
      <c r="N1002" s="142"/>
    </row>
    <row r="1003" spans="6:14" s="139" customFormat="1" ht="14.25">
      <c r="F1003" s="142"/>
      <c r="N1003" s="142"/>
    </row>
    <row r="1004" spans="6:14" s="139" customFormat="1" ht="14.25">
      <c r="F1004" s="142"/>
      <c r="N1004" s="142"/>
    </row>
    <row r="1005" spans="6:14" s="139" customFormat="1" ht="14.25">
      <c r="F1005" s="142"/>
      <c r="N1005" s="142"/>
    </row>
    <row r="1006" spans="6:14" s="139" customFormat="1" ht="14.25">
      <c r="F1006" s="142"/>
      <c r="N1006" s="142"/>
    </row>
    <row r="1007" spans="6:14" s="139" customFormat="1" ht="14.25">
      <c r="F1007" s="142"/>
      <c r="N1007" s="142"/>
    </row>
    <row r="1008" spans="6:14" s="139" customFormat="1" ht="14.25">
      <c r="F1008" s="142"/>
      <c r="N1008" s="142"/>
    </row>
    <row r="1009" spans="6:14" s="139" customFormat="1" ht="14.25">
      <c r="F1009" s="142"/>
      <c r="N1009" s="142"/>
    </row>
    <row r="1010" spans="6:14" s="139" customFormat="1" ht="14.25">
      <c r="F1010" s="142"/>
      <c r="N1010" s="142"/>
    </row>
    <row r="1011" spans="6:14" s="139" customFormat="1" ht="14.25">
      <c r="F1011" s="142"/>
      <c r="N1011" s="142"/>
    </row>
    <row r="1012" spans="6:14" s="139" customFormat="1" ht="14.25">
      <c r="F1012" s="142"/>
      <c r="N1012" s="142"/>
    </row>
    <row r="1013" spans="6:14" s="139" customFormat="1" ht="14.25">
      <c r="F1013" s="142"/>
      <c r="N1013" s="142"/>
    </row>
    <row r="1014" spans="6:14" s="139" customFormat="1" ht="14.25">
      <c r="F1014" s="142"/>
      <c r="N1014" s="142"/>
    </row>
    <row r="1015" spans="6:14" s="139" customFormat="1" ht="14.25">
      <c r="F1015" s="142"/>
      <c r="N1015" s="142"/>
    </row>
    <row r="1016" spans="6:14" s="139" customFormat="1" ht="14.25">
      <c r="F1016" s="142"/>
      <c r="N1016" s="142"/>
    </row>
    <row r="1017" spans="6:14" s="139" customFormat="1" ht="14.25">
      <c r="F1017" s="142"/>
      <c r="N1017" s="142"/>
    </row>
    <row r="1018" spans="6:14" s="139" customFormat="1" ht="14.25">
      <c r="F1018" s="142"/>
      <c r="N1018" s="142"/>
    </row>
    <row r="1019" spans="6:14" s="139" customFormat="1" ht="14.25">
      <c r="F1019" s="142"/>
      <c r="N1019" s="142"/>
    </row>
    <row r="1020" spans="6:14" s="139" customFormat="1" ht="14.25">
      <c r="F1020" s="142"/>
      <c r="N1020" s="142"/>
    </row>
    <row r="1021" spans="6:14" s="139" customFormat="1" ht="14.25">
      <c r="F1021" s="142"/>
      <c r="N1021" s="142"/>
    </row>
    <row r="1022" spans="6:14" s="139" customFormat="1" ht="14.25">
      <c r="F1022" s="142"/>
      <c r="N1022" s="142"/>
    </row>
    <row r="1023" spans="6:14" s="139" customFormat="1" ht="14.25">
      <c r="F1023" s="142"/>
      <c r="N1023" s="142"/>
    </row>
    <row r="1024" spans="6:14" s="139" customFormat="1" ht="14.25">
      <c r="F1024" s="142"/>
      <c r="N1024" s="142"/>
    </row>
    <row r="1025" spans="6:14" s="139" customFormat="1" ht="14.25">
      <c r="F1025" s="142"/>
      <c r="N1025" s="142"/>
    </row>
    <row r="1026" spans="6:14" s="139" customFormat="1" ht="14.25">
      <c r="F1026" s="142"/>
      <c r="N1026" s="142"/>
    </row>
    <row r="1027" spans="6:14" s="139" customFormat="1" ht="14.25">
      <c r="F1027" s="142"/>
      <c r="N1027" s="142"/>
    </row>
    <row r="1028" spans="6:14" s="139" customFormat="1" ht="14.25">
      <c r="F1028" s="142"/>
      <c r="N1028" s="142"/>
    </row>
    <row r="1029" spans="6:14" s="139" customFormat="1" ht="14.25">
      <c r="F1029" s="142"/>
      <c r="N1029" s="142"/>
    </row>
    <row r="1030" spans="6:14" s="139" customFormat="1" ht="14.25">
      <c r="F1030" s="142"/>
      <c r="N1030" s="142"/>
    </row>
    <row r="1031" spans="6:14" s="139" customFormat="1" ht="14.25">
      <c r="F1031" s="142"/>
      <c r="N1031" s="142"/>
    </row>
    <row r="1032" spans="6:14" s="139" customFormat="1" ht="14.25">
      <c r="F1032" s="142"/>
      <c r="N1032" s="142"/>
    </row>
    <row r="1033" spans="6:14" s="139" customFormat="1" ht="14.25">
      <c r="F1033" s="142"/>
      <c r="N1033" s="142"/>
    </row>
    <row r="1034" spans="6:14" s="139" customFormat="1" ht="14.25">
      <c r="F1034" s="142"/>
      <c r="N1034" s="142"/>
    </row>
    <row r="1035" spans="6:14" s="139" customFormat="1" ht="14.25">
      <c r="F1035" s="142"/>
      <c r="N1035" s="142"/>
    </row>
    <row r="1036" spans="6:14" s="139" customFormat="1" ht="14.25">
      <c r="F1036" s="142"/>
      <c r="N1036" s="142"/>
    </row>
    <row r="1037" spans="6:14" s="139" customFormat="1" ht="14.25">
      <c r="F1037" s="142"/>
      <c r="N1037" s="142"/>
    </row>
    <row r="1038" spans="6:14" s="139" customFormat="1" ht="14.25">
      <c r="F1038" s="142"/>
      <c r="N1038" s="142"/>
    </row>
    <row r="1039" spans="6:14" s="139" customFormat="1" ht="14.25">
      <c r="F1039" s="142"/>
      <c r="N1039" s="142"/>
    </row>
    <row r="1040" spans="6:14" s="139" customFormat="1" ht="14.25">
      <c r="F1040" s="142"/>
      <c r="N1040" s="142"/>
    </row>
    <row r="1041" spans="6:14" s="139" customFormat="1" ht="14.25">
      <c r="F1041" s="142"/>
      <c r="N1041" s="142"/>
    </row>
    <row r="1042" spans="6:14" s="139" customFormat="1" ht="14.25">
      <c r="F1042" s="142"/>
      <c r="N1042" s="142"/>
    </row>
    <row r="1043" spans="6:14" s="139" customFormat="1" ht="14.25">
      <c r="F1043" s="142"/>
      <c r="N1043" s="142"/>
    </row>
    <row r="1044" spans="6:14" s="139" customFormat="1" ht="14.25">
      <c r="F1044" s="142"/>
      <c r="N1044" s="142"/>
    </row>
    <row r="1045" spans="6:14" s="139" customFormat="1" ht="14.25">
      <c r="F1045" s="142"/>
      <c r="N1045" s="142"/>
    </row>
    <row r="1046" spans="6:14" s="139" customFormat="1" ht="14.25">
      <c r="F1046" s="142"/>
      <c r="N1046" s="142"/>
    </row>
    <row r="1047" spans="6:14" s="139" customFormat="1" ht="14.25">
      <c r="F1047" s="142"/>
      <c r="N1047" s="142"/>
    </row>
    <row r="1048" spans="6:14" s="139" customFormat="1" ht="14.25">
      <c r="F1048" s="142"/>
      <c r="N1048" s="142"/>
    </row>
    <row r="1049" spans="6:14" s="139" customFormat="1" ht="14.25">
      <c r="F1049" s="142"/>
      <c r="N1049" s="142"/>
    </row>
    <row r="1050" spans="6:14" s="139" customFormat="1" ht="14.25">
      <c r="F1050" s="142"/>
      <c r="N1050" s="142"/>
    </row>
    <row r="1051" spans="6:14" s="139" customFormat="1" ht="14.25">
      <c r="F1051" s="142"/>
      <c r="N1051" s="142"/>
    </row>
    <row r="1052" spans="6:14" s="139" customFormat="1" ht="14.25">
      <c r="F1052" s="142"/>
      <c r="N1052" s="142"/>
    </row>
    <row r="1053" spans="6:14" s="139" customFormat="1" ht="14.25">
      <c r="F1053" s="142"/>
      <c r="N1053" s="142"/>
    </row>
    <row r="1054" spans="6:14" s="139" customFormat="1" ht="14.25">
      <c r="F1054" s="142"/>
      <c r="N1054" s="142"/>
    </row>
    <row r="1055" spans="6:14" s="139" customFormat="1" ht="14.25">
      <c r="F1055" s="142"/>
      <c r="N1055" s="142"/>
    </row>
    <row r="1056" spans="6:14" s="139" customFormat="1" ht="14.25">
      <c r="F1056" s="142"/>
      <c r="N1056" s="142"/>
    </row>
    <row r="1057" spans="6:14" s="139" customFormat="1" ht="14.25">
      <c r="F1057" s="142"/>
      <c r="N1057" s="142"/>
    </row>
    <row r="1058" spans="6:14" s="139" customFormat="1" ht="14.25">
      <c r="F1058" s="142"/>
      <c r="N1058" s="142"/>
    </row>
    <row r="1059" spans="6:14" s="139" customFormat="1" ht="14.25">
      <c r="F1059" s="142"/>
      <c r="N1059" s="142"/>
    </row>
    <row r="1060" spans="6:14" s="139" customFormat="1" ht="14.25">
      <c r="F1060" s="142"/>
      <c r="N1060" s="142"/>
    </row>
    <row r="1061" spans="6:14" s="139" customFormat="1" ht="14.25">
      <c r="F1061" s="142"/>
      <c r="N1061" s="142"/>
    </row>
    <row r="1062" spans="6:14" s="139" customFormat="1" ht="14.25">
      <c r="F1062" s="142"/>
      <c r="N1062" s="142"/>
    </row>
    <row r="1063" spans="6:14" s="139" customFormat="1" ht="14.25">
      <c r="F1063" s="142"/>
      <c r="N1063" s="142"/>
    </row>
    <row r="1064" spans="6:14" s="139" customFormat="1" ht="14.25">
      <c r="F1064" s="142"/>
      <c r="N1064" s="142"/>
    </row>
    <row r="1065" spans="6:14" s="139" customFormat="1" ht="14.25">
      <c r="F1065" s="142"/>
      <c r="N1065" s="142"/>
    </row>
    <row r="1066" spans="6:14" s="139" customFormat="1" ht="14.25">
      <c r="F1066" s="142"/>
      <c r="N1066" s="142"/>
    </row>
    <row r="1067" spans="6:14" s="139" customFormat="1" ht="14.25">
      <c r="F1067" s="142"/>
      <c r="N1067" s="142"/>
    </row>
    <row r="1068" spans="6:14" s="139" customFormat="1" ht="14.25">
      <c r="F1068" s="142"/>
      <c r="N1068" s="142"/>
    </row>
    <row r="1069" spans="6:14" s="139" customFormat="1" ht="14.25">
      <c r="F1069" s="142"/>
      <c r="N1069" s="142"/>
    </row>
    <row r="1070" spans="6:14" s="139" customFormat="1" ht="14.25">
      <c r="F1070" s="142"/>
      <c r="N1070" s="142"/>
    </row>
    <row r="1071" spans="6:14" s="139" customFormat="1" ht="14.25">
      <c r="F1071" s="142"/>
      <c r="N1071" s="142"/>
    </row>
    <row r="1072" spans="6:14" s="139" customFormat="1" ht="14.25">
      <c r="F1072" s="142"/>
      <c r="N1072" s="142"/>
    </row>
    <row r="1073" spans="6:14" s="139" customFormat="1" ht="14.25">
      <c r="F1073" s="142"/>
      <c r="N1073" s="142"/>
    </row>
    <row r="1074" spans="6:14" s="139" customFormat="1" ht="14.25">
      <c r="F1074" s="142"/>
      <c r="N1074" s="142"/>
    </row>
    <row r="1075" spans="6:14" s="139" customFormat="1" ht="14.25">
      <c r="F1075" s="142"/>
      <c r="N1075" s="142"/>
    </row>
    <row r="1076" spans="6:14" s="139" customFormat="1" ht="14.25">
      <c r="F1076" s="142"/>
      <c r="N1076" s="142"/>
    </row>
    <row r="1077" spans="6:14" s="139" customFormat="1" ht="14.25">
      <c r="F1077" s="142"/>
      <c r="N1077" s="142"/>
    </row>
    <row r="1078" spans="6:14" s="139" customFormat="1" ht="14.25">
      <c r="F1078" s="142"/>
      <c r="N1078" s="142"/>
    </row>
    <row r="1079" spans="6:14" s="139" customFormat="1" ht="14.25">
      <c r="F1079" s="142"/>
      <c r="N1079" s="142"/>
    </row>
    <row r="1080" spans="6:14" s="139" customFormat="1" ht="14.25">
      <c r="F1080" s="142"/>
      <c r="N1080" s="142"/>
    </row>
    <row r="1081" spans="6:14" s="139" customFormat="1" ht="14.25">
      <c r="F1081" s="142"/>
      <c r="N1081" s="142"/>
    </row>
    <row r="1082" spans="6:14" s="139" customFormat="1" ht="14.25">
      <c r="F1082" s="142"/>
      <c r="N1082" s="142"/>
    </row>
    <row r="1083" spans="6:14" s="139" customFormat="1" ht="14.25">
      <c r="F1083" s="142"/>
      <c r="N1083" s="142"/>
    </row>
    <row r="1084" spans="6:14" s="139" customFormat="1" ht="14.25">
      <c r="F1084" s="142"/>
      <c r="N1084" s="142"/>
    </row>
    <row r="1085" spans="6:14" s="139" customFormat="1" ht="14.25">
      <c r="F1085" s="142"/>
      <c r="N1085" s="142"/>
    </row>
    <row r="1086" spans="6:14" s="139" customFormat="1" ht="14.25">
      <c r="F1086" s="142"/>
      <c r="N1086" s="142"/>
    </row>
    <row r="1087" spans="6:14" s="139" customFormat="1" ht="14.25">
      <c r="F1087" s="142"/>
      <c r="N1087" s="142"/>
    </row>
    <row r="1088" spans="6:14" s="139" customFormat="1" ht="14.25">
      <c r="F1088" s="142"/>
      <c r="N1088" s="142"/>
    </row>
    <row r="1089" spans="6:14" s="139" customFormat="1" ht="14.25">
      <c r="F1089" s="142"/>
      <c r="N1089" s="142"/>
    </row>
    <row r="1090" spans="6:14" s="139" customFormat="1" ht="14.25">
      <c r="F1090" s="142"/>
      <c r="N1090" s="142"/>
    </row>
    <row r="1091" spans="6:14" s="139" customFormat="1" ht="14.25">
      <c r="F1091" s="142"/>
      <c r="N1091" s="142"/>
    </row>
    <row r="1092" spans="6:14" s="139" customFormat="1" ht="14.25">
      <c r="F1092" s="142"/>
      <c r="N1092" s="142"/>
    </row>
  </sheetData>
  <autoFilter ref="A16:IQ41">
    <filterColumn colId="1"/>
    <filterColumn colId="3"/>
    <filterColumn colId="4"/>
    <filterColumn colId="5"/>
    <filterColumn colId="6"/>
    <filterColumn colId="7"/>
  </autoFilter>
  <customSheetViews>
    <customSheetView guid="{9067D43C-8CF0-48E5-8C1B-7DFA94892381}" showPageBreaks="1" showAutoFilter="1">
      <pane ySplit="11" topLeftCell="A60" activePane="bottomLeft" state="frozen"/>
      <selection pane="bottomLeft" activeCell="M82" sqref="M82"/>
      <pageMargins left="0.19685039370078741" right="0.19685039370078741" top="0.98425196850393704" bottom="0.39370078740157483" header="0.31496062992125984" footer="0.31496062992125984"/>
      <printOptions horizontalCentered="1"/>
      <pageSetup paperSize="9" scale="67" orientation="landscape" r:id="rId1"/>
      <headerFooter differentFirst="1">
        <oddHeader>&amp;CСтраница &amp;P из &amp;N</oddHeader>
      </headerFooter>
      <autoFilter ref="A16:IQ43">
        <filterColumn colId="1"/>
        <filterColumn colId="3"/>
        <filterColumn colId="4"/>
        <filterColumn colId="5"/>
        <filterColumn colId="6"/>
        <filterColumn colId="7"/>
      </autoFilter>
    </customSheetView>
    <customSheetView guid="{754BA2B9-92C8-4608-8D67-96BC5C16664E}" showPageBreaks="1" showAutoFilter="1">
      <pane ySplit="11" topLeftCell="A60" activePane="bottomLeft" state="frozen"/>
      <selection pane="bottomLeft" activeCell="M82" sqref="M82"/>
      <pageMargins left="0.19685039370078741" right="0.19685039370078741" top="0.98425196850393704" bottom="0.39370078740157483" header="0.31496062992125984" footer="0.31496062992125984"/>
      <printOptions horizontalCentered="1"/>
      <pageSetup paperSize="9" scale="67" orientation="landscape" r:id="rId2"/>
      <headerFooter differentFirst="1">
        <oddHeader>&amp;CСтраница &amp;P из &amp;N</oddHeader>
      </headerFooter>
      <autoFilter ref="A16:IQ43">
        <filterColumn colId="1"/>
        <filterColumn colId="3"/>
        <filterColumn colId="4"/>
        <filterColumn colId="5"/>
        <filterColumn colId="6"/>
        <filterColumn colId="7"/>
      </autoFilter>
    </customSheetView>
    <customSheetView guid="{DEEA3186-5E7C-4B49-A323-6511047D2DAC}" showPageBreaks="1" showAutoFilter="1">
      <pane ySplit="11" topLeftCell="A60" activePane="bottomLeft" state="frozen"/>
      <selection pane="bottomLeft" activeCell="M82" sqref="M82"/>
      <pageMargins left="0.19685039370078741" right="0.19685039370078741" top="0.98425196850393704" bottom="0.39370078740157483" header="0.31496062992125984" footer="0.31496062992125984"/>
      <printOptions horizontalCentered="1"/>
      <pageSetup paperSize="9" scale="67" orientation="landscape" r:id="rId3"/>
      <headerFooter differentFirst="1">
        <oddHeader>&amp;CСтраница &amp;P из &amp;N</oddHeader>
      </headerFooter>
      <autoFilter ref="A16:IQ43">
        <filterColumn colId="1"/>
        <filterColumn colId="3"/>
        <filterColumn colId="4"/>
        <filterColumn colId="5"/>
        <filterColumn colId="6"/>
        <filterColumn colId="7"/>
      </autoFilter>
    </customSheetView>
    <customSheetView guid="{E6862595-AEA9-4563-8AED-64A09353D7BA}" showPageBreaks="1" showAutoFilter="1">
      <pane ySplit="11" topLeftCell="A60" activePane="bottomLeft" state="frozen"/>
      <selection pane="bottomLeft" activeCell="M82" sqref="M82"/>
      <pageMargins left="0.19685039370078741" right="0.19685039370078741" top="0.98425196850393704" bottom="0.39370078740157483" header="0.31496062992125984" footer="0.31496062992125984"/>
      <printOptions horizontalCentered="1"/>
      <pageSetup paperSize="9" scale="67" orientation="landscape" r:id="rId4"/>
      <headerFooter differentFirst="1">
        <oddHeader>&amp;CСтраница &amp;P из &amp;N</oddHeader>
      </headerFooter>
      <autoFilter ref="A16:IQ43">
        <filterColumn colId="1"/>
        <filterColumn colId="3"/>
        <filterColumn colId="4"/>
        <filterColumn colId="5"/>
        <filterColumn colId="6"/>
        <filterColumn colId="7"/>
      </autoFilter>
    </customSheetView>
  </customSheetViews>
  <mergeCells count="82">
    <mergeCell ref="A75:B75"/>
    <mergeCell ref="D75:F75"/>
    <mergeCell ref="A67:B67"/>
    <mergeCell ref="D67:F67"/>
    <mergeCell ref="A69:B69"/>
    <mergeCell ref="D69:F69"/>
    <mergeCell ref="A72:B72"/>
    <mergeCell ref="D72:F72"/>
    <mergeCell ref="A73:B73"/>
    <mergeCell ref="D73:F73"/>
    <mergeCell ref="A74:B74"/>
    <mergeCell ref="D74:F74"/>
    <mergeCell ref="A68:B68"/>
    <mergeCell ref="D68:F68"/>
    <mergeCell ref="A70:B70"/>
    <mergeCell ref="D70:F70"/>
    <mergeCell ref="A71:B71"/>
    <mergeCell ref="D71:F71"/>
    <mergeCell ref="A64:B64"/>
    <mergeCell ref="D64:F64"/>
    <mergeCell ref="A65:B65"/>
    <mergeCell ref="D65:F65"/>
    <mergeCell ref="A66:B66"/>
    <mergeCell ref="D66:F66"/>
    <mergeCell ref="A61:B61"/>
    <mergeCell ref="D61:F61"/>
    <mergeCell ref="A62:B62"/>
    <mergeCell ref="D62:F62"/>
    <mergeCell ref="A63:B63"/>
    <mergeCell ref="D63:F63"/>
    <mergeCell ref="A57:B57"/>
    <mergeCell ref="D57:F57"/>
    <mergeCell ref="A58:B58"/>
    <mergeCell ref="D58:F58"/>
    <mergeCell ref="A59:B59"/>
    <mergeCell ref="D59:F59"/>
    <mergeCell ref="A54:B54"/>
    <mergeCell ref="D54:F54"/>
    <mergeCell ref="A55:B55"/>
    <mergeCell ref="D55:F55"/>
    <mergeCell ref="A56:B56"/>
    <mergeCell ref="D56:F56"/>
    <mergeCell ref="A50:B50"/>
    <mergeCell ref="D50:F50"/>
    <mergeCell ref="A52:B52"/>
    <mergeCell ref="D52:F52"/>
    <mergeCell ref="A53:B53"/>
    <mergeCell ref="D53:F53"/>
    <mergeCell ref="A51:B51"/>
    <mergeCell ref="D51:F51"/>
    <mergeCell ref="I36:I37"/>
    <mergeCell ref="J36:J37"/>
    <mergeCell ref="K36:N36"/>
    <mergeCell ref="A46:B47"/>
    <mergeCell ref="C46:C47"/>
    <mergeCell ref="D46:F47"/>
    <mergeCell ref="H46:H47"/>
    <mergeCell ref="K46:N46"/>
    <mergeCell ref="G46:G47"/>
    <mergeCell ref="I46:I47"/>
    <mergeCell ref="J46:J47"/>
    <mergeCell ref="A36:A37"/>
    <mergeCell ref="B36:C36"/>
    <mergeCell ref="D36:E36"/>
    <mergeCell ref="F36:G36"/>
    <mergeCell ref="H36:H37"/>
    <mergeCell ref="A60:B60"/>
    <mergeCell ref="D60:F60"/>
    <mergeCell ref="A4:N4"/>
    <mergeCell ref="A10:N10"/>
    <mergeCell ref="A14:A15"/>
    <mergeCell ref="B14:C14"/>
    <mergeCell ref="D14:E14"/>
    <mergeCell ref="F14:G14"/>
    <mergeCell ref="H14:H15"/>
    <mergeCell ref="I14:I15"/>
    <mergeCell ref="J14:J15"/>
    <mergeCell ref="A48:B48"/>
    <mergeCell ref="D48:F48"/>
    <mergeCell ref="A49:B49"/>
    <mergeCell ref="D49:F49"/>
    <mergeCell ref="K14:N14"/>
  </mergeCells>
  <printOptions horizontalCentered="1"/>
  <pageMargins left="0.19685039370078741" right="0.19685039370078741" top="0.98425196850393704" bottom="0.39370078740157483" header="0.31496062992125984" footer="0.31496062992125984"/>
  <pageSetup paperSize="9" scale="67" orientation="landscape" r:id="rId5"/>
  <headerFooter differentFirst="1">
    <oddHeader>&amp;CСтраница &amp;P из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workbookViewId="0">
      <pane ySplit="7" topLeftCell="A14" activePane="bottomLeft" state="frozen"/>
      <selection pane="bottomLeft" activeCell="E1" sqref="E1:E2"/>
    </sheetView>
  </sheetViews>
  <sheetFormatPr defaultColWidth="10.625" defaultRowHeight="32.1" customHeight="1"/>
  <cols>
    <col min="1" max="1" width="4.625" style="14" customWidth="1"/>
    <col min="2" max="2" width="6" style="14" customWidth="1"/>
    <col min="3" max="4" width="3.625" style="14" customWidth="1"/>
    <col min="5" max="5" width="76.875" style="15" customWidth="1"/>
    <col min="6" max="16384" width="10.625" style="1"/>
  </cols>
  <sheetData>
    <row r="1" spans="1:5" ht="18">
      <c r="A1" s="1"/>
      <c r="B1" s="1"/>
      <c r="C1" s="1"/>
      <c r="D1" s="1"/>
      <c r="E1" s="136" t="s">
        <v>1233</v>
      </c>
    </row>
    <row r="2" spans="1:5" ht="18">
      <c r="A2" s="1"/>
      <c r="B2" s="1"/>
      <c r="C2" s="1"/>
      <c r="D2" s="1"/>
      <c r="E2" s="138" t="s">
        <v>149</v>
      </c>
    </row>
    <row r="3" spans="1:5" ht="23.25" customHeight="1">
      <c r="A3" s="1"/>
      <c r="B3" s="1"/>
      <c r="C3" s="1"/>
      <c r="D3" s="1"/>
      <c r="E3" s="1"/>
    </row>
    <row r="4" spans="1:5" ht="78.75" customHeight="1">
      <c r="A4" s="502" t="s">
        <v>1201</v>
      </c>
      <c r="B4" s="502"/>
      <c r="C4" s="502"/>
      <c r="D4" s="502"/>
      <c r="E4" s="502"/>
    </row>
    <row r="5" spans="1:5" ht="8.25" customHeight="1">
      <c r="A5" s="1"/>
      <c r="B5" s="1"/>
      <c r="C5" s="1"/>
      <c r="D5" s="1"/>
      <c r="E5" s="1"/>
    </row>
    <row r="6" spans="1:5" ht="18">
      <c r="A6" s="503" t="s">
        <v>148</v>
      </c>
      <c r="B6" s="503"/>
      <c r="C6" s="503"/>
      <c r="D6" s="503"/>
      <c r="E6" s="503"/>
    </row>
    <row r="7" spans="1:5" ht="5.25" customHeight="1">
      <c r="A7" s="1"/>
      <c r="B7" s="1"/>
      <c r="C7" s="1"/>
      <c r="D7" s="1"/>
      <c r="E7" s="1"/>
    </row>
    <row r="8" spans="1:5" ht="20.100000000000001" customHeight="1">
      <c r="A8" s="1"/>
      <c r="B8" s="1"/>
      <c r="C8" s="1"/>
      <c r="D8" s="1"/>
      <c r="E8" s="1"/>
    </row>
    <row r="9" spans="1:5" ht="20.100000000000001" customHeight="1">
      <c r="A9" s="1"/>
      <c r="B9" s="1"/>
      <c r="C9" s="1"/>
      <c r="D9" s="1"/>
      <c r="E9" s="1"/>
    </row>
    <row r="10" spans="1:5" s="24" customFormat="1" ht="20.100000000000001" customHeight="1">
      <c r="A10" s="24" t="s">
        <v>93</v>
      </c>
      <c r="B10" s="24" t="s">
        <v>1202</v>
      </c>
    </row>
    <row r="11" spans="1:5" s="24" customFormat="1" ht="20.100000000000001" customHeight="1">
      <c r="B11" s="24" t="s">
        <v>1203</v>
      </c>
      <c r="C11" s="24" t="s">
        <v>1204</v>
      </c>
    </row>
    <row r="12" spans="1:5" s="24" customFormat="1" ht="20.100000000000001" customHeight="1">
      <c r="B12" s="24" t="s">
        <v>1205</v>
      </c>
      <c r="C12" s="24" t="s">
        <v>1206</v>
      </c>
    </row>
    <row r="13" spans="1:5" s="24" customFormat="1" ht="20.100000000000001" customHeight="1">
      <c r="C13" s="24" t="s">
        <v>847</v>
      </c>
      <c r="D13" s="24" t="s">
        <v>1207</v>
      </c>
    </row>
    <row r="14" spans="1:5" s="24" customFormat="1" ht="20.100000000000001" customHeight="1">
      <c r="C14" s="24" t="s">
        <v>847</v>
      </c>
      <c r="D14" s="24" t="s">
        <v>1208</v>
      </c>
    </row>
    <row r="15" spans="1:5" s="24" customFormat="1" ht="20.100000000000001" customHeight="1">
      <c r="C15" s="24" t="s">
        <v>847</v>
      </c>
      <c r="D15" s="24" t="s">
        <v>1209</v>
      </c>
    </row>
    <row r="16" spans="1:5" s="24" customFormat="1" ht="20.100000000000001" customHeight="1">
      <c r="C16" s="24" t="s">
        <v>847</v>
      </c>
      <c r="D16" s="24" t="s">
        <v>1210</v>
      </c>
    </row>
    <row r="17" spans="1:5" s="24" customFormat="1" ht="20.100000000000001" customHeight="1">
      <c r="B17" s="24" t="s">
        <v>1211</v>
      </c>
      <c r="C17" s="24" t="s">
        <v>1212</v>
      </c>
    </row>
    <row r="18" spans="1:5" s="24" customFormat="1" ht="20.100000000000001" customHeight="1">
      <c r="B18" s="24" t="s">
        <v>1213</v>
      </c>
      <c r="C18" s="24" t="s">
        <v>1214</v>
      </c>
    </row>
    <row r="19" spans="1:5" s="24" customFormat="1" ht="20.100000000000001" customHeight="1">
      <c r="A19" s="24" t="s">
        <v>94</v>
      </c>
      <c r="B19" s="24" t="s">
        <v>1215</v>
      </c>
    </row>
    <row r="20" spans="1:5" s="24" customFormat="1" ht="20.100000000000001" customHeight="1">
      <c r="A20" s="24" t="s">
        <v>95</v>
      </c>
      <c r="B20" s="24" t="s">
        <v>1216</v>
      </c>
    </row>
    <row r="21" spans="1:5" s="24" customFormat="1" ht="20.100000000000001" customHeight="1">
      <c r="A21" s="24" t="s">
        <v>1217</v>
      </c>
      <c r="B21" s="24" t="s">
        <v>1218</v>
      </c>
    </row>
    <row r="22" spans="1:5" s="24" customFormat="1" ht="20.100000000000001" customHeight="1">
      <c r="B22" s="24" t="s">
        <v>1219</v>
      </c>
      <c r="C22" s="24" t="s">
        <v>1220</v>
      </c>
    </row>
    <row r="23" spans="1:5" s="24" customFormat="1" ht="20.100000000000001" customHeight="1">
      <c r="B23" s="24" t="s">
        <v>1221</v>
      </c>
      <c r="C23" s="24" t="s">
        <v>1222</v>
      </c>
    </row>
    <row r="24" spans="1:5" s="24" customFormat="1" ht="20.100000000000001" customHeight="1">
      <c r="B24" s="24" t="s">
        <v>1223</v>
      </c>
      <c r="C24" s="24" t="s">
        <v>1224</v>
      </c>
    </row>
    <row r="25" spans="1:5" s="24" customFormat="1" ht="20.100000000000001" customHeight="1">
      <c r="B25" s="24" t="s">
        <v>1225</v>
      </c>
      <c r="C25" s="24" t="s">
        <v>1226</v>
      </c>
    </row>
    <row r="26" spans="1:5" s="24" customFormat="1" ht="20.100000000000001" customHeight="1">
      <c r="A26" s="24" t="s">
        <v>1227</v>
      </c>
      <c r="B26" s="24" t="s">
        <v>1228</v>
      </c>
    </row>
    <row r="27" spans="1:5" s="24" customFormat="1" ht="20.100000000000001" customHeight="1">
      <c r="A27" s="24" t="s">
        <v>1229</v>
      </c>
      <c r="B27" s="24" t="s">
        <v>1230</v>
      </c>
    </row>
    <row r="28" spans="1:5" s="24" customFormat="1" ht="20.100000000000001" customHeight="1"/>
    <row r="29" spans="1:5" s="24" customFormat="1" ht="20.100000000000001" customHeight="1">
      <c r="A29" s="607" t="s">
        <v>1231</v>
      </c>
      <c r="B29" s="607"/>
      <c r="C29" s="607"/>
      <c r="D29" s="607"/>
      <c r="E29" s="607"/>
    </row>
    <row r="30" spans="1:5" ht="15" customHeight="1">
      <c r="A30" s="608" t="s">
        <v>1232</v>
      </c>
      <c r="B30" s="608"/>
      <c r="C30" s="608"/>
      <c r="D30" s="608"/>
      <c r="E30" s="608"/>
    </row>
  </sheetData>
  <customSheetViews>
    <customSheetView guid="{9067D43C-8CF0-48E5-8C1B-7DFA94892381}" showPageBreaks="1" printArea="1">
      <pane ySplit="7" topLeftCell="A8" activePane="bottomLeft" state="frozen"/>
      <selection pane="bottomLeft" activeCell="E1" sqref="E1:E2"/>
      <pageMargins left="1.1811023622047245" right="0.59055118110236227" top="0.78740157480314965" bottom="0.78740157480314965" header="0.31496062992125984" footer="0.31496062992125984"/>
      <pageSetup paperSize="9" scale="80" orientation="portrait" verticalDpi="0" r:id="rId1"/>
    </customSheetView>
    <customSheetView guid="{754BA2B9-92C8-4608-8D67-96BC5C16664E}" showPageBreaks="1" printArea="1">
      <pane ySplit="7" topLeftCell="A8" activePane="bottomLeft" state="frozen"/>
      <selection pane="bottomLeft" activeCell="E1" sqref="E1:E2"/>
      <pageMargins left="1.1811023622047245" right="0.59055118110236227" top="0.78740157480314965" bottom="0.78740157480314965" header="0.31496062992125984" footer="0.31496062992125984"/>
      <pageSetup paperSize="9" scale="80" orientation="portrait" verticalDpi="0" r:id="rId2"/>
    </customSheetView>
    <customSheetView guid="{DEEA3186-5E7C-4B49-A323-6511047D2DAC}" showPageBreaks="1" printArea="1">
      <pane ySplit="7" topLeftCell="A8" activePane="bottomLeft" state="frozen"/>
      <selection pane="bottomLeft" activeCell="E1" sqref="E1:E2"/>
      <pageMargins left="1.1811023622047245" right="0.59055118110236227" top="0.78740157480314965" bottom="0.78740157480314965" header="0.31496062992125984" footer="0.31496062992125984"/>
      <pageSetup paperSize="9" scale="80" orientation="portrait" verticalDpi="0" r:id="rId3"/>
    </customSheetView>
    <customSheetView guid="{E6862595-AEA9-4563-8AED-64A09353D7BA}" showPageBreaks="1" printArea="1">
      <pane ySplit="7" topLeftCell="A8" activePane="bottomLeft" state="frozen"/>
      <selection pane="bottomLeft" activeCell="E1" sqref="E1:E2"/>
      <pageMargins left="1.1811023622047245" right="0.59055118110236227" top="0.78740157480314965" bottom="0.78740157480314965" header="0.31496062992125984" footer="0.31496062992125984"/>
      <pageSetup paperSize="9" scale="80" orientation="portrait" r:id="rId4"/>
    </customSheetView>
  </customSheetViews>
  <mergeCells count="4">
    <mergeCell ref="A4:E4"/>
    <mergeCell ref="A6:E6"/>
    <mergeCell ref="A29:E29"/>
    <mergeCell ref="A30:E30"/>
  </mergeCells>
  <pageMargins left="1.1811023622047245" right="0.59055118110236227" top="0.78740157480314965" bottom="0.78740157480314965" header="0.31496062992125984" footer="0.31496062992125984"/>
  <pageSetup paperSize="9" scale="80" orientation="portrait" r:id="rId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30"/>
  <sheetViews>
    <sheetView workbookViewId="0">
      <pane ySplit="12" topLeftCell="A13" activePane="bottomLeft" state="frozen"/>
      <selection pane="bottomLeft" activeCell="L24" sqref="L24"/>
    </sheetView>
  </sheetViews>
  <sheetFormatPr defaultColWidth="8" defaultRowHeight="14.25"/>
  <cols>
    <col min="1" max="1" width="42.625" style="221" customWidth="1"/>
    <col min="2" max="2" width="9.875" style="222" customWidth="1"/>
    <col min="3" max="3" width="12.625" style="176" customWidth="1"/>
    <col min="4" max="7" width="13.125" style="176" customWidth="1"/>
    <col min="8" max="8" width="13.125" style="213" customWidth="1"/>
    <col min="9" max="9" width="0.625" style="176" customWidth="1"/>
    <col min="10" max="225" width="8" style="176"/>
    <col min="226" max="226" width="7.5" style="176" customWidth="1"/>
    <col min="227" max="227" width="14.75" style="176" customWidth="1"/>
    <col min="228" max="228" width="22.875" style="176" customWidth="1"/>
    <col min="229" max="229" width="9.125" style="176" customWidth="1"/>
    <col min="230" max="230" width="10.5" style="176" customWidth="1"/>
    <col min="231" max="231" width="7" style="176" customWidth="1"/>
    <col min="232" max="237" width="7.75" style="176" customWidth="1"/>
    <col min="238" max="242" width="8" style="176" customWidth="1"/>
    <col min="243" max="243" width="7.75" style="176" customWidth="1"/>
    <col min="244" max="481" width="8" style="176"/>
    <col min="482" max="482" width="7.5" style="176" customWidth="1"/>
    <col min="483" max="483" width="14.75" style="176" customWidth="1"/>
    <col min="484" max="484" width="22.875" style="176" customWidth="1"/>
    <col min="485" max="485" width="9.125" style="176" customWidth="1"/>
    <col min="486" max="486" width="10.5" style="176" customWidth="1"/>
    <col min="487" max="487" width="7" style="176" customWidth="1"/>
    <col min="488" max="493" width="7.75" style="176" customWidth="1"/>
    <col min="494" max="498" width="8" style="176" customWidth="1"/>
    <col min="499" max="499" width="7.75" style="176" customWidth="1"/>
    <col min="500" max="737" width="8" style="176"/>
    <col min="738" max="738" width="7.5" style="176" customWidth="1"/>
    <col min="739" max="739" width="14.75" style="176" customWidth="1"/>
    <col min="740" max="740" width="22.875" style="176" customWidth="1"/>
    <col min="741" max="741" width="9.125" style="176" customWidth="1"/>
    <col min="742" max="742" width="10.5" style="176" customWidth="1"/>
    <col min="743" max="743" width="7" style="176" customWidth="1"/>
    <col min="744" max="749" width="7.75" style="176" customWidth="1"/>
    <col min="750" max="754" width="8" style="176" customWidth="1"/>
    <col min="755" max="755" width="7.75" style="176" customWidth="1"/>
    <col min="756" max="993" width="8" style="176"/>
    <col min="994" max="994" width="7.5" style="176" customWidth="1"/>
    <col min="995" max="995" width="14.75" style="176" customWidth="1"/>
    <col min="996" max="996" width="22.875" style="176" customWidth="1"/>
    <col min="997" max="997" width="9.125" style="176" customWidth="1"/>
    <col min="998" max="998" width="10.5" style="176" customWidth="1"/>
    <col min="999" max="999" width="7" style="176" customWidth="1"/>
    <col min="1000" max="1005" width="7.75" style="176" customWidth="1"/>
    <col min="1006" max="1010" width="8" style="176" customWidth="1"/>
    <col min="1011" max="1011" width="7.75" style="176" customWidth="1"/>
    <col min="1012" max="1249" width="8" style="176"/>
    <col min="1250" max="1250" width="7.5" style="176" customWidth="1"/>
    <col min="1251" max="1251" width="14.75" style="176" customWidth="1"/>
    <col min="1252" max="1252" width="22.875" style="176" customWidth="1"/>
    <col min="1253" max="1253" width="9.125" style="176" customWidth="1"/>
    <col min="1254" max="1254" width="10.5" style="176" customWidth="1"/>
    <col min="1255" max="1255" width="7" style="176" customWidth="1"/>
    <col min="1256" max="1261" width="7.75" style="176" customWidth="1"/>
    <col min="1262" max="1266" width="8" style="176" customWidth="1"/>
    <col min="1267" max="1267" width="7.75" style="176" customWidth="1"/>
    <col min="1268" max="1505" width="8" style="176"/>
    <col min="1506" max="1506" width="7.5" style="176" customWidth="1"/>
    <col min="1507" max="1507" width="14.75" style="176" customWidth="1"/>
    <col min="1508" max="1508" width="22.875" style="176" customWidth="1"/>
    <col min="1509" max="1509" width="9.125" style="176" customWidth="1"/>
    <col min="1510" max="1510" width="10.5" style="176" customWidth="1"/>
    <col min="1511" max="1511" width="7" style="176" customWidth="1"/>
    <col min="1512" max="1517" width="7.75" style="176" customWidth="1"/>
    <col min="1518" max="1522" width="8" style="176" customWidth="1"/>
    <col min="1523" max="1523" width="7.75" style="176" customWidth="1"/>
    <col min="1524" max="1761" width="8" style="176"/>
    <col min="1762" max="1762" width="7.5" style="176" customWidth="1"/>
    <col min="1763" max="1763" width="14.75" style="176" customWidth="1"/>
    <col min="1764" max="1764" width="22.875" style="176" customWidth="1"/>
    <col min="1765" max="1765" width="9.125" style="176" customWidth="1"/>
    <col min="1766" max="1766" width="10.5" style="176" customWidth="1"/>
    <col min="1767" max="1767" width="7" style="176" customWidth="1"/>
    <col min="1768" max="1773" width="7.75" style="176" customWidth="1"/>
    <col min="1774" max="1778" width="8" style="176" customWidth="1"/>
    <col min="1779" max="1779" width="7.75" style="176" customWidth="1"/>
    <col min="1780" max="2017" width="8" style="176"/>
    <col min="2018" max="2018" width="7.5" style="176" customWidth="1"/>
    <col min="2019" max="2019" width="14.75" style="176" customWidth="1"/>
    <col min="2020" max="2020" width="22.875" style="176" customWidth="1"/>
    <col min="2021" max="2021" width="9.125" style="176" customWidth="1"/>
    <col min="2022" max="2022" width="10.5" style="176" customWidth="1"/>
    <col min="2023" max="2023" width="7" style="176" customWidth="1"/>
    <col min="2024" max="2029" width="7.75" style="176" customWidth="1"/>
    <col min="2030" max="2034" width="8" style="176" customWidth="1"/>
    <col min="2035" max="2035" width="7.75" style="176" customWidth="1"/>
    <col min="2036" max="2273" width="8" style="176"/>
    <col min="2274" max="2274" width="7.5" style="176" customWidth="1"/>
    <col min="2275" max="2275" width="14.75" style="176" customWidth="1"/>
    <col min="2276" max="2276" width="22.875" style="176" customWidth="1"/>
    <col min="2277" max="2277" width="9.125" style="176" customWidth="1"/>
    <col min="2278" max="2278" width="10.5" style="176" customWidth="1"/>
    <col min="2279" max="2279" width="7" style="176" customWidth="1"/>
    <col min="2280" max="2285" width="7.75" style="176" customWidth="1"/>
    <col min="2286" max="2290" width="8" style="176" customWidth="1"/>
    <col min="2291" max="2291" width="7.75" style="176" customWidth="1"/>
    <col min="2292" max="2529" width="8" style="176"/>
    <col min="2530" max="2530" width="7.5" style="176" customWidth="1"/>
    <col min="2531" max="2531" width="14.75" style="176" customWidth="1"/>
    <col min="2532" max="2532" width="22.875" style="176" customWidth="1"/>
    <col min="2533" max="2533" width="9.125" style="176" customWidth="1"/>
    <col min="2534" max="2534" width="10.5" style="176" customWidth="1"/>
    <col min="2535" max="2535" width="7" style="176" customWidth="1"/>
    <col min="2536" max="2541" width="7.75" style="176" customWidth="1"/>
    <col min="2542" max="2546" width="8" style="176" customWidth="1"/>
    <col min="2547" max="2547" width="7.75" style="176" customWidth="1"/>
    <col min="2548" max="2785" width="8" style="176"/>
    <col min="2786" max="2786" width="7.5" style="176" customWidth="1"/>
    <col min="2787" max="2787" width="14.75" style="176" customWidth="1"/>
    <col min="2788" max="2788" width="22.875" style="176" customWidth="1"/>
    <col min="2789" max="2789" width="9.125" style="176" customWidth="1"/>
    <col min="2790" max="2790" width="10.5" style="176" customWidth="1"/>
    <col min="2791" max="2791" width="7" style="176" customWidth="1"/>
    <col min="2792" max="2797" width="7.75" style="176" customWidth="1"/>
    <col min="2798" max="2802" width="8" style="176" customWidth="1"/>
    <col min="2803" max="2803" width="7.75" style="176" customWidth="1"/>
    <col min="2804" max="3041" width="8" style="176"/>
    <col min="3042" max="3042" width="7.5" style="176" customWidth="1"/>
    <col min="3043" max="3043" width="14.75" style="176" customWidth="1"/>
    <col min="3044" max="3044" width="22.875" style="176" customWidth="1"/>
    <col min="3045" max="3045" width="9.125" style="176" customWidth="1"/>
    <col min="3046" max="3046" width="10.5" style="176" customWidth="1"/>
    <col min="3047" max="3047" width="7" style="176" customWidth="1"/>
    <col min="3048" max="3053" width="7.75" style="176" customWidth="1"/>
    <col min="3054" max="3058" width="8" style="176" customWidth="1"/>
    <col min="3059" max="3059" width="7.75" style="176" customWidth="1"/>
    <col min="3060" max="3297" width="8" style="176"/>
    <col min="3298" max="3298" width="7.5" style="176" customWidth="1"/>
    <col min="3299" max="3299" width="14.75" style="176" customWidth="1"/>
    <col min="3300" max="3300" width="22.875" style="176" customWidth="1"/>
    <col min="3301" max="3301" width="9.125" style="176" customWidth="1"/>
    <col min="3302" max="3302" width="10.5" style="176" customWidth="1"/>
    <col min="3303" max="3303" width="7" style="176" customWidth="1"/>
    <col min="3304" max="3309" width="7.75" style="176" customWidth="1"/>
    <col min="3310" max="3314" width="8" style="176" customWidth="1"/>
    <col min="3315" max="3315" width="7.75" style="176" customWidth="1"/>
    <col min="3316" max="3553" width="8" style="176"/>
    <col min="3554" max="3554" width="7.5" style="176" customWidth="1"/>
    <col min="3555" max="3555" width="14.75" style="176" customWidth="1"/>
    <col min="3556" max="3556" width="22.875" style="176" customWidth="1"/>
    <col min="3557" max="3557" width="9.125" style="176" customWidth="1"/>
    <col min="3558" max="3558" width="10.5" style="176" customWidth="1"/>
    <col min="3559" max="3559" width="7" style="176" customWidth="1"/>
    <col min="3560" max="3565" width="7.75" style="176" customWidth="1"/>
    <col min="3566" max="3570" width="8" style="176" customWidth="1"/>
    <col min="3571" max="3571" width="7.75" style="176" customWidth="1"/>
    <col min="3572" max="3809" width="8" style="176"/>
    <col min="3810" max="3810" width="7.5" style="176" customWidth="1"/>
    <col min="3811" max="3811" width="14.75" style="176" customWidth="1"/>
    <col min="3812" max="3812" width="22.875" style="176" customWidth="1"/>
    <col min="3813" max="3813" width="9.125" style="176" customWidth="1"/>
    <col min="3814" max="3814" width="10.5" style="176" customWidth="1"/>
    <col min="3815" max="3815" width="7" style="176" customWidth="1"/>
    <col min="3816" max="3821" width="7.75" style="176" customWidth="1"/>
    <col min="3822" max="3826" width="8" style="176" customWidth="1"/>
    <col min="3827" max="3827" width="7.75" style="176" customWidth="1"/>
    <col min="3828" max="4065" width="8" style="176"/>
    <col min="4066" max="4066" width="7.5" style="176" customWidth="1"/>
    <col min="4067" max="4067" width="14.75" style="176" customWidth="1"/>
    <col min="4068" max="4068" width="22.875" style="176" customWidth="1"/>
    <col min="4069" max="4069" width="9.125" style="176" customWidth="1"/>
    <col min="4070" max="4070" width="10.5" style="176" customWidth="1"/>
    <col min="4071" max="4071" width="7" style="176" customWidth="1"/>
    <col min="4072" max="4077" width="7.75" style="176" customWidth="1"/>
    <col min="4078" max="4082" width="8" style="176" customWidth="1"/>
    <col min="4083" max="4083" width="7.75" style="176" customWidth="1"/>
    <col min="4084" max="4321" width="8" style="176"/>
    <col min="4322" max="4322" width="7.5" style="176" customWidth="1"/>
    <col min="4323" max="4323" width="14.75" style="176" customWidth="1"/>
    <col min="4324" max="4324" width="22.875" style="176" customWidth="1"/>
    <col min="4325" max="4325" width="9.125" style="176" customWidth="1"/>
    <col min="4326" max="4326" width="10.5" style="176" customWidth="1"/>
    <col min="4327" max="4327" width="7" style="176" customWidth="1"/>
    <col min="4328" max="4333" width="7.75" style="176" customWidth="1"/>
    <col min="4334" max="4338" width="8" style="176" customWidth="1"/>
    <col min="4339" max="4339" width="7.75" style="176" customWidth="1"/>
    <col min="4340" max="4577" width="8" style="176"/>
    <col min="4578" max="4578" width="7.5" style="176" customWidth="1"/>
    <col min="4579" max="4579" width="14.75" style="176" customWidth="1"/>
    <col min="4580" max="4580" width="22.875" style="176" customWidth="1"/>
    <col min="4581" max="4581" width="9.125" style="176" customWidth="1"/>
    <col min="4582" max="4582" width="10.5" style="176" customWidth="1"/>
    <col min="4583" max="4583" width="7" style="176" customWidth="1"/>
    <col min="4584" max="4589" width="7.75" style="176" customWidth="1"/>
    <col min="4590" max="4594" width="8" style="176" customWidth="1"/>
    <col min="4595" max="4595" width="7.75" style="176" customWidth="1"/>
    <col min="4596" max="4833" width="8" style="176"/>
    <col min="4834" max="4834" width="7.5" style="176" customWidth="1"/>
    <col min="4835" max="4835" width="14.75" style="176" customWidth="1"/>
    <col min="4836" max="4836" width="22.875" style="176" customWidth="1"/>
    <col min="4837" max="4837" width="9.125" style="176" customWidth="1"/>
    <col min="4838" max="4838" width="10.5" style="176" customWidth="1"/>
    <col min="4839" max="4839" width="7" style="176" customWidth="1"/>
    <col min="4840" max="4845" width="7.75" style="176" customWidth="1"/>
    <col min="4846" max="4850" width="8" style="176" customWidth="1"/>
    <col min="4851" max="4851" width="7.75" style="176" customWidth="1"/>
    <col min="4852" max="5089" width="8" style="176"/>
    <col min="5090" max="5090" width="7.5" style="176" customWidth="1"/>
    <col min="5091" max="5091" width="14.75" style="176" customWidth="1"/>
    <col min="5092" max="5092" width="22.875" style="176" customWidth="1"/>
    <col min="5093" max="5093" width="9.125" style="176" customWidth="1"/>
    <col min="5094" max="5094" width="10.5" style="176" customWidth="1"/>
    <col min="5095" max="5095" width="7" style="176" customWidth="1"/>
    <col min="5096" max="5101" width="7.75" style="176" customWidth="1"/>
    <col min="5102" max="5106" width="8" style="176" customWidth="1"/>
    <col min="5107" max="5107" width="7.75" style="176" customWidth="1"/>
    <col min="5108" max="5345" width="8" style="176"/>
    <col min="5346" max="5346" width="7.5" style="176" customWidth="1"/>
    <col min="5347" max="5347" width="14.75" style="176" customWidth="1"/>
    <col min="5348" max="5348" width="22.875" style="176" customWidth="1"/>
    <col min="5349" max="5349" width="9.125" style="176" customWidth="1"/>
    <col min="5350" max="5350" width="10.5" style="176" customWidth="1"/>
    <col min="5351" max="5351" width="7" style="176" customWidth="1"/>
    <col min="5352" max="5357" width="7.75" style="176" customWidth="1"/>
    <col min="5358" max="5362" width="8" style="176" customWidth="1"/>
    <col min="5363" max="5363" width="7.75" style="176" customWidth="1"/>
    <col min="5364" max="5601" width="8" style="176"/>
    <col min="5602" max="5602" width="7.5" style="176" customWidth="1"/>
    <col min="5603" max="5603" width="14.75" style="176" customWidth="1"/>
    <col min="5604" max="5604" width="22.875" style="176" customWidth="1"/>
    <col min="5605" max="5605" width="9.125" style="176" customWidth="1"/>
    <col min="5606" max="5606" width="10.5" style="176" customWidth="1"/>
    <col min="5607" max="5607" width="7" style="176" customWidth="1"/>
    <col min="5608" max="5613" width="7.75" style="176" customWidth="1"/>
    <col min="5614" max="5618" width="8" style="176" customWidth="1"/>
    <col min="5619" max="5619" width="7.75" style="176" customWidth="1"/>
    <col min="5620" max="5857" width="8" style="176"/>
    <col min="5858" max="5858" width="7.5" style="176" customWidth="1"/>
    <col min="5859" max="5859" width="14.75" style="176" customWidth="1"/>
    <col min="5860" max="5860" width="22.875" style="176" customWidth="1"/>
    <col min="5861" max="5861" width="9.125" style="176" customWidth="1"/>
    <col min="5862" max="5862" width="10.5" style="176" customWidth="1"/>
    <col min="5863" max="5863" width="7" style="176" customWidth="1"/>
    <col min="5864" max="5869" width="7.75" style="176" customWidth="1"/>
    <col min="5870" max="5874" width="8" style="176" customWidth="1"/>
    <col min="5875" max="5875" width="7.75" style="176" customWidth="1"/>
    <col min="5876" max="6113" width="8" style="176"/>
    <col min="6114" max="6114" width="7.5" style="176" customWidth="1"/>
    <col min="6115" max="6115" width="14.75" style="176" customWidth="1"/>
    <col min="6116" max="6116" width="22.875" style="176" customWidth="1"/>
    <col min="6117" max="6117" width="9.125" style="176" customWidth="1"/>
    <col min="6118" max="6118" width="10.5" style="176" customWidth="1"/>
    <col min="6119" max="6119" width="7" style="176" customWidth="1"/>
    <col min="6120" max="6125" width="7.75" style="176" customWidth="1"/>
    <col min="6126" max="6130" width="8" style="176" customWidth="1"/>
    <col min="6131" max="6131" width="7.75" style="176" customWidth="1"/>
    <col min="6132" max="6369" width="8" style="176"/>
    <col min="6370" max="6370" width="7.5" style="176" customWidth="1"/>
    <col min="6371" max="6371" width="14.75" style="176" customWidth="1"/>
    <col min="6372" max="6372" width="22.875" style="176" customWidth="1"/>
    <col min="6373" max="6373" width="9.125" style="176" customWidth="1"/>
    <col min="6374" max="6374" width="10.5" style="176" customWidth="1"/>
    <col min="6375" max="6375" width="7" style="176" customWidth="1"/>
    <col min="6376" max="6381" width="7.75" style="176" customWidth="1"/>
    <col min="6382" max="6386" width="8" style="176" customWidth="1"/>
    <col min="6387" max="6387" width="7.75" style="176" customWidth="1"/>
    <col min="6388" max="6625" width="8" style="176"/>
    <col min="6626" max="6626" width="7.5" style="176" customWidth="1"/>
    <col min="6627" max="6627" width="14.75" style="176" customWidth="1"/>
    <col min="6628" max="6628" width="22.875" style="176" customWidth="1"/>
    <col min="6629" max="6629" width="9.125" style="176" customWidth="1"/>
    <col min="6630" max="6630" width="10.5" style="176" customWidth="1"/>
    <col min="6631" max="6631" width="7" style="176" customWidth="1"/>
    <col min="6632" max="6637" width="7.75" style="176" customWidth="1"/>
    <col min="6638" max="6642" width="8" style="176" customWidth="1"/>
    <col min="6643" max="6643" width="7.75" style="176" customWidth="1"/>
    <col min="6644" max="6881" width="8" style="176"/>
    <col min="6882" max="6882" width="7.5" style="176" customWidth="1"/>
    <col min="6883" max="6883" width="14.75" style="176" customWidth="1"/>
    <col min="6884" max="6884" width="22.875" style="176" customWidth="1"/>
    <col min="6885" max="6885" width="9.125" style="176" customWidth="1"/>
    <col min="6886" max="6886" width="10.5" style="176" customWidth="1"/>
    <col min="6887" max="6887" width="7" style="176" customWidth="1"/>
    <col min="6888" max="6893" width="7.75" style="176" customWidth="1"/>
    <col min="6894" max="6898" width="8" style="176" customWidth="1"/>
    <col min="6899" max="6899" width="7.75" style="176" customWidth="1"/>
    <col min="6900" max="7137" width="8" style="176"/>
    <col min="7138" max="7138" width="7.5" style="176" customWidth="1"/>
    <col min="7139" max="7139" width="14.75" style="176" customWidth="1"/>
    <col min="7140" max="7140" width="22.875" style="176" customWidth="1"/>
    <col min="7141" max="7141" width="9.125" style="176" customWidth="1"/>
    <col min="7142" max="7142" width="10.5" style="176" customWidth="1"/>
    <col min="7143" max="7143" width="7" style="176" customWidth="1"/>
    <col min="7144" max="7149" width="7.75" style="176" customWidth="1"/>
    <col min="7150" max="7154" width="8" style="176" customWidth="1"/>
    <col min="7155" max="7155" width="7.75" style="176" customWidth="1"/>
    <col min="7156" max="7393" width="8" style="176"/>
    <col min="7394" max="7394" width="7.5" style="176" customWidth="1"/>
    <col min="7395" max="7395" width="14.75" style="176" customWidth="1"/>
    <col min="7396" max="7396" width="22.875" style="176" customWidth="1"/>
    <col min="7397" max="7397" width="9.125" style="176" customWidth="1"/>
    <col min="7398" max="7398" width="10.5" style="176" customWidth="1"/>
    <col min="7399" max="7399" width="7" style="176" customWidth="1"/>
    <col min="7400" max="7405" width="7.75" style="176" customWidth="1"/>
    <col min="7406" max="7410" width="8" style="176" customWidth="1"/>
    <col min="7411" max="7411" width="7.75" style="176" customWidth="1"/>
    <col min="7412" max="7649" width="8" style="176"/>
    <col min="7650" max="7650" width="7.5" style="176" customWidth="1"/>
    <col min="7651" max="7651" width="14.75" style="176" customWidth="1"/>
    <col min="7652" max="7652" width="22.875" style="176" customWidth="1"/>
    <col min="7653" max="7653" width="9.125" style="176" customWidth="1"/>
    <col min="7654" max="7654" width="10.5" style="176" customWidth="1"/>
    <col min="7655" max="7655" width="7" style="176" customWidth="1"/>
    <col min="7656" max="7661" width="7.75" style="176" customWidth="1"/>
    <col min="7662" max="7666" width="8" style="176" customWidth="1"/>
    <col min="7667" max="7667" width="7.75" style="176" customWidth="1"/>
    <col min="7668" max="7905" width="8" style="176"/>
    <col min="7906" max="7906" width="7.5" style="176" customWidth="1"/>
    <col min="7907" max="7907" width="14.75" style="176" customWidth="1"/>
    <col min="7908" max="7908" width="22.875" style="176" customWidth="1"/>
    <col min="7909" max="7909" width="9.125" style="176" customWidth="1"/>
    <col min="7910" max="7910" width="10.5" style="176" customWidth="1"/>
    <col min="7911" max="7911" width="7" style="176" customWidth="1"/>
    <col min="7912" max="7917" width="7.75" style="176" customWidth="1"/>
    <col min="7918" max="7922" width="8" style="176" customWidth="1"/>
    <col min="7923" max="7923" width="7.75" style="176" customWidth="1"/>
    <col min="7924" max="8161" width="8" style="176"/>
    <col min="8162" max="8162" width="7.5" style="176" customWidth="1"/>
    <col min="8163" max="8163" width="14.75" style="176" customWidth="1"/>
    <col min="8164" max="8164" width="22.875" style="176" customWidth="1"/>
    <col min="8165" max="8165" width="9.125" style="176" customWidth="1"/>
    <col min="8166" max="8166" width="10.5" style="176" customWidth="1"/>
    <col min="8167" max="8167" width="7" style="176" customWidth="1"/>
    <col min="8168" max="8173" width="7.75" style="176" customWidth="1"/>
    <col min="8174" max="8178" width="8" style="176" customWidth="1"/>
    <col min="8179" max="8179" width="7.75" style="176" customWidth="1"/>
    <col min="8180" max="8417" width="8" style="176"/>
    <col min="8418" max="8418" width="7.5" style="176" customWidth="1"/>
    <col min="8419" max="8419" width="14.75" style="176" customWidth="1"/>
    <col min="8420" max="8420" width="22.875" style="176" customWidth="1"/>
    <col min="8421" max="8421" width="9.125" style="176" customWidth="1"/>
    <col min="8422" max="8422" width="10.5" style="176" customWidth="1"/>
    <col min="8423" max="8423" width="7" style="176" customWidth="1"/>
    <col min="8424" max="8429" width="7.75" style="176" customWidth="1"/>
    <col min="8430" max="8434" width="8" style="176" customWidth="1"/>
    <col min="8435" max="8435" width="7.75" style="176" customWidth="1"/>
    <col min="8436" max="8673" width="8" style="176"/>
    <col min="8674" max="8674" width="7.5" style="176" customWidth="1"/>
    <col min="8675" max="8675" width="14.75" style="176" customWidth="1"/>
    <col min="8676" max="8676" width="22.875" style="176" customWidth="1"/>
    <col min="8677" max="8677" width="9.125" style="176" customWidth="1"/>
    <col min="8678" max="8678" width="10.5" style="176" customWidth="1"/>
    <col min="8679" max="8679" width="7" style="176" customWidth="1"/>
    <col min="8680" max="8685" width="7.75" style="176" customWidth="1"/>
    <col min="8686" max="8690" width="8" style="176" customWidth="1"/>
    <col min="8691" max="8691" width="7.75" style="176" customWidth="1"/>
    <col min="8692" max="8929" width="8" style="176"/>
    <col min="8930" max="8930" width="7.5" style="176" customWidth="1"/>
    <col min="8931" max="8931" width="14.75" style="176" customWidth="1"/>
    <col min="8932" max="8932" width="22.875" style="176" customWidth="1"/>
    <col min="8933" max="8933" width="9.125" style="176" customWidth="1"/>
    <col min="8934" max="8934" width="10.5" style="176" customWidth="1"/>
    <col min="8935" max="8935" width="7" style="176" customWidth="1"/>
    <col min="8936" max="8941" width="7.75" style="176" customWidth="1"/>
    <col min="8942" max="8946" width="8" style="176" customWidth="1"/>
    <col min="8947" max="8947" width="7.75" style="176" customWidth="1"/>
    <col min="8948" max="9185" width="8" style="176"/>
    <col min="9186" max="9186" width="7.5" style="176" customWidth="1"/>
    <col min="9187" max="9187" width="14.75" style="176" customWidth="1"/>
    <col min="9188" max="9188" width="22.875" style="176" customWidth="1"/>
    <col min="9189" max="9189" width="9.125" style="176" customWidth="1"/>
    <col min="9190" max="9190" width="10.5" style="176" customWidth="1"/>
    <col min="9191" max="9191" width="7" style="176" customWidth="1"/>
    <col min="9192" max="9197" width="7.75" style="176" customWidth="1"/>
    <col min="9198" max="9202" width="8" style="176" customWidth="1"/>
    <col min="9203" max="9203" width="7.75" style="176" customWidth="1"/>
    <col min="9204" max="9441" width="8" style="176"/>
    <col min="9442" max="9442" width="7.5" style="176" customWidth="1"/>
    <col min="9443" max="9443" width="14.75" style="176" customWidth="1"/>
    <col min="9444" max="9444" width="22.875" style="176" customWidth="1"/>
    <col min="9445" max="9445" width="9.125" style="176" customWidth="1"/>
    <col min="9446" max="9446" width="10.5" style="176" customWidth="1"/>
    <col min="9447" max="9447" width="7" style="176" customWidth="1"/>
    <col min="9448" max="9453" width="7.75" style="176" customWidth="1"/>
    <col min="9454" max="9458" width="8" style="176" customWidth="1"/>
    <col min="9459" max="9459" width="7.75" style="176" customWidth="1"/>
    <col min="9460" max="9697" width="8" style="176"/>
    <col min="9698" max="9698" width="7.5" style="176" customWidth="1"/>
    <col min="9699" max="9699" width="14.75" style="176" customWidth="1"/>
    <col min="9700" max="9700" width="22.875" style="176" customWidth="1"/>
    <col min="9701" max="9701" width="9.125" style="176" customWidth="1"/>
    <col min="9702" max="9702" width="10.5" style="176" customWidth="1"/>
    <col min="9703" max="9703" width="7" style="176" customWidth="1"/>
    <col min="9704" max="9709" width="7.75" style="176" customWidth="1"/>
    <col min="9710" max="9714" width="8" style="176" customWidth="1"/>
    <col min="9715" max="9715" width="7.75" style="176" customWidth="1"/>
    <col min="9716" max="9953" width="8" style="176"/>
    <col min="9954" max="9954" width="7.5" style="176" customWidth="1"/>
    <col min="9955" max="9955" width="14.75" style="176" customWidth="1"/>
    <col min="9956" max="9956" width="22.875" style="176" customWidth="1"/>
    <col min="9957" max="9957" width="9.125" style="176" customWidth="1"/>
    <col min="9958" max="9958" width="10.5" style="176" customWidth="1"/>
    <col min="9959" max="9959" width="7" style="176" customWidth="1"/>
    <col min="9960" max="9965" width="7.75" style="176" customWidth="1"/>
    <col min="9966" max="9970" width="8" style="176" customWidth="1"/>
    <col min="9971" max="9971" width="7.75" style="176" customWidth="1"/>
    <col min="9972" max="10209" width="8" style="176"/>
    <col min="10210" max="10210" width="7.5" style="176" customWidth="1"/>
    <col min="10211" max="10211" width="14.75" style="176" customWidth="1"/>
    <col min="10212" max="10212" width="22.875" style="176" customWidth="1"/>
    <col min="10213" max="10213" width="9.125" style="176" customWidth="1"/>
    <col min="10214" max="10214" width="10.5" style="176" customWidth="1"/>
    <col min="10215" max="10215" width="7" style="176" customWidth="1"/>
    <col min="10216" max="10221" width="7.75" style="176" customWidth="1"/>
    <col min="10222" max="10226" width="8" style="176" customWidth="1"/>
    <col min="10227" max="10227" width="7.75" style="176" customWidth="1"/>
    <col min="10228" max="10465" width="8" style="176"/>
    <col min="10466" max="10466" width="7.5" style="176" customWidth="1"/>
    <col min="10467" max="10467" width="14.75" style="176" customWidth="1"/>
    <col min="10468" max="10468" width="22.875" style="176" customWidth="1"/>
    <col min="10469" max="10469" width="9.125" style="176" customWidth="1"/>
    <col min="10470" max="10470" width="10.5" style="176" customWidth="1"/>
    <col min="10471" max="10471" width="7" style="176" customWidth="1"/>
    <col min="10472" max="10477" width="7.75" style="176" customWidth="1"/>
    <col min="10478" max="10482" width="8" style="176" customWidth="1"/>
    <col min="10483" max="10483" width="7.75" style="176" customWidth="1"/>
    <col min="10484" max="10721" width="8" style="176"/>
    <col min="10722" max="10722" width="7.5" style="176" customWidth="1"/>
    <col min="10723" max="10723" width="14.75" style="176" customWidth="1"/>
    <col min="10724" max="10724" width="22.875" style="176" customWidth="1"/>
    <col min="10725" max="10725" width="9.125" style="176" customWidth="1"/>
    <col min="10726" max="10726" width="10.5" style="176" customWidth="1"/>
    <col min="10727" max="10727" width="7" style="176" customWidth="1"/>
    <col min="10728" max="10733" width="7.75" style="176" customWidth="1"/>
    <col min="10734" max="10738" width="8" style="176" customWidth="1"/>
    <col min="10739" max="10739" width="7.75" style="176" customWidth="1"/>
    <col min="10740" max="10977" width="8" style="176"/>
    <col min="10978" max="10978" width="7.5" style="176" customWidth="1"/>
    <col min="10979" max="10979" width="14.75" style="176" customWidth="1"/>
    <col min="10980" max="10980" width="22.875" style="176" customWidth="1"/>
    <col min="10981" max="10981" width="9.125" style="176" customWidth="1"/>
    <col min="10982" max="10982" width="10.5" style="176" customWidth="1"/>
    <col min="10983" max="10983" width="7" style="176" customWidth="1"/>
    <col min="10984" max="10989" width="7.75" style="176" customWidth="1"/>
    <col min="10990" max="10994" width="8" style="176" customWidth="1"/>
    <col min="10995" max="10995" width="7.75" style="176" customWidth="1"/>
    <col min="10996" max="11233" width="8" style="176"/>
    <col min="11234" max="11234" width="7.5" style="176" customWidth="1"/>
    <col min="11235" max="11235" width="14.75" style="176" customWidth="1"/>
    <col min="11236" max="11236" width="22.875" style="176" customWidth="1"/>
    <col min="11237" max="11237" width="9.125" style="176" customWidth="1"/>
    <col min="11238" max="11238" width="10.5" style="176" customWidth="1"/>
    <col min="11239" max="11239" width="7" style="176" customWidth="1"/>
    <col min="11240" max="11245" width="7.75" style="176" customWidth="1"/>
    <col min="11246" max="11250" width="8" style="176" customWidth="1"/>
    <col min="11251" max="11251" width="7.75" style="176" customWidth="1"/>
    <col min="11252" max="11489" width="8" style="176"/>
    <col min="11490" max="11490" width="7.5" style="176" customWidth="1"/>
    <col min="11491" max="11491" width="14.75" style="176" customWidth="1"/>
    <col min="11492" max="11492" width="22.875" style="176" customWidth="1"/>
    <col min="11493" max="11493" width="9.125" style="176" customWidth="1"/>
    <col min="11494" max="11494" width="10.5" style="176" customWidth="1"/>
    <col min="11495" max="11495" width="7" style="176" customWidth="1"/>
    <col min="11496" max="11501" width="7.75" style="176" customWidth="1"/>
    <col min="11502" max="11506" width="8" style="176" customWidth="1"/>
    <col min="11507" max="11507" width="7.75" style="176" customWidth="1"/>
    <col min="11508" max="11745" width="8" style="176"/>
    <col min="11746" max="11746" width="7.5" style="176" customWidth="1"/>
    <col min="11747" max="11747" width="14.75" style="176" customWidth="1"/>
    <col min="11748" max="11748" width="22.875" style="176" customWidth="1"/>
    <col min="11749" max="11749" width="9.125" style="176" customWidth="1"/>
    <col min="11750" max="11750" width="10.5" style="176" customWidth="1"/>
    <col min="11751" max="11751" width="7" style="176" customWidth="1"/>
    <col min="11752" max="11757" width="7.75" style="176" customWidth="1"/>
    <col min="11758" max="11762" width="8" style="176" customWidth="1"/>
    <col min="11763" max="11763" width="7.75" style="176" customWidth="1"/>
    <col min="11764" max="12001" width="8" style="176"/>
    <col min="12002" max="12002" width="7.5" style="176" customWidth="1"/>
    <col min="12003" max="12003" width="14.75" style="176" customWidth="1"/>
    <col min="12004" max="12004" width="22.875" style="176" customWidth="1"/>
    <col min="12005" max="12005" width="9.125" style="176" customWidth="1"/>
    <col min="12006" max="12006" width="10.5" style="176" customWidth="1"/>
    <col min="12007" max="12007" width="7" style="176" customWidth="1"/>
    <col min="12008" max="12013" width="7.75" style="176" customWidth="1"/>
    <col min="12014" max="12018" width="8" style="176" customWidth="1"/>
    <col min="12019" max="12019" width="7.75" style="176" customWidth="1"/>
    <col min="12020" max="12257" width="8" style="176"/>
    <col min="12258" max="12258" width="7.5" style="176" customWidth="1"/>
    <col min="12259" max="12259" width="14.75" style="176" customWidth="1"/>
    <col min="12260" max="12260" width="22.875" style="176" customWidth="1"/>
    <col min="12261" max="12261" width="9.125" style="176" customWidth="1"/>
    <col min="12262" max="12262" width="10.5" style="176" customWidth="1"/>
    <col min="12263" max="12263" width="7" style="176" customWidth="1"/>
    <col min="12264" max="12269" width="7.75" style="176" customWidth="1"/>
    <col min="12270" max="12274" width="8" style="176" customWidth="1"/>
    <col min="12275" max="12275" width="7.75" style="176" customWidth="1"/>
    <col min="12276" max="12513" width="8" style="176"/>
    <col min="12514" max="12514" width="7.5" style="176" customWidth="1"/>
    <col min="12515" max="12515" width="14.75" style="176" customWidth="1"/>
    <col min="12516" max="12516" width="22.875" style="176" customWidth="1"/>
    <col min="12517" max="12517" width="9.125" style="176" customWidth="1"/>
    <col min="12518" max="12518" width="10.5" style="176" customWidth="1"/>
    <col min="12519" max="12519" width="7" style="176" customWidth="1"/>
    <col min="12520" max="12525" width="7.75" style="176" customWidth="1"/>
    <col min="12526" max="12530" width="8" style="176" customWidth="1"/>
    <col min="12531" max="12531" width="7.75" style="176" customWidth="1"/>
    <col min="12532" max="12769" width="8" style="176"/>
    <col min="12770" max="12770" width="7.5" style="176" customWidth="1"/>
    <col min="12771" max="12771" width="14.75" style="176" customWidth="1"/>
    <col min="12772" max="12772" width="22.875" style="176" customWidth="1"/>
    <col min="12773" max="12773" width="9.125" style="176" customWidth="1"/>
    <col min="12774" max="12774" width="10.5" style="176" customWidth="1"/>
    <col min="12775" max="12775" width="7" style="176" customWidth="1"/>
    <col min="12776" max="12781" width="7.75" style="176" customWidth="1"/>
    <col min="12782" max="12786" width="8" style="176" customWidth="1"/>
    <col min="12787" max="12787" width="7.75" style="176" customWidth="1"/>
    <col min="12788" max="13025" width="8" style="176"/>
    <col min="13026" max="13026" width="7.5" style="176" customWidth="1"/>
    <col min="13027" max="13027" width="14.75" style="176" customWidth="1"/>
    <col min="13028" max="13028" width="22.875" style="176" customWidth="1"/>
    <col min="13029" max="13029" width="9.125" style="176" customWidth="1"/>
    <col min="13030" max="13030" width="10.5" style="176" customWidth="1"/>
    <col min="13031" max="13031" width="7" style="176" customWidth="1"/>
    <col min="13032" max="13037" width="7.75" style="176" customWidth="1"/>
    <col min="13038" max="13042" width="8" style="176" customWidth="1"/>
    <col min="13043" max="13043" width="7.75" style="176" customWidth="1"/>
    <col min="13044" max="13281" width="8" style="176"/>
    <col min="13282" max="13282" width="7.5" style="176" customWidth="1"/>
    <col min="13283" max="13283" width="14.75" style="176" customWidth="1"/>
    <col min="13284" max="13284" width="22.875" style="176" customWidth="1"/>
    <col min="13285" max="13285" width="9.125" style="176" customWidth="1"/>
    <col min="13286" max="13286" width="10.5" style="176" customWidth="1"/>
    <col min="13287" max="13287" width="7" style="176" customWidth="1"/>
    <col min="13288" max="13293" width="7.75" style="176" customWidth="1"/>
    <col min="13294" max="13298" width="8" style="176" customWidth="1"/>
    <col min="13299" max="13299" width="7.75" style="176" customWidth="1"/>
    <col min="13300" max="13537" width="8" style="176"/>
    <col min="13538" max="13538" width="7.5" style="176" customWidth="1"/>
    <col min="13539" max="13539" width="14.75" style="176" customWidth="1"/>
    <col min="13540" max="13540" width="22.875" style="176" customWidth="1"/>
    <col min="13541" max="13541" width="9.125" style="176" customWidth="1"/>
    <col min="13542" max="13542" width="10.5" style="176" customWidth="1"/>
    <col min="13543" max="13543" width="7" style="176" customWidth="1"/>
    <col min="13544" max="13549" width="7.75" style="176" customWidth="1"/>
    <col min="13550" max="13554" width="8" style="176" customWidth="1"/>
    <col min="13555" max="13555" width="7.75" style="176" customWidth="1"/>
    <col min="13556" max="13793" width="8" style="176"/>
    <col min="13794" max="13794" width="7.5" style="176" customWidth="1"/>
    <col min="13795" max="13795" width="14.75" style="176" customWidth="1"/>
    <col min="13796" max="13796" width="22.875" style="176" customWidth="1"/>
    <col min="13797" max="13797" width="9.125" style="176" customWidth="1"/>
    <col min="13798" max="13798" width="10.5" style="176" customWidth="1"/>
    <col min="13799" max="13799" width="7" style="176" customWidth="1"/>
    <col min="13800" max="13805" width="7.75" style="176" customWidth="1"/>
    <col min="13806" max="13810" width="8" style="176" customWidth="1"/>
    <col min="13811" max="13811" width="7.75" style="176" customWidth="1"/>
    <col min="13812" max="14049" width="8" style="176"/>
    <col min="14050" max="14050" width="7.5" style="176" customWidth="1"/>
    <col min="14051" max="14051" width="14.75" style="176" customWidth="1"/>
    <col min="14052" max="14052" width="22.875" style="176" customWidth="1"/>
    <col min="14053" max="14053" width="9.125" style="176" customWidth="1"/>
    <col min="14054" max="14054" width="10.5" style="176" customWidth="1"/>
    <col min="14055" max="14055" width="7" style="176" customWidth="1"/>
    <col min="14056" max="14061" width="7.75" style="176" customWidth="1"/>
    <col min="14062" max="14066" width="8" style="176" customWidth="1"/>
    <col min="14067" max="14067" width="7.75" style="176" customWidth="1"/>
    <col min="14068" max="14305" width="8" style="176"/>
    <col min="14306" max="14306" width="7.5" style="176" customWidth="1"/>
    <col min="14307" max="14307" width="14.75" style="176" customWidth="1"/>
    <col min="14308" max="14308" width="22.875" style="176" customWidth="1"/>
    <col min="14309" max="14309" width="9.125" style="176" customWidth="1"/>
    <col min="14310" max="14310" width="10.5" style="176" customWidth="1"/>
    <col min="14311" max="14311" width="7" style="176" customWidth="1"/>
    <col min="14312" max="14317" width="7.75" style="176" customWidth="1"/>
    <col min="14318" max="14322" width="8" style="176" customWidth="1"/>
    <col min="14323" max="14323" width="7.75" style="176" customWidth="1"/>
    <col min="14324" max="14561" width="8" style="176"/>
    <col min="14562" max="14562" width="7.5" style="176" customWidth="1"/>
    <col min="14563" max="14563" width="14.75" style="176" customWidth="1"/>
    <col min="14564" max="14564" width="22.875" style="176" customWidth="1"/>
    <col min="14565" max="14565" width="9.125" style="176" customWidth="1"/>
    <col min="14566" max="14566" width="10.5" style="176" customWidth="1"/>
    <col min="14567" max="14567" width="7" style="176" customWidth="1"/>
    <col min="14568" max="14573" width="7.75" style="176" customWidth="1"/>
    <col min="14574" max="14578" width="8" style="176" customWidth="1"/>
    <col min="14579" max="14579" width="7.75" style="176" customWidth="1"/>
    <col min="14580" max="14817" width="8" style="176"/>
    <col min="14818" max="14818" width="7.5" style="176" customWidth="1"/>
    <col min="14819" max="14819" width="14.75" style="176" customWidth="1"/>
    <col min="14820" max="14820" width="22.875" style="176" customWidth="1"/>
    <col min="14821" max="14821" width="9.125" style="176" customWidth="1"/>
    <col min="14822" max="14822" width="10.5" style="176" customWidth="1"/>
    <col min="14823" max="14823" width="7" style="176" customWidth="1"/>
    <col min="14824" max="14829" width="7.75" style="176" customWidth="1"/>
    <col min="14830" max="14834" width="8" style="176" customWidth="1"/>
    <col min="14835" max="14835" width="7.75" style="176" customWidth="1"/>
    <col min="14836" max="15073" width="8" style="176"/>
    <col min="15074" max="15074" width="7.5" style="176" customWidth="1"/>
    <col min="15075" max="15075" width="14.75" style="176" customWidth="1"/>
    <col min="15076" max="15076" width="22.875" style="176" customWidth="1"/>
    <col min="15077" max="15077" width="9.125" style="176" customWidth="1"/>
    <col min="15078" max="15078" width="10.5" style="176" customWidth="1"/>
    <col min="15079" max="15079" width="7" style="176" customWidth="1"/>
    <col min="15080" max="15085" width="7.75" style="176" customWidth="1"/>
    <col min="15086" max="15090" width="8" style="176" customWidth="1"/>
    <col min="15091" max="15091" width="7.75" style="176" customWidth="1"/>
    <col min="15092" max="15329" width="8" style="176"/>
    <col min="15330" max="15330" width="7.5" style="176" customWidth="1"/>
    <col min="15331" max="15331" width="14.75" style="176" customWidth="1"/>
    <col min="15332" max="15332" width="22.875" style="176" customWidth="1"/>
    <col min="15333" max="15333" width="9.125" style="176" customWidth="1"/>
    <col min="15334" max="15334" width="10.5" style="176" customWidth="1"/>
    <col min="15335" max="15335" width="7" style="176" customWidth="1"/>
    <col min="15336" max="15341" width="7.75" style="176" customWidth="1"/>
    <col min="15342" max="15346" width="8" style="176" customWidth="1"/>
    <col min="15347" max="15347" width="7.75" style="176" customWidth="1"/>
    <col min="15348" max="15585" width="8" style="176"/>
    <col min="15586" max="15586" width="7.5" style="176" customWidth="1"/>
    <col min="15587" max="15587" width="14.75" style="176" customWidth="1"/>
    <col min="15588" max="15588" width="22.875" style="176" customWidth="1"/>
    <col min="15589" max="15589" width="9.125" style="176" customWidth="1"/>
    <col min="15590" max="15590" width="10.5" style="176" customWidth="1"/>
    <col min="15591" max="15591" width="7" style="176" customWidth="1"/>
    <col min="15592" max="15597" width="7.75" style="176" customWidth="1"/>
    <col min="15598" max="15602" width="8" style="176" customWidth="1"/>
    <col min="15603" max="15603" width="7.75" style="176" customWidth="1"/>
    <col min="15604" max="15841" width="8" style="176"/>
    <col min="15842" max="15842" width="7.5" style="176" customWidth="1"/>
    <col min="15843" max="15843" width="14.75" style="176" customWidth="1"/>
    <col min="15844" max="15844" width="22.875" style="176" customWidth="1"/>
    <col min="15845" max="15845" width="9.125" style="176" customWidth="1"/>
    <col min="15846" max="15846" width="10.5" style="176" customWidth="1"/>
    <col min="15847" max="15847" width="7" style="176" customWidth="1"/>
    <col min="15848" max="15853" width="7.75" style="176" customWidth="1"/>
    <col min="15854" max="15858" width="8" style="176" customWidth="1"/>
    <col min="15859" max="15859" width="7.75" style="176" customWidth="1"/>
    <col min="15860" max="16097" width="8" style="176"/>
    <col min="16098" max="16098" width="7.5" style="176" customWidth="1"/>
    <col min="16099" max="16099" width="14.75" style="176" customWidth="1"/>
    <col min="16100" max="16100" width="22.875" style="176" customWidth="1"/>
    <col min="16101" max="16101" width="9.125" style="176" customWidth="1"/>
    <col min="16102" max="16102" width="10.5" style="176" customWidth="1"/>
    <col min="16103" max="16103" width="7" style="176" customWidth="1"/>
    <col min="16104" max="16109" width="7.75" style="176" customWidth="1"/>
    <col min="16110" max="16114" width="8" style="176" customWidth="1"/>
    <col min="16115" max="16115" width="7.75" style="176" customWidth="1"/>
    <col min="16116" max="16384" width="8" style="176"/>
  </cols>
  <sheetData>
    <row r="1" spans="1:14" s="1" customFormat="1" ht="18">
      <c r="H1" s="136" t="s">
        <v>1242</v>
      </c>
    </row>
    <row r="2" spans="1:14" s="1" customFormat="1" ht="18">
      <c r="H2" s="138" t="s">
        <v>149</v>
      </c>
    </row>
    <row r="3" spans="1:14" s="1" customFormat="1" ht="15.75"/>
    <row r="4" spans="1:14" s="1" customFormat="1" ht="56.25" customHeight="1">
      <c r="A4" s="502" t="s">
        <v>1956</v>
      </c>
      <c r="B4" s="502"/>
      <c r="C4" s="502"/>
      <c r="D4" s="502"/>
      <c r="E4" s="502"/>
      <c r="F4" s="502"/>
      <c r="G4" s="502"/>
      <c r="H4" s="502"/>
    </row>
    <row r="5" spans="1:14" s="1" customFormat="1" ht="8.25" customHeight="1"/>
    <row r="6" spans="1:14" s="24" customFormat="1" ht="40.5" customHeight="1">
      <c r="A6" s="609" t="s">
        <v>1243</v>
      </c>
      <c r="B6" s="610"/>
      <c r="C6" s="223">
        <v>40</v>
      </c>
      <c r="D6" s="224" t="s">
        <v>1244</v>
      </c>
      <c r="E6" s="109"/>
      <c r="I6" s="109"/>
      <c r="J6" s="109"/>
      <c r="K6" s="109"/>
      <c r="L6" s="109"/>
      <c r="M6" s="109"/>
      <c r="N6" s="109"/>
    </row>
    <row r="7" spans="1:14" s="1" customFormat="1" ht="8.25" customHeight="1"/>
    <row r="8" spans="1:14" s="1" customFormat="1" ht="18">
      <c r="A8" s="503" t="s">
        <v>148</v>
      </c>
      <c r="B8" s="503"/>
      <c r="C8" s="503"/>
      <c r="D8" s="503"/>
      <c r="E8" s="503"/>
      <c r="F8" s="503"/>
      <c r="G8" s="503"/>
      <c r="H8" s="503"/>
    </row>
    <row r="9" spans="1:14" s="1" customFormat="1" ht="6.75" customHeight="1"/>
    <row r="10" spans="1:14" ht="24" customHeight="1">
      <c r="A10" s="558" t="s">
        <v>1234</v>
      </c>
      <c r="B10" s="586" t="s">
        <v>606</v>
      </c>
      <c r="C10" s="577" t="s">
        <v>607</v>
      </c>
      <c r="D10" s="558" t="s">
        <v>1235</v>
      </c>
      <c r="E10" s="558" t="s">
        <v>609</v>
      </c>
      <c r="F10" s="558"/>
      <c r="G10" s="558"/>
      <c r="H10" s="558"/>
    </row>
    <row r="11" spans="1:14" ht="39.75" customHeight="1">
      <c r="A11" s="558"/>
      <c r="B11" s="586"/>
      <c r="C11" s="577"/>
      <c r="D11" s="558"/>
      <c r="E11" s="208" t="s">
        <v>82</v>
      </c>
      <c r="F11" s="208" t="s">
        <v>13</v>
      </c>
      <c r="G11" s="208" t="s">
        <v>14</v>
      </c>
      <c r="H11" s="208" t="s">
        <v>15</v>
      </c>
    </row>
    <row r="12" spans="1:14" s="213" customFormat="1" ht="17.25" customHeight="1">
      <c r="A12" s="212">
        <v>1</v>
      </c>
      <c r="B12" s="212">
        <v>2</v>
      </c>
      <c r="C12" s="212">
        <v>3</v>
      </c>
      <c r="D12" s="212">
        <v>4</v>
      </c>
      <c r="E12" s="212">
        <v>5</v>
      </c>
      <c r="F12" s="212">
        <v>6</v>
      </c>
      <c r="G12" s="212">
        <v>7</v>
      </c>
      <c r="H12" s="212">
        <v>8</v>
      </c>
    </row>
    <row r="13" spans="1:14" ht="21" customHeight="1">
      <c r="A13" s="214" t="s">
        <v>1236</v>
      </c>
      <c r="B13" s="215" t="s">
        <v>91</v>
      </c>
      <c r="C13" s="215" t="s">
        <v>612</v>
      </c>
      <c r="D13" s="216">
        <f>SUM(E13:H13)</f>
        <v>251.76</v>
      </c>
      <c r="E13" s="217">
        <v>190.96</v>
      </c>
      <c r="F13" s="217">
        <v>42.09</v>
      </c>
      <c r="G13" s="217">
        <v>0</v>
      </c>
      <c r="H13" s="217">
        <v>18.71</v>
      </c>
    </row>
    <row r="14" spans="1:14" ht="21" customHeight="1">
      <c r="A14" s="214" t="s">
        <v>1237</v>
      </c>
      <c r="B14" s="215" t="s">
        <v>91</v>
      </c>
      <c r="C14" s="215" t="s">
        <v>612</v>
      </c>
      <c r="D14" s="216">
        <f t="shared" ref="D14:D20" si="0">SUM(E14:H14)</f>
        <v>241.12</v>
      </c>
      <c r="E14" s="217">
        <v>180.32</v>
      </c>
      <c r="F14" s="217">
        <v>42.09</v>
      </c>
      <c r="G14" s="217">
        <v>0</v>
      </c>
      <c r="H14" s="217">
        <v>18.71</v>
      </c>
    </row>
    <row r="15" spans="1:14" ht="21" customHeight="1">
      <c r="A15" s="214" t="s">
        <v>1238</v>
      </c>
      <c r="B15" s="215" t="s">
        <v>91</v>
      </c>
      <c r="C15" s="215" t="s">
        <v>612</v>
      </c>
      <c r="D15" s="216">
        <f t="shared" si="0"/>
        <v>119.9</v>
      </c>
      <c r="E15" s="217">
        <v>59.1</v>
      </c>
      <c r="F15" s="217">
        <v>42.09</v>
      </c>
      <c r="G15" s="217">
        <v>0</v>
      </c>
      <c r="H15" s="217">
        <v>18.71</v>
      </c>
    </row>
    <row r="16" spans="1:14" ht="21" customHeight="1">
      <c r="A16" s="214" t="s">
        <v>621</v>
      </c>
      <c r="B16" s="215" t="s">
        <v>91</v>
      </c>
      <c r="C16" s="215" t="s">
        <v>612</v>
      </c>
      <c r="D16" s="216">
        <f t="shared" si="0"/>
        <v>270.89</v>
      </c>
      <c r="E16" s="217">
        <v>210.09</v>
      </c>
      <c r="F16" s="217">
        <v>42.09</v>
      </c>
      <c r="G16" s="217">
        <v>0</v>
      </c>
      <c r="H16" s="217">
        <v>18.71</v>
      </c>
    </row>
    <row r="17" spans="1:11" ht="21" customHeight="1">
      <c r="A17" s="214" t="s">
        <v>1239</v>
      </c>
      <c r="B17" s="215" t="s">
        <v>91</v>
      </c>
      <c r="C17" s="215" t="s">
        <v>658</v>
      </c>
      <c r="D17" s="216">
        <f t="shared" si="0"/>
        <v>270.89</v>
      </c>
      <c r="E17" s="217">
        <v>210.09</v>
      </c>
      <c r="F17" s="217">
        <v>42.09</v>
      </c>
      <c r="G17" s="217">
        <v>0</v>
      </c>
      <c r="H17" s="217">
        <v>18.71</v>
      </c>
    </row>
    <row r="18" spans="1:11" ht="21" customHeight="1">
      <c r="A18" s="214" t="s">
        <v>1237</v>
      </c>
      <c r="B18" s="215" t="s">
        <v>91</v>
      </c>
      <c r="C18" s="215" t="s">
        <v>658</v>
      </c>
      <c r="D18" s="216">
        <f t="shared" si="0"/>
        <v>243.25</v>
      </c>
      <c r="E18" s="217">
        <v>182.45</v>
      </c>
      <c r="F18" s="217">
        <v>42.09</v>
      </c>
      <c r="G18" s="217">
        <v>0</v>
      </c>
      <c r="H18" s="217">
        <v>18.71</v>
      </c>
    </row>
    <row r="19" spans="1:11" ht="21" customHeight="1">
      <c r="A19" s="214" t="s">
        <v>1238</v>
      </c>
      <c r="B19" s="215" t="s">
        <v>91</v>
      </c>
      <c r="C19" s="215" t="s">
        <v>658</v>
      </c>
      <c r="D19" s="216">
        <f t="shared" si="0"/>
        <v>125.2</v>
      </c>
      <c r="E19" s="217">
        <v>64.400000000000006</v>
      </c>
      <c r="F19" s="217">
        <v>42.09</v>
      </c>
      <c r="G19" s="217">
        <v>0</v>
      </c>
      <c r="H19" s="217">
        <v>18.71</v>
      </c>
    </row>
    <row r="20" spans="1:11" ht="21" customHeight="1">
      <c r="A20" s="214" t="s">
        <v>621</v>
      </c>
      <c r="B20" s="215" t="s">
        <v>91</v>
      </c>
      <c r="C20" s="215" t="s">
        <v>658</v>
      </c>
      <c r="D20" s="216">
        <f t="shared" si="0"/>
        <v>270.89</v>
      </c>
      <c r="E20" s="217">
        <v>210.09</v>
      </c>
      <c r="F20" s="217">
        <v>42.09</v>
      </c>
      <c r="G20" s="217">
        <v>0</v>
      </c>
      <c r="H20" s="217">
        <v>18.71</v>
      </c>
    </row>
    <row r="21" spans="1:11" ht="16.5">
      <c r="A21" s="218" t="s">
        <v>1240</v>
      </c>
      <c r="B21" s="218"/>
      <c r="D21" s="213"/>
      <c r="E21" s="213"/>
      <c r="H21" s="176"/>
      <c r="K21" s="213"/>
    </row>
    <row r="22" spans="1:11" ht="16.5">
      <c r="A22" s="218" t="s">
        <v>1241</v>
      </c>
      <c r="B22" s="218"/>
      <c r="D22" s="213"/>
      <c r="E22" s="213"/>
      <c r="H22" s="176"/>
      <c r="K22" s="213"/>
    </row>
    <row r="23" spans="1:11">
      <c r="A23" s="176"/>
      <c r="B23" s="219"/>
      <c r="C23" s="220"/>
      <c r="D23" s="220"/>
      <c r="E23" s="220"/>
    </row>
    <row r="24" spans="1:11">
      <c r="A24" s="176"/>
      <c r="B24" s="213"/>
    </row>
    <row r="25" spans="1:11">
      <c r="A25" s="176"/>
      <c r="B25" s="213"/>
    </row>
    <row r="26" spans="1:11">
      <c r="A26" s="176"/>
      <c r="B26" s="213"/>
    </row>
    <row r="27" spans="1:11">
      <c r="A27" s="176"/>
      <c r="B27" s="213"/>
    </row>
    <row r="28" spans="1:11">
      <c r="A28" s="176"/>
      <c r="B28" s="213"/>
    </row>
    <row r="29" spans="1:11">
      <c r="A29" s="176"/>
      <c r="B29" s="213"/>
    </row>
    <row r="30" spans="1:11">
      <c r="A30" s="176"/>
      <c r="B30" s="213"/>
    </row>
    <row r="31" spans="1:11">
      <c r="A31" s="176"/>
      <c r="B31" s="213"/>
    </row>
    <row r="32" spans="1:11">
      <c r="A32" s="176"/>
      <c r="B32" s="213"/>
    </row>
    <row r="33" spans="1:2">
      <c r="A33" s="176"/>
      <c r="B33" s="213"/>
    </row>
    <row r="34" spans="1:2">
      <c r="A34" s="176"/>
      <c r="B34" s="213"/>
    </row>
    <row r="35" spans="1:2">
      <c r="A35" s="176"/>
      <c r="B35" s="213"/>
    </row>
    <row r="36" spans="1:2">
      <c r="A36" s="176"/>
      <c r="B36" s="213"/>
    </row>
    <row r="37" spans="1:2">
      <c r="A37" s="176"/>
      <c r="B37" s="213"/>
    </row>
    <row r="38" spans="1:2">
      <c r="A38" s="176"/>
      <c r="B38" s="213"/>
    </row>
    <row r="39" spans="1:2">
      <c r="A39" s="176"/>
      <c r="B39" s="213"/>
    </row>
    <row r="40" spans="1:2">
      <c r="A40" s="176"/>
      <c r="B40" s="213"/>
    </row>
    <row r="41" spans="1:2">
      <c r="A41" s="176"/>
      <c r="B41" s="213"/>
    </row>
    <row r="42" spans="1:2">
      <c r="A42" s="176"/>
      <c r="B42" s="213"/>
    </row>
    <row r="43" spans="1:2">
      <c r="A43" s="176"/>
      <c r="B43" s="213"/>
    </row>
    <row r="44" spans="1:2">
      <c r="A44" s="176"/>
      <c r="B44" s="213"/>
    </row>
    <row r="45" spans="1:2">
      <c r="A45" s="176"/>
      <c r="B45" s="213"/>
    </row>
    <row r="46" spans="1:2">
      <c r="A46" s="176"/>
      <c r="B46" s="213"/>
    </row>
    <row r="47" spans="1:2">
      <c r="A47" s="176"/>
      <c r="B47" s="213"/>
    </row>
    <row r="48" spans="1:2">
      <c r="A48" s="176"/>
      <c r="B48" s="213"/>
    </row>
    <row r="49" spans="1:2">
      <c r="A49" s="176"/>
      <c r="B49" s="213"/>
    </row>
    <row r="50" spans="1:2">
      <c r="A50" s="176"/>
      <c r="B50" s="213"/>
    </row>
    <row r="51" spans="1:2">
      <c r="A51" s="176"/>
      <c r="B51" s="213"/>
    </row>
    <row r="52" spans="1:2">
      <c r="A52" s="176"/>
      <c r="B52" s="213"/>
    </row>
    <row r="53" spans="1:2">
      <c r="A53" s="176"/>
      <c r="B53" s="213"/>
    </row>
    <row r="54" spans="1:2">
      <c r="A54" s="176"/>
      <c r="B54" s="213"/>
    </row>
    <row r="55" spans="1:2">
      <c r="A55" s="176"/>
      <c r="B55" s="213"/>
    </row>
    <row r="56" spans="1:2">
      <c r="A56" s="176"/>
      <c r="B56" s="213"/>
    </row>
    <row r="57" spans="1:2">
      <c r="A57" s="176"/>
      <c r="B57" s="213"/>
    </row>
    <row r="58" spans="1:2">
      <c r="A58" s="176"/>
      <c r="B58" s="213"/>
    </row>
    <row r="59" spans="1:2">
      <c r="A59" s="176"/>
      <c r="B59" s="213"/>
    </row>
    <row r="60" spans="1:2">
      <c r="A60" s="176"/>
      <c r="B60" s="213"/>
    </row>
    <row r="61" spans="1:2">
      <c r="A61" s="176"/>
      <c r="B61" s="213"/>
    </row>
    <row r="62" spans="1:2">
      <c r="A62" s="176"/>
      <c r="B62" s="213"/>
    </row>
    <row r="63" spans="1:2">
      <c r="A63" s="176"/>
      <c r="B63" s="213"/>
    </row>
    <row r="64" spans="1:2">
      <c r="A64" s="176"/>
      <c r="B64" s="213"/>
    </row>
    <row r="65" spans="1:2">
      <c r="A65" s="176"/>
      <c r="B65" s="213"/>
    </row>
    <row r="66" spans="1:2">
      <c r="A66" s="176"/>
      <c r="B66" s="213"/>
    </row>
    <row r="67" spans="1:2">
      <c r="A67" s="176"/>
      <c r="B67" s="213"/>
    </row>
    <row r="68" spans="1:2">
      <c r="A68" s="176"/>
      <c r="B68" s="213"/>
    </row>
    <row r="69" spans="1:2">
      <c r="A69" s="176"/>
      <c r="B69" s="213"/>
    </row>
    <row r="70" spans="1:2">
      <c r="A70" s="176"/>
      <c r="B70" s="213"/>
    </row>
    <row r="71" spans="1:2">
      <c r="A71" s="176"/>
      <c r="B71" s="213"/>
    </row>
    <row r="72" spans="1:2">
      <c r="A72" s="176"/>
      <c r="B72" s="213"/>
    </row>
    <row r="73" spans="1:2">
      <c r="A73" s="176"/>
      <c r="B73" s="213"/>
    </row>
    <row r="74" spans="1:2">
      <c r="A74" s="176"/>
      <c r="B74" s="213"/>
    </row>
    <row r="75" spans="1:2">
      <c r="A75" s="176"/>
      <c r="B75" s="213"/>
    </row>
    <row r="76" spans="1:2">
      <c r="A76" s="176"/>
      <c r="B76" s="213"/>
    </row>
    <row r="77" spans="1:2">
      <c r="A77" s="176"/>
      <c r="B77" s="213"/>
    </row>
    <row r="78" spans="1:2">
      <c r="A78" s="176"/>
      <c r="B78" s="213"/>
    </row>
    <row r="79" spans="1:2">
      <c r="A79" s="176"/>
      <c r="B79" s="213"/>
    </row>
    <row r="80" spans="1:2">
      <c r="A80" s="176"/>
      <c r="B80" s="213"/>
    </row>
    <row r="81" spans="1:2">
      <c r="A81" s="176"/>
      <c r="B81" s="213"/>
    </row>
    <row r="82" spans="1:2">
      <c r="A82" s="176"/>
      <c r="B82" s="213"/>
    </row>
    <row r="83" spans="1:2">
      <c r="A83" s="176"/>
      <c r="B83" s="213"/>
    </row>
    <row r="84" spans="1:2">
      <c r="A84" s="176"/>
      <c r="B84" s="213"/>
    </row>
    <row r="85" spans="1:2">
      <c r="A85" s="176"/>
      <c r="B85" s="213"/>
    </row>
    <row r="86" spans="1:2">
      <c r="A86" s="176"/>
      <c r="B86" s="213"/>
    </row>
    <row r="87" spans="1:2">
      <c r="A87" s="176"/>
      <c r="B87" s="213"/>
    </row>
    <row r="88" spans="1:2">
      <c r="A88" s="176"/>
      <c r="B88" s="213"/>
    </row>
    <row r="89" spans="1:2">
      <c r="A89" s="176"/>
      <c r="B89" s="213"/>
    </row>
    <row r="90" spans="1:2">
      <c r="A90" s="176"/>
      <c r="B90" s="213"/>
    </row>
    <row r="91" spans="1:2">
      <c r="A91" s="176"/>
      <c r="B91" s="213"/>
    </row>
    <row r="92" spans="1:2">
      <c r="A92" s="176"/>
      <c r="B92" s="213"/>
    </row>
    <row r="93" spans="1:2">
      <c r="A93" s="176"/>
      <c r="B93" s="213"/>
    </row>
    <row r="94" spans="1:2">
      <c r="A94" s="176"/>
      <c r="B94" s="213"/>
    </row>
    <row r="95" spans="1:2">
      <c r="A95" s="176"/>
      <c r="B95" s="213"/>
    </row>
    <row r="96" spans="1:2">
      <c r="A96" s="176"/>
      <c r="B96" s="213"/>
    </row>
    <row r="97" spans="1:2">
      <c r="A97" s="176"/>
      <c r="B97" s="213"/>
    </row>
    <row r="98" spans="1:2">
      <c r="A98" s="176"/>
      <c r="B98" s="213"/>
    </row>
    <row r="99" spans="1:2">
      <c r="A99" s="176"/>
      <c r="B99" s="213"/>
    </row>
    <row r="100" spans="1:2">
      <c r="A100" s="176"/>
      <c r="B100" s="213"/>
    </row>
    <row r="101" spans="1:2">
      <c r="A101" s="176"/>
      <c r="B101" s="213"/>
    </row>
    <row r="102" spans="1:2">
      <c r="A102" s="176"/>
      <c r="B102" s="213"/>
    </row>
    <row r="103" spans="1:2">
      <c r="A103" s="176"/>
      <c r="B103" s="213"/>
    </row>
    <row r="104" spans="1:2">
      <c r="A104" s="176"/>
      <c r="B104" s="213"/>
    </row>
    <row r="105" spans="1:2">
      <c r="A105" s="176"/>
      <c r="B105" s="213"/>
    </row>
    <row r="106" spans="1:2">
      <c r="A106" s="176"/>
      <c r="B106" s="213"/>
    </row>
    <row r="107" spans="1:2">
      <c r="A107" s="176"/>
      <c r="B107" s="213"/>
    </row>
    <row r="108" spans="1:2">
      <c r="A108" s="176"/>
      <c r="B108" s="213"/>
    </row>
    <row r="109" spans="1:2">
      <c r="A109" s="176"/>
      <c r="B109" s="213"/>
    </row>
    <row r="110" spans="1:2">
      <c r="A110" s="176"/>
      <c r="B110" s="213"/>
    </row>
    <row r="111" spans="1:2">
      <c r="A111" s="176"/>
      <c r="B111" s="213"/>
    </row>
    <row r="112" spans="1:2">
      <c r="A112" s="176"/>
      <c r="B112" s="213"/>
    </row>
    <row r="113" spans="1:2">
      <c r="A113" s="176"/>
      <c r="B113" s="213"/>
    </row>
    <row r="114" spans="1:2">
      <c r="A114" s="176"/>
      <c r="B114" s="213"/>
    </row>
    <row r="115" spans="1:2">
      <c r="A115" s="176"/>
      <c r="B115" s="213"/>
    </row>
    <row r="116" spans="1:2">
      <c r="A116" s="176"/>
      <c r="B116" s="213"/>
    </row>
    <row r="117" spans="1:2">
      <c r="A117" s="176"/>
      <c r="B117" s="213"/>
    </row>
    <row r="118" spans="1:2">
      <c r="A118" s="176"/>
      <c r="B118" s="213"/>
    </row>
    <row r="119" spans="1:2">
      <c r="A119" s="176"/>
      <c r="B119" s="213"/>
    </row>
    <row r="120" spans="1:2">
      <c r="A120" s="176"/>
      <c r="B120" s="213"/>
    </row>
    <row r="121" spans="1:2">
      <c r="A121" s="176"/>
      <c r="B121" s="213"/>
    </row>
    <row r="122" spans="1:2">
      <c r="A122" s="176"/>
      <c r="B122" s="213"/>
    </row>
    <row r="123" spans="1:2">
      <c r="A123" s="176"/>
      <c r="B123" s="213"/>
    </row>
    <row r="124" spans="1:2">
      <c r="A124" s="176"/>
      <c r="B124" s="213"/>
    </row>
    <row r="125" spans="1:2">
      <c r="A125" s="176"/>
      <c r="B125" s="213"/>
    </row>
    <row r="126" spans="1:2">
      <c r="A126" s="176"/>
      <c r="B126" s="213"/>
    </row>
    <row r="127" spans="1:2">
      <c r="A127" s="176"/>
      <c r="B127" s="213"/>
    </row>
    <row r="128" spans="1:2">
      <c r="A128" s="176"/>
      <c r="B128" s="213"/>
    </row>
    <row r="129" spans="1:2">
      <c r="A129" s="176"/>
      <c r="B129" s="213"/>
    </row>
    <row r="130" spans="1:2">
      <c r="A130" s="176"/>
      <c r="B130" s="213"/>
    </row>
    <row r="131" spans="1:2">
      <c r="A131" s="176"/>
      <c r="B131" s="213"/>
    </row>
    <row r="132" spans="1:2">
      <c r="A132" s="176"/>
      <c r="B132" s="213"/>
    </row>
    <row r="133" spans="1:2">
      <c r="A133" s="176"/>
      <c r="B133" s="213"/>
    </row>
    <row r="134" spans="1:2">
      <c r="A134" s="176"/>
      <c r="B134" s="213"/>
    </row>
    <row r="135" spans="1:2">
      <c r="A135" s="176"/>
      <c r="B135" s="213"/>
    </row>
    <row r="136" spans="1:2">
      <c r="A136" s="176"/>
      <c r="B136" s="213"/>
    </row>
    <row r="137" spans="1:2">
      <c r="A137" s="176"/>
      <c r="B137" s="213"/>
    </row>
    <row r="138" spans="1:2">
      <c r="A138" s="176"/>
      <c r="B138" s="213"/>
    </row>
    <row r="139" spans="1:2">
      <c r="A139" s="176"/>
      <c r="B139" s="213"/>
    </row>
    <row r="140" spans="1:2">
      <c r="A140" s="176"/>
      <c r="B140" s="213"/>
    </row>
    <row r="141" spans="1:2">
      <c r="A141" s="176"/>
      <c r="B141" s="213"/>
    </row>
    <row r="142" spans="1:2">
      <c r="A142" s="176"/>
      <c r="B142" s="213"/>
    </row>
    <row r="143" spans="1:2">
      <c r="A143" s="176"/>
      <c r="B143" s="213"/>
    </row>
    <row r="144" spans="1:2">
      <c r="A144" s="176"/>
      <c r="B144" s="213"/>
    </row>
    <row r="145" spans="1:2">
      <c r="A145" s="176"/>
      <c r="B145" s="213"/>
    </row>
    <row r="146" spans="1:2">
      <c r="A146" s="176"/>
      <c r="B146" s="213"/>
    </row>
    <row r="147" spans="1:2">
      <c r="A147" s="176"/>
      <c r="B147" s="213"/>
    </row>
    <row r="148" spans="1:2">
      <c r="A148" s="176"/>
      <c r="B148" s="213"/>
    </row>
    <row r="149" spans="1:2">
      <c r="A149" s="176"/>
      <c r="B149" s="213"/>
    </row>
    <row r="150" spans="1:2">
      <c r="A150" s="176"/>
      <c r="B150" s="213"/>
    </row>
    <row r="151" spans="1:2">
      <c r="A151" s="176"/>
      <c r="B151" s="213"/>
    </row>
    <row r="152" spans="1:2">
      <c r="A152" s="176"/>
      <c r="B152" s="213"/>
    </row>
    <row r="153" spans="1:2">
      <c r="A153" s="176"/>
      <c r="B153" s="213"/>
    </row>
    <row r="154" spans="1:2">
      <c r="A154" s="176"/>
      <c r="B154" s="213"/>
    </row>
    <row r="155" spans="1:2">
      <c r="A155" s="176"/>
      <c r="B155" s="213"/>
    </row>
    <row r="156" spans="1:2">
      <c r="A156" s="176"/>
      <c r="B156" s="213"/>
    </row>
    <row r="157" spans="1:2">
      <c r="A157" s="176"/>
      <c r="B157" s="213"/>
    </row>
    <row r="158" spans="1:2">
      <c r="A158" s="176"/>
      <c r="B158" s="213"/>
    </row>
    <row r="159" spans="1:2">
      <c r="A159" s="176"/>
      <c r="B159" s="213"/>
    </row>
    <row r="160" spans="1:2">
      <c r="A160" s="176"/>
      <c r="B160" s="213"/>
    </row>
    <row r="161" spans="1:2">
      <c r="A161" s="176"/>
      <c r="B161" s="213"/>
    </row>
    <row r="162" spans="1:2">
      <c r="A162" s="176"/>
      <c r="B162" s="213"/>
    </row>
    <row r="163" spans="1:2">
      <c r="A163" s="176"/>
      <c r="B163" s="213"/>
    </row>
    <row r="164" spans="1:2">
      <c r="A164" s="176"/>
      <c r="B164" s="213"/>
    </row>
    <row r="165" spans="1:2">
      <c r="A165" s="176"/>
      <c r="B165" s="213"/>
    </row>
    <row r="166" spans="1:2">
      <c r="A166" s="176"/>
      <c r="B166" s="213"/>
    </row>
    <row r="167" spans="1:2">
      <c r="A167" s="176"/>
      <c r="B167" s="213"/>
    </row>
    <row r="168" spans="1:2">
      <c r="A168" s="176"/>
      <c r="B168" s="213"/>
    </row>
    <row r="169" spans="1:2">
      <c r="A169" s="176"/>
      <c r="B169" s="213"/>
    </row>
    <row r="170" spans="1:2">
      <c r="A170" s="176"/>
      <c r="B170" s="213"/>
    </row>
    <row r="171" spans="1:2">
      <c r="A171" s="176"/>
      <c r="B171" s="213"/>
    </row>
    <row r="172" spans="1:2">
      <c r="A172" s="176"/>
      <c r="B172" s="213"/>
    </row>
    <row r="173" spans="1:2">
      <c r="A173" s="176"/>
      <c r="B173" s="213"/>
    </row>
    <row r="174" spans="1:2">
      <c r="A174" s="176"/>
      <c r="B174" s="213"/>
    </row>
    <row r="175" spans="1:2">
      <c r="A175" s="176"/>
      <c r="B175" s="213"/>
    </row>
    <row r="176" spans="1:2">
      <c r="A176" s="176"/>
      <c r="B176" s="213"/>
    </row>
    <row r="177" spans="1:2">
      <c r="A177" s="176"/>
      <c r="B177" s="213"/>
    </row>
    <row r="178" spans="1:2">
      <c r="A178" s="176"/>
      <c r="B178" s="213"/>
    </row>
    <row r="179" spans="1:2">
      <c r="A179" s="176"/>
      <c r="B179" s="213"/>
    </row>
    <row r="180" spans="1:2">
      <c r="A180" s="176"/>
      <c r="B180" s="213"/>
    </row>
    <row r="181" spans="1:2">
      <c r="A181" s="176"/>
      <c r="B181" s="213"/>
    </row>
    <row r="182" spans="1:2">
      <c r="A182" s="176"/>
      <c r="B182" s="213"/>
    </row>
    <row r="183" spans="1:2">
      <c r="A183" s="176"/>
      <c r="B183" s="213"/>
    </row>
    <row r="184" spans="1:2">
      <c r="A184" s="176"/>
      <c r="B184" s="213"/>
    </row>
    <row r="185" spans="1:2">
      <c r="A185" s="176"/>
      <c r="B185" s="213"/>
    </row>
    <row r="186" spans="1:2">
      <c r="A186" s="176"/>
      <c r="B186" s="213"/>
    </row>
    <row r="187" spans="1:2">
      <c r="A187" s="176"/>
      <c r="B187" s="213"/>
    </row>
    <row r="188" spans="1:2">
      <c r="A188" s="176"/>
      <c r="B188" s="213"/>
    </row>
    <row r="189" spans="1:2">
      <c r="A189" s="176"/>
      <c r="B189" s="213"/>
    </row>
    <row r="190" spans="1:2">
      <c r="A190" s="176"/>
      <c r="B190" s="213"/>
    </row>
    <row r="191" spans="1:2">
      <c r="A191" s="176"/>
      <c r="B191" s="213"/>
    </row>
    <row r="192" spans="1:2">
      <c r="A192" s="176"/>
      <c r="B192" s="213"/>
    </row>
    <row r="193" spans="1:2">
      <c r="A193" s="176"/>
      <c r="B193" s="213"/>
    </row>
    <row r="194" spans="1:2">
      <c r="A194" s="176"/>
      <c r="B194" s="213"/>
    </row>
    <row r="195" spans="1:2">
      <c r="A195" s="176"/>
      <c r="B195" s="213"/>
    </row>
    <row r="196" spans="1:2">
      <c r="A196" s="176"/>
      <c r="B196" s="213"/>
    </row>
    <row r="197" spans="1:2">
      <c r="A197" s="176"/>
      <c r="B197" s="213"/>
    </row>
    <row r="198" spans="1:2">
      <c r="A198" s="176"/>
      <c r="B198" s="213"/>
    </row>
    <row r="199" spans="1:2">
      <c r="A199" s="176"/>
      <c r="B199" s="213"/>
    </row>
    <row r="200" spans="1:2">
      <c r="A200" s="176"/>
      <c r="B200" s="213"/>
    </row>
    <row r="201" spans="1:2">
      <c r="A201" s="176"/>
      <c r="B201" s="213"/>
    </row>
    <row r="202" spans="1:2">
      <c r="A202" s="176"/>
      <c r="B202" s="213"/>
    </row>
    <row r="203" spans="1:2">
      <c r="A203" s="176"/>
      <c r="B203" s="213"/>
    </row>
    <row r="204" spans="1:2">
      <c r="A204" s="176"/>
      <c r="B204" s="213"/>
    </row>
    <row r="205" spans="1:2">
      <c r="A205" s="176"/>
      <c r="B205" s="213"/>
    </row>
    <row r="206" spans="1:2">
      <c r="A206" s="176"/>
      <c r="B206" s="213"/>
    </row>
    <row r="207" spans="1:2">
      <c r="A207" s="176"/>
      <c r="B207" s="213"/>
    </row>
    <row r="208" spans="1:2">
      <c r="A208" s="176"/>
      <c r="B208" s="213"/>
    </row>
    <row r="209" spans="1:2">
      <c r="A209" s="176"/>
      <c r="B209" s="213"/>
    </row>
    <row r="210" spans="1:2">
      <c r="A210" s="176"/>
      <c r="B210" s="213"/>
    </row>
    <row r="211" spans="1:2">
      <c r="A211" s="176"/>
      <c r="B211" s="213"/>
    </row>
    <row r="212" spans="1:2">
      <c r="A212" s="176"/>
      <c r="B212" s="213"/>
    </row>
    <row r="213" spans="1:2">
      <c r="A213" s="176"/>
      <c r="B213" s="213"/>
    </row>
    <row r="214" spans="1:2">
      <c r="A214" s="176"/>
      <c r="B214" s="213"/>
    </row>
    <row r="215" spans="1:2">
      <c r="A215" s="176"/>
      <c r="B215" s="213"/>
    </row>
    <row r="216" spans="1:2">
      <c r="A216" s="176"/>
      <c r="B216" s="213"/>
    </row>
    <row r="217" spans="1:2">
      <c r="A217" s="176"/>
      <c r="B217" s="213"/>
    </row>
    <row r="218" spans="1:2">
      <c r="A218" s="176"/>
      <c r="B218" s="213"/>
    </row>
    <row r="219" spans="1:2">
      <c r="A219" s="176"/>
      <c r="B219" s="213"/>
    </row>
    <row r="220" spans="1:2">
      <c r="A220" s="176"/>
      <c r="B220" s="213"/>
    </row>
    <row r="221" spans="1:2">
      <c r="A221" s="176"/>
      <c r="B221" s="213"/>
    </row>
    <row r="222" spans="1:2">
      <c r="A222" s="176"/>
      <c r="B222" s="213"/>
    </row>
    <row r="223" spans="1:2">
      <c r="A223" s="176"/>
      <c r="B223" s="213"/>
    </row>
    <row r="224" spans="1:2">
      <c r="A224" s="176"/>
      <c r="B224" s="213"/>
    </row>
    <row r="225" spans="1:2">
      <c r="A225" s="176"/>
      <c r="B225" s="213"/>
    </row>
    <row r="226" spans="1:2">
      <c r="A226" s="176"/>
      <c r="B226" s="213"/>
    </row>
    <row r="227" spans="1:2">
      <c r="A227" s="176"/>
      <c r="B227" s="213"/>
    </row>
    <row r="228" spans="1:2">
      <c r="A228" s="176"/>
      <c r="B228" s="213"/>
    </row>
    <row r="229" spans="1:2">
      <c r="A229" s="176"/>
      <c r="B229" s="213"/>
    </row>
    <row r="230" spans="1:2">
      <c r="A230" s="176"/>
      <c r="B230" s="213"/>
    </row>
    <row r="231" spans="1:2">
      <c r="A231" s="176"/>
      <c r="B231" s="213"/>
    </row>
    <row r="232" spans="1:2">
      <c r="A232" s="176"/>
      <c r="B232" s="213"/>
    </row>
    <row r="233" spans="1:2">
      <c r="A233" s="176"/>
      <c r="B233" s="213"/>
    </row>
    <row r="234" spans="1:2">
      <c r="A234" s="176"/>
      <c r="B234" s="213"/>
    </row>
    <row r="235" spans="1:2">
      <c r="A235" s="176"/>
      <c r="B235" s="213"/>
    </row>
    <row r="236" spans="1:2">
      <c r="A236" s="176"/>
      <c r="B236" s="213"/>
    </row>
    <row r="237" spans="1:2">
      <c r="A237" s="176"/>
      <c r="B237" s="213"/>
    </row>
    <row r="238" spans="1:2">
      <c r="A238" s="176"/>
      <c r="B238" s="213"/>
    </row>
    <row r="239" spans="1:2">
      <c r="A239" s="176"/>
      <c r="B239" s="213"/>
    </row>
    <row r="240" spans="1:2">
      <c r="A240" s="176"/>
      <c r="B240" s="213"/>
    </row>
    <row r="241" spans="1:2">
      <c r="A241" s="176"/>
      <c r="B241" s="213"/>
    </row>
    <row r="242" spans="1:2">
      <c r="A242" s="176"/>
      <c r="B242" s="213"/>
    </row>
    <row r="243" spans="1:2">
      <c r="A243" s="176"/>
      <c r="B243" s="213"/>
    </row>
    <row r="244" spans="1:2">
      <c r="A244" s="176"/>
      <c r="B244" s="213"/>
    </row>
    <row r="245" spans="1:2">
      <c r="A245" s="176"/>
      <c r="B245" s="213"/>
    </row>
    <row r="246" spans="1:2">
      <c r="A246" s="176"/>
      <c r="B246" s="213"/>
    </row>
    <row r="247" spans="1:2">
      <c r="A247" s="176"/>
      <c r="B247" s="213"/>
    </row>
    <row r="248" spans="1:2">
      <c r="A248" s="176"/>
      <c r="B248" s="213"/>
    </row>
    <row r="249" spans="1:2">
      <c r="A249" s="176"/>
      <c r="B249" s="213"/>
    </row>
    <row r="250" spans="1:2">
      <c r="A250" s="176"/>
      <c r="B250" s="213"/>
    </row>
    <row r="251" spans="1:2">
      <c r="A251" s="176"/>
      <c r="B251" s="213"/>
    </row>
    <row r="252" spans="1:2">
      <c r="A252" s="176"/>
      <c r="B252" s="213"/>
    </row>
    <row r="253" spans="1:2">
      <c r="A253" s="176"/>
      <c r="B253" s="213"/>
    </row>
    <row r="254" spans="1:2">
      <c r="A254" s="176"/>
      <c r="B254" s="213"/>
    </row>
    <row r="255" spans="1:2">
      <c r="A255" s="176"/>
      <c r="B255" s="213"/>
    </row>
    <row r="256" spans="1:2">
      <c r="A256" s="176"/>
      <c r="B256" s="213"/>
    </row>
    <row r="257" spans="1:2">
      <c r="A257" s="176"/>
      <c r="B257" s="213"/>
    </row>
    <row r="258" spans="1:2">
      <c r="A258" s="176"/>
      <c r="B258" s="213"/>
    </row>
    <row r="259" spans="1:2">
      <c r="A259" s="176"/>
      <c r="B259" s="213"/>
    </row>
    <row r="260" spans="1:2">
      <c r="A260" s="176"/>
      <c r="B260" s="213"/>
    </row>
    <row r="261" spans="1:2">
      <c r="A261" s="176"/>
      <c r="B261" s="213"/>
    </row>
    <row r="262" spans="1:2">
      <c r="A262" s="176"/>
      <c r="B262" s="213"/>
    </row>
    <row r="263" spans="1:2">
      <c r="A263" s="176"/>
      <c r="B263" s="213"/>
    </row>
    <row r="264" spans="1:2">
      <c r="A264" s="176"/>
      <c r="B264" s="213"/>
    </row>
    <row r="265" spans="1:2">
      <c r="A265" s="176"/>
      <c r="B265" s="213"/>
    </row>
    <row r="266" spans="1:2">
      <c r="A266" s="176"/>
      <c r="B266" s="213"/>
    </row>
    <row r="267" spans="1:2">
      <c r="A267" s="176"/>
      <c r="B267" s="213"/>
    </row>
    <row r="268" spans="1:2">
      <c r="A268" s="176"/>
      <c r="B268" s="213"/>
    </row>
    <row r="269" spans="1:2">
      <c r="A269" s="176"/>
      <c r="B269" s="213"/>
    </row>
    <row r="270" spans="1:2">
      <c r="A270" s="176"/>
      <c r="B270" s="213"/>
    </row>
    <row r="271" spans="1:2">
      <c r="A271" s="176"/>
      <c r="B271" s="213"/>
    </row>
    <row r="272" spans="1:2">
      <c r="A272" s="176"/>
      <c r="B272" s="213"/>
    </row>
    <row r="273" spans="1:2">
      <c r="A273" s="176"/>
      <c r="B273" s="213"/>
    </row>
    <row r="274" spans="1:2">
      <c r="A274" s="176"/>
      <c r="B274" s="213"/>
    </row>
    <row r="275" spans="1:2">
      <c r="A275" s="176"/>
      <c r="B275" s="213"/>
    </row>
    <row r="276" spans="1:2">
      <c r="A276" s="176"/>
      <c r="B276" s="213"/>
    </row>
    <row r="277" spans="1:2">
      <c r="A277" s="176"/>
      <c r="B277" s="213"/>
    </row>
    <row r="278" spans="1:2">
      <c r="A278" s="176"/>
      <c r="B278" s="213"/>
    </row>
    <row r="279" spans="1:2">
      <c r="A279" s="176"/>
      <c r="B279" s="213"/>
    </row>
    <row r="280" spans="1:2">
      <c r="A280" s="176"/>
      <c r="B280" s="213"/>
    </row>
    <row r="281" spans="1:2">
      <c r="A281" s="176"/>
      <c r="B281" s="213"/>
    </row>
    <row r="282" spans="1:2">
      <c r="A282" s="176"/>
      <c r="B282" s="213"/>
    </row>
    <row r="283" spans="1:2">
      <c r="A283" s="176"/>
      <c r="B283" s="213"/>
    </row>
    <row r="284" spans="1:2">
      <c r="A284" s="176"/>
      <c r="B284" s="213"/>
    </row>
    <row r="285" spans="1:2">
      <c r="A285" s="176"/>
      <c r="B285" s="213"/>
    </row>
    <row r="286" spans="1:2">
      <c r="A286" s="176"/>
      <c r="B286" s="213"/>
    </row>
    <row r="287" spans="1:2">
      <c r="A287" s="176"/>
      <c r="B287" s="213"/>
    </row>
    <row r="288" spans="1:2">
      <c r="A288" s="176"/>
      <c r="B288" s="213"/>
    </row>
    <row r="289" spans="1:2">
      <c r="A289" s="176"/>
      <c r="B289" s="213"/>
    </row>
    <row r="290" spans="1:2">
      <c r="A290" s="176"/>
      <c r="B290" s="213"/>
    </row>
    <row r="291" spans="1:2">
      <c r="A291" s="176"/>
      <c r="B291" s="213"/>
    </row>
    <row r="292" spans="1:2">
      <c r="A292" s="176"/>
      <c r="B292" s="213"/>
    </row>
    <row r="293" spans="1:2">
      <c r="A293" s="176"/>
      <c r="B293" s="213"/>
    </row>
    <row r="294" spans="1:2">
      <c r="A294" s="176"/>
      <c r="B294" s="213"/>
    </row>
    <row r="295" spans="1:2">
      <c r="A295" s="176"/>
      <c r="B295" s="213"/>
    </row>
    <row r="296" spans="1:2">
      <c r="A296" s="176"/>
      <c r="B296" s="213"/>
    </row>
    <row r="297" spans="1:2">
      <c r="A297" s="176"/>
      <c r="B297" s="213"/>
    </row>
    <row r="298" spans="1:2">
      <c r="A298" s="176"/>
      <c r="B298" s="213"/>
    </row>
    <row r="299" spans="1:2">
      <c r="A299" s="176"/>
      <c r="B299" s="213"/>
    </row>
    <row r="300" spans="1:2">
      <c r="A300" s="176"/>
      <c r="B300" s="213"/>
    </row>
    <row r="301" spans="1:2">
      <c r="A301" s="176"/>
      <c r="B301" s="213"/>
    </row>
    <row r="302" spans="1:2">
      <c r="A302" s="176"/>
      <c r="B302" s="213"/>
    </row>
    <row r="303" spans="1:2">
      <c r="A303" s="176"/>
      <c r="B303" s="213"/>
    </row>
    <row r="304" spans="1:2">
      <c r="A304" s="176"/>
      <c r="B304" s="213"/>
    </row>
    <row r="305" spans="1:2">
      <c r="A305" s="176"/>
      <c r="B305" s="213"/>
    </row>
    <row r="306" spans="1:2">
      <c r="A306" s="176"/>
      <c r="B306" s="213"/>
    </row>
    <row r="307" spans="1:2">
      <c r="A307" s="176"/>
      <c r="B307" s="213"/>
    </row>
    <row r="308" spans="1:2">
      <c r="A308" s="176"/>
      <c r="B308" s="213"/>
    </row>
    <row r="309" spans="1:2">
      <c r="A309" s="176"/>
      <c r="B309" s="213"/>
    </row>
    <row r="310" spans="1:2">
      <c r="A310" s="176"/>
      <c r="B310" s="213"/>
    </row>
    <row r="311" spans="1:2">
      <c r="A311" s="176"/>
      <c r="B311" s="213"/>
    </row>
    <row r="312" spans="1:2">
      <c r="A312" s="176"/>
      <c r="B312" s="213"/>
    </row>
    <row r="313" spans="1:2">
      <c r="A313" s="176"/>
      <c r="B313" s="213"/>
    </row>
    <row r="314" spans="1:2">
      <c r="A314" s="176"/>
      <c r="B314" s="213"/>
    </row>
    <row r="315" spans="1:2">
      <c r="A315" s="176"/>
      <c r="B315" s="213"/>
    </row>
    <row r="316" spans="1:2">
      <c r="A316" s="176"/>
      <c r="B316" s="213"/>
    </row>
    <row r="317" spans="1:2">
      <c r="A317" s="176"/>
      <c r="B317" s="213"/>
    </row>
    <row r="318" spans="1:2">
      <c r="A318" s="176"/>
      <c r="B318" s="213"/>
    </row>
    <row r="319" spans="1:2">
      <c r="A319" s="176"/>
      <c r="B319" s="213"/>
    </row>
    <row r="320" spans="1:2">
      <c r="A320" s="176"/>
      <c r="B320" s="213"/>
    </row>
    <row r="321" spans="1:2">
      <c r="A321" s="176"/>
      <c r="B321" s="213"/>
    </row>
    <row r="322" spans="1:2">
      <c r="A322" s="176"/>
      <c r="B322" s="213"/>
    </row>
    <row r="323" spans="1:2">
      <c r="A323" s="176"/>
      <c r="B323" s="213"/>
    </row>
    <row r="324" spans="1:2">
      <c r="A324" s="176"/>
      <c r="B324" s="213"/>
    </row>
    <row r="325" spans="1:2">
      <c r="A325" s="176"/>
      <c r="B325" s="213"/>
    </row>
    <row r="326" spans="1:2">
      <c r="A326" s="176"/>
      <c r="B326" s="213"/>
    </row>
    <row r="327" spans="1:2">
      <c r="A327" s="176"/>
      <c r="B327" s="213"/>
    </row>
    <row r="328" spans="1:2">
      <c r="A328" s="176"/>
      <c r="B328" s="213"/>
    </row>
    <row r="329" spans="1:2">
      <c r="A329" s="176"/>
      <c r="B329" s="213"/>
    </row>
    <row r="330" spans="1:2">
      <c r="A330" s="176"/>
      <c r="B330" s="213"/>
    </row>
    <row r="331" spans="1:2">
      <c r="A331" s="176"/>
      <c r="B331" s="213"/>
    </row>
    <row r="332" spans="1:2">
      <c r="A332" s="176"/>
      <c r="B332" s="213"/>
    </row>
    <row r="333" spans="1:2">
      <c r="A333" s="176"/>
      <c r="B333" s="213"/>
    </row>
    <row r="334" spans="1:2">
      <c r="A334" s="176"/>
      <c r="B334" s="213"/>
    </row>
    <row r="335" spans="1:2">
      <c r="A335" s="176"/>
      <c r="B335" s="213"/>
    </row>
    <row r="336" spans="1:2">
      <c r="A336" s="176"/>
      <c r="B336" s="213"/>
    </row>
    <row r="337" spans="1:2">
      <c r="A337" s="176"/>
      <c r="B337" s="213"/>
    </row>
    <row r="338" spans="1:2">
      <c r="A338" s="176"/>
      <c r="B338" s="213"/>
    </row>
    <row r="339" spans="1:2">
      <c r="A339" s="176"/>
      <c r="B339" s="213"/>
    </row>
    <row r="340" spans="1:2">
      <c r="A340" s="176"/>
      <c r="B340" s="213"/>
    </row>
    <row r="341" spans="1:2">
      <c r="A341" s="176"/>
      <c r="B341" s="213"/>
    </row>
    <row r="342" spans="1:2">
      <c r="A342" s="176"/>
      <c r="B342" s="213"/>
    </row>
    <row r="343" spans="1:2">
      <c r="A343" s="176"/>
      <c r="B343" s="213"/>
    </row>
    <row r="344" spans="1:2">
      <c r="A344" s="176"/>
      <c r="B344" s="213"/>
    </row>
    <row r="345" spans="1:2">
      <c r="A345" s="176"/>
      <c r="B345" s="213"/>
    </row>
    <row r="346" spans="1:2">
      <c r="A346" s="176"/>
      <c r="B346" s="213"/>
    </row>
    <row r="347" spans="1:2">
      <c r="A347" s="176"/>
      <c r="B347" s="213"/>
    </row>
    <row r="348" spans="1:2">
      <c r="A348" s="176"/>
      <c r="B348" s="213"/>
    </row>
    <row r="349" spans="1:2">
      <c r="A349" s="176"/>
      <c r="B349" s="213"/>
    </row>
    <row r="350" spans="1:2">
      <c r="A350" s="176"/>
      <c r="B350" s="213"/>
    </row>
    <row r="351" spans="1:2">
      <c r="A351" s="176"/>
      <c r="B351" s="213"/>
    </row>
    <row r="352" spans="1:2">
      <c r="A352" s="176"/>
      <c r="B352" s="213"/>
    </row>
    <row r="353" spans="1:2">
      <c r="A353" s="176"/>
      <c r="B353" s="213"/>
    </row>
    <row r="354" spans="1:2">
      <c r="A354" s="176"/>
      <c r="B354" s="213"/>
    </row>
    <row r="355" spans="1:2">
      <c r="A355" s="176"/>
      <c r="B355" s="213"/>
    </row>
    <row r="356" spans="1:2">
      <c r="A356" s="176"/>
      <c r="B356" s="213"/>
    </row>
    <row r="357" spans="1:2">
      <c r="A357" s="176"/>
      <c r="B357" s="213"/>
    </row>
    <row r="358" spans="1:2">
      <c r="A358" s="176"/>
      <c r="B358" s="213"/>
    </row>
    <row r="359" spans="1:2">
      <c r="A359" s="176"/>
      <c r="B359" s="213"/>
    </row>
    <row r="360" spans="1:2">
      <c r="A360" s="176"/>
      <c r="B360" s="213"/>
    </row>
    <row r="361" spans="1:2">
      <c r="A361" s="176"/>
      <c r="B361" s="213"/>
    </row>
    <row r="362" spans="1:2">
      <c r="A362" s="176"/>
      <c r="B362" s="213"/>
    </row>
    <row r="363" spans="1:2">
      <c r="A363" s="176"/>
      <c r="B363" s="213"/>
    </row>
    <row r="364" spans="1:2">
      <c r="A364" s="176"/>
      <c r="B364" s="213"/>
    </row>
    <row r="365" spans="1:2">
      <c r="A365" s="176"/>
      <c r="B365" s="213"/>
    </row>
    <row r="366" spans="1:2">
      <c r="A366" s="176"/>
      <c r="B366" s="213"/>
    </row>
    <row r="367" spans="1:2">
      <c r="A367" s="176"/>
      <c r="B367" s="213"/>
    </row>
    <row r="368" spans="1:2">
      <c r="A368" s="176"/>
      <c r="B368" s="213"/>
    </row>
    <row r="369" spans="1:2">
      <c r="A369" s="176"/>
      <c r="B369" s="213"/>
    </row>
    <row r="370" spans="1:2">
      <c r="A370" s="176"/>
      <c r="B370" s="213"/>
    </row>
    <row r="371" spans="1:2">
      <c r="A371" s="176"/>
      <c r="B371" s="213"/>
    </row>
    <row r="372" spans="1:2">
      <c r="A372" s="176"/>
      <c r="B372" s="213"/>
    </row>
    <row r="373" spans="1:2">
      <c r="A373" s="176"/>
      <c r="B373" s="213"/>
    </row>
    <row r="374" spans="1:2">
      <c r="A374" s="176"/>
      <c r="B374" s="213"/>
    </row>
    <row r="375" spans="1:2">
      <c r="A375" s="176"/>
      <c r="B375" s="213"/>
    </row>
    <row r="376" spans="1:2">
      <c r="A376" s="176"/>
      <c r="B376" s="213"/>
    </row>
    <row r="377" spans="1:2">
      <c r="A377" s="176"/>
      <c r="B377" s="213"/>
    </row>
    <row r="378" spans="1:2">
      <c r="A378" s="176"/>
      <c r="B378" s="213"/>
    </row>
    <row r="379" spans="1:2">
      <c r="A379" s="176"/>
      <c r="B379" s="213"/>
    </row>
    <row r="380" spans="1:2">
      <c r="A380" s="176"/>
      <c r="B380" s="213"/>
    </row>
    <row r="381" spans="1:2">
      <c r="A381" s="176"/>
      <c r="B381" s="213"/>
    </row>
    <row r="382" spans="1:2">
      <c r="A382" s="176"/>
      <c r="B382" s="213"/>
    </row>
    <row r="383" spans="1:2">
      <c r="A383" s="176"/>
      <c r="B383" s="213"/>
    </row>
    <row r="384" spans="1:2">
      <c r="A384" s="176"/>
      <c r="B384" s="213"/>
    </row>
    <row r="385" spans="1:2">
      <c r="A385" s="176"/>
      <c r="B385" s="213"/>
    </row>
    <row r="386" spans="1:2">
      <c r="A386" s="176"/>
      <c r="B386" s="213"/>
    </row>
    <row r="387" spans="1:2">
      <c r="A387" s="176"/>
      <c r="B387" s="213"/>
    </row>
    <row r="388" spans="1:2">
      <c r="A388" s="176"/>
      <c r="B388" s="213"/>
    </row>
    <row r="389" spans="1:2">
      <c r="A389" s="176"/>
      <c r="B389" s="213"/>
    </row>
    <row r="390" spans="1:2">
      <c r="A390" s="176"/>
      <c r="B390" s="213"/>
    </row>
    <row r="391" spans="1:2">
      <c r="A391" s="176"/>
      <c r="B391" s="213"/>
    </row>
    <row r="392" spans="1:2">
      <c r="A392" s="176"/>
      <c r="B392" s="213"/>
    </row>
    <row r="393" spans="1:2">
      <c r="A393" s="176"/>
      <c r="B393" s="213"/>
    </row>
    <row r="394" spans="1:2">
      <c r="A394" s="176"/>
      <c r="B394" s="213"/>
    </row>
    <row r="395" spans="1:2">
      <c r="A395" s="176"/>
      <c r="B395" s="213"/>
    </row>
    <row r="396" spans="1:2">
      <c r="A396" s="176"/>
      <c r="B396" s="213"/>
    </row>
    <row r="397" spans="1:2">
      <c r="A397" s="176"/>
      <c r="B397" s="213"/>
    </row>
    <row r="398" spans="1:2">
      <c r="A398" s="176"/>
      <c r="B398" s="213"/>
    </row>
    <row r="399" spans="1:2">
      <c r="A399" s="176"/>
      <c r="B399" s="213"/>
    </row>
    <row r="400" spans="1:2">
      <c r="A400" s="176"/>
      <c r="B400" s="213"/>
    </row>
    <row r="401" spans="1:2">
      <c r="A401" s="176"/>
      <c r="B401" s="213"/>
    </row>
    <row r="402" spans="1:2">
      <c r="A402" s="176"/>
      <c r="B402" s="213"/>
    </row>
    <row r="403" spans="1:2">
      <c r="A403" s="176"/>
      <c r="B403" s="213"/>
    </row>
    <row r="404" spans="1:2">
      <c r="A404" s="176"/>
      <c r="B404" s="213"/>
    </row>
    <row r="405" spans="1:2">
      <c r="A405" s="176"/>
      <c r="B405" s="213"/>
    </row>
    <row r="406" spans="1:2">
      <c r="A406" s="176"/>
      <c r="B406" s="213"/>
    </row>
    <row r="407" spans="1:2">
      <c r="A407" s="176"/>
      <c r="B407" s="213"/>
    </row>
    <row r="408" spans="1:2">
      <c r="A408" s="176"/>
      <c r="B408" s="213"/>
    </row>
    <row r="409" spans="1:2">
      <c r="A409" s="176"/>
      <c r="B409" s="213"/>
    </row>
    <row r="410" spans="1:2">
      <c r="A410" s="176"/>
      <c r="B410" s="213"/>
    </row>
    <row r="411" spans="1:2">
      <c r="A411" s="176"/>
      <c r="B411" s="213"/>
    </row>
    <row r="412" spans="1:2">
      <c r="A412" s="176"/>
      <c r="B412" s="213"/>
    </row>
    <row r="413" spans="1:2">
      <c r="A413" s="176"/>
      <c r="B413" s="213"/>
    </row>
    <row r="414" spans="1:2">
      <c r="A414" s="176"/>
      <c r="B414" s="213"/>
    </row>
    <row r="415" spans="1:2">
      <c r="A415" s="176"/>
      <c r="B415" s="213"/>
    </row>
    <row r="416" spans="1:2">
      <c r="A416" s="176"/>
      <c r="B416" s="213"/>
    </row>
    <row r="417" spans="1:2">
      <c r="A417" s="176"/>
      <c r="B417" s="213"/>
    </row>
    <row r="418" spans="1:2">
      <c r="A418" s="176"/>
      <c r="B418" s="213"/>
    </row>
    <row r="419" spans="1:2">
      <c r="A419" s="176"/>
      <c r="B419" s="213"/>
    </row>
    <row r="420" spans="1:2">
      <c r="A420" s="176"/>
      <c r="B420" s="213"/>
    </row>
    <row r="421" spans="1:2">
      <c r="A421" s="176"/>
      <c r="B421" s="213"/>
    </row>
    <row r="422" spans="1:2">
      <c r="A422" s="176"/>
      <c r="B422" s="213"/>
    </row>
    <row r="423" spans="1:2">
      <c r="A423" s="176"/>
      <c r="B423" s="213"/>
    </row>
    <row r="424" spans="1:2">
      <c r="A424" s="176"/>
      <c r="B424" s="213"/>
    </row>
    <row r="425" spans="1:2">
      <c r="A425" s="176"/>
      <c r="B425" s="213"/>
    </row>
    <row r="426" spans="1:2">
      <c r="A426" s="176"/>
      <c r="B426" s="213"/>
    </row>
    <row r="427" spans="1:2">
      <c r="A427" s="176"/>
      <c r="B427" s="213"/>
    </row>
    <row r="428" spans="1:2">
      <c r="A428" s="176"/>
      <c r="B428" s="213"/>
    </row>
    <row r="429" spans="1:2">
      <c r="A429" s="176"/>
      <c r="B429" s="213"/>
    </row>
    <row r="430" spans="1:2">
      <c r="A430" s="176"/>
      <c r="B430" s="213"/>
    </row>
    <row r="431" spans="1:2">
      <c r="A431" s="176"/>
      <c r="B431" s="213"/>
    </row>
    <row r="432" spans="1:2">
      <c r="A432" s="176"/>
      <c r="B432" s="213"/>
    </row>
    <row r="433" spans="1:2">
      <c r="A433" s="176"/>
      <c r="B433" s="213"/>
    </row>
    <row r="434" spans="1:2">
      <c r="A434" s="176"/>
      <c r="B434" s="213"/>
    </row>
    <row r="435" spans="1:2">
      <c r="A435" s="176"/>
      <c r="B435" s="213"/>
    </row>
    <row r="436" spans="1:2">
      <c r="A436" s="176"/>
      <c r="B436" s="213"/>
    </row>
    <row r="437" spans="1:2">
      <c r="A437" s="176"/>
      <c r="B437" s="213"/>
    </row>
    <row r="438" spans="1:2">
      <c r="A438" s="176"/>
      <c r="B438" s="213"/>
    </row>
    <row r="439" spans="1:2">
      <c r="A439" s="176"/>
      <c r="B439" s="213"/>
    </row>
    <row r="440" spans="1:2">
      <c r="A440" s="176"/>
      <c r="B440" s="213"/>
    </row>
    <row r="441" spans="1:2">
      <c r="A441" s="176"/>
      <c r="B441" s="213"/>
    </row>
    <row r="442" spans="1:2">
      <c r="A442" s="176"/>
      <c r="B442" s="213"/>
    </row>
    <row r="443" spans="1:2">
      <c r="A443" s="176"/>
      <c r="B443" s="213"/>
    </row>
    <row r="444" spans="1:2">
      <c r="A444" s="176"/>
      <c r="B444" s="213"/>
    </row>
    <row r="445" spans="1:2">
      <c r="A445" s="176"/>
      <c r="B445" s="213"/>
    </row>
    <row r="446" spans="1:2">
      <c r="A446" s="176"/>
      <c r="B446" s="213"/>
    </row>
    <row r="447" spans="1:2">
      <c r="A447" s="176"/>
      <c r="B447" s="213"/>
    </row>
    <row r="448" spans="1:2">
      <c r="A448" s="176"/>
      <c r="B448" s="213"/>
    </row>
    <row r="449" spans="1:2">
      <c r="A449" s="176"/>
      <c r="B449" s="213"/>
    </row>
    <row r="450" spans="1:2">
      <c r="A450" s="176"/>
      <c r="B450" s="213"/>
    </row>
    <row r="451" spans="1:2">
      <c r="A451" s="176"/>
      <c r="B451" s="213"/>
    </row>
    <row r="452" spans="1:2">
      <c r="A452" s="176"/>
      <c r="B452" s="213"/>
    </row>
    <row r="453" spans="1:2">
      <c r="A453" s="176"/>
      <c r="B453" s="213"/>
    </row>
    <row r="454" spans="1:2">
      <c r="A454" s="176"/>
      <c r="B454" s="213"/>
    </row>
    <row r="455" spans="1:2">
      <c r="A455" s="176"/>
      <c r="B455" s="213"/>
    </row>
    <row r="456" spans="1:2">
      <c r="A456" s="176"/>
      <c r="B456" s="213"/>
    </row>
    <row r="457" spans="1:2">
      <c r="A457" s="176"/>
      <c r="B457" s="213"/>
    </row>
    <row r="458" spans="1:2">
      <c r="A458" s="176"/>
      <c r="B458" s="213"/>
    </row>
    <row r="459" spans="1:2">
      <c r="A459" s="176"/>
      <c r="B459" s="213"/>
    </row>
    <row r="460" spans="1:2">
      <c r="A460" s="176"/>
      <c r="B460" s="213"/>
    </row>
    <row r="461" spans="1:2">
      <c r="A461" s="176"/>
      <c r="B461" s="213"/>
    </row>
    <row r="462" spans="1:2">
      <c r="A462" s="176"/>
      <c r="B462" s="213"/>
    </row>
    <row r="463" spans="1:2">
      <c r="A463" s="176"/>
      <c r="B463" s="213"/>
    </row>
    <row r="464" spans="1:2">
      <c r="A464" s="176"/>
      <c r="B464" s="213"/>
    </row>
    <row r="465" spans="1:2">
      <c r="A465" s="176"/>
      <c r="B465" s="213"/>
    </row>
    <row r="466" spans="1:2">
      <c r="A466" s="176"/>
      <c r="B466" s="213"/>
    </row>
    <row r="467" spans="1:2">
      <c r="A467" s="176"/>
      <c r="B467" s="213"/>
    </row>
    <row r="468" spans="1:2">
      <c r="A468" s="176"/>
      <c r="B468" s="213"/>
    </row>
    <row r="469" spans="1:2">
      <c r="A469" s="176"/>
      <c r="B469" s="213"/>
    </row>
    <row r="470" spans="1:2">
      <c r="A470" s="176"/>
      <c r="B470" s="213"/>
    </row>
    <row r="471" spans="1:2">
      <c r="A471" s="176"/>
      <c r="B471" s="213"/>
    </row>
    <row r="472" spans="1:2">
      <c r="A472" s="176"/>
      <c r="B472" s="213"/>
    </row>
    <row r="473" spans="1:2">
      <c r="A473" s="176"/>
      <c r="B473" s="213"/>
    </row>
    <row r="474" spans="1:2">
      <c r="A474" s="176"/>
      <c r="B474" s="213"/>
    </row>
    <row r="475" spans="1:2">
      <c r="A475" s="176"/>
      <c r="B475" s="213"/>
    </row>
    <row r="476" spans="1:2">
      <c r="A476" s="176"/>
      <c r="B476" s="213"/>
    </row>
    <row r="477" spans="1:2">
      <c r="A477" s="176"/>
      <c r="B477" s="213"/>
    </row>
    <row r="478" spans="1:2">
      <c r="A478" s="176"/>
      <c r="B478" s="213"/>
    </row>
    <row r="479" spans="1:2">
      <c r="A479" s="176"/>
      <c r="B479" s="213"/>
    </row>
    <row r="480" spans="1:2">
      <c r="A480" s="176"/>
      <c r="B480" s="213"/>
    </row>
    <row r="481" spans="1:2">
      <c r="A481" s="176"/>
      <c r="B481" s="213"/>
    </row>
    <row r="482" spans="1:2">
      <c r="A482" s="176"/>
      <c r="B482" s="213"/>
    </row>
    <row r="483" spans="1:2">
      <c r="A483" s="176"/>
      <c r="B483" s="213"/>
    </row>
    <row r="484" spans="1:2">
      <c r="A484" s="176"/>
      <c r="B484" s="213"/>
    </row>
    <row r="485" spans="1:2">
      <c r="A485" s="176"/>
      <c r="B485" s="213"/>
    </row>
    <row r="486" spans="1:2">
      <c r="A486" s="176"/>
      <c r="B486" s="213"/>
    </row>
    <row r="487" spans="1:2">
      <c r="A487" s="176"/>
      <c r="B487" s="213"/>
    </row>
    <row r="488" spans="1:2">
      <c r="A488" s="176"/>
      <c r="B488" s="213"/>
    </row>
    <row r="489" spans="1:2">
      <c r="A489" s="176"/>
      <c r="B489" s="213"/>
    </row>
    <row r="490" spans="1:2">
      <c r="A490" s="176"/>
      <c r="B490" s="213"/>
    </row>
    <row r="491" spans="1:2">
      <c r="A491" s="176"/>
      <c r="B491" s="213"/>
    </row>
    <row r="492" spans="1:2">
      <c r="A492" s="176"/>
      <c r="B492" s="213"/>
    </row>
    <row r="493" spans="1:2">
      <c r="A493" s="176"/>
      <c r="B493" s="213"/>
    </row>
    <row r="494" spans="1:2">
      <c r="A494" s="176"/>
      <c r="B494" s="213"/>
    </row>
    <row r="495" spans="1:2">
      <c r="A495" s="176"/>
      <c r="B495" s="213"/>
    </row>
    <row r="496" spans="1:2">
      <c r="A496" s="176"/>
      <c r="B496" s="213"/>
    </row>
    <row r="497" spans="1:2">
      <c r="A497" s="176"/>
      <c r="B497" s="213"/>
    </row>
    <row r="498" spans="1:2">
      <c r="A498" s="176"/>
      <c r="B498" s="213"/>
    </row>
    <row r="499" spans="1:2">
      <c r="A499" s="176"/>
      <c r="B499" s="213"/>
    </row>
    <row r="500" spans="1:2">
      <c r="A500" s="176"/>
      <c r="B500" s="213"/>
    </row>
    <row r="501" spans="1:2">
      <c r="A501" s="176"/>
      <c r="B501" s="213"/>
    </row>
    <row r="502" spans="1:2">
      <c r="A502" s="176"/>
      <c r="B502" s="213"/>
    </row>
    <row r="503" spans="1:2">
      <c r="A503" s="176"/>
      <c r="B503" s="213"/>
    </row>
    <row r="504" spans="1:2">
      <c r="A504" s="176"/>
      <c r="B504" s="213"/>
    </row>
    <row r="505" spans="1:2">
      <c r="A505" s="176"/>
      <c r="B505" s="213"/>
    </row>
    <row r="506" spans="1:2">
      <c r="A506" s="176"/>
      <c r="B506" s="213"/>
    </row>
    <row r="507" spans="1:2">
      <c r="A507" s="176"/>
      <c r="B507" s="213"/>
    </row>
    <row r="508" spans="1:2">
      <c r="A508" s="176"/>
      <c r="B508" s="213"/>
    </row>
    <row r="509" spans="1:2">
      <c r="A509" s="176"/>
      <c r="B509" s="213"/>
    </row>
    <row r="510" spans="1:2">
      <c r="A510" s="176"/>
      <c r="B510" s="213"/>
    </row>
    <row r="511" spans="1:2">
      <c r="A511" s="176"/>
      <c r="B511" s="213"/>
    </row>
    <row r="512" spans="1:2">
      <c r="A512" s="176"/>
      <c r="B512" s="213"/>
    </row>
    <row r="513" spans="1:2">
      <c r="A513" s="176"/>
      <c r="B513" s="213"/>
    </row>
    <row r="514" spans="1:2">
      <c r="A514" s="176"/>
      <c r="B514" s="213"/>
    </row>
    <row r="515" spans="1:2">
      <c r="A515" s="176"/>
      <c r="B515" s="213"/>
    </row>
    <row r="516" spans="1:2">
      <c r="A516" s="176"/>
      <c r="B516" s="213"/>
    </row>
    <row r="517" spans="1:2">
      <c r="A517" s="176"/>
      <c r="B517" s="213"/>
    </row>
    <row r="518" spans="1:2">
      <c r="A518" s="176"/>
      <c r="B518" s="213"/>
    </row>
    <row r="519" spans="1:2">
      <c r="A519" s="176"/>
      <c r="B519" s="213"/>
    </row>
    <row r="520" spans="1:2">
      <c r="A520" s="176"/>
      <c r="B520" s="213"/>
    </row>
    <row r="521" spans="1:2">
      <c r="A521" s="176"/>
      <c r="B521" s="213"/>
    </row>
    <row r="522" spans="1:2">
      <c r="A522" s="176"/>
      <c r="B522" s="213"/>
    </row>
    <row r="523" spans="1:2">
      <c r="A523" s="176"/>
      <c r="B523" s="213"/>
    </row>
    <row r="524" spans="1:2">
      <c r="A524" s="176"/>
      <c r="B524" s="213"/>
    </row>
    <row r="525" spans="1:2">
      <c r="A525" s="176"/>
      <c r="B525" s="213"/>
    </row>
    <row r="526" spans="1:2">
      <c r="A526" s="176"/>
      <c r="B526" s="213"/>
    </row>
    <row r="527" spans="1:2">
      <c r="A527" s="176"/>
      <c r="B527" s="213"/>
    </row>
    <row r="528" spans="1:2">
      <c r="A528" s="176"/>
      <c r="B528" s="213"/>
    </row>
    <row r="529" spans="1:2">
      <c r="A529" s="176"/>
      <c r="B529" s="213"/>
    </row>
    <row r="530" spans="1:2">
      <c r="A530" s="176"/>
      <c r="B530" s="213"/>
    </row>
    <row r="531" spans="1:2">
      <c r="A531" s="176"/>
      <c r="B531" s="213"/>
    </row>
    <row r="532" spans="1:2">
      <c r="A532" s="176"/>
      <c r="B532" s="213"/>
    </row>
    <row r="533" spans="1:2">
      <c r="A533" s="176"/>
      <c r="B533" s="213"/>
    </row>
    <row r="534" spans="1:2">
      <c r="A534" s="176"/>
      <c r="B534" s="213"/>
    </row>
    <row r="535" spans="1:2">
      <c r="A535" s="176"/>
      <c r="B535" s="213"/>
    </row>
    <row r="536" spans="1:2">
      <c r="A536" s="176"/>
      <c r="B536" s="213"/>
    </row>
    <row r="537" spans="1:2">
      <c r="A537" s="176"/>
      <c r="B537" s="213"/>
    </row>
    <row r="538" spans="1:2">
      <c r="A538" s="176"/>
      <c r="B538" s="213"/>
    </row>
    <row r="539" spans="1:2">
      <c r="A539" s="176"/>
      <c r="B539" s="213"/>
    </row>
    <row r="540" spans="1:2">
      <c r="A540" s="176"/>
      <c r="B540" s="213"/>
    </row>
    <row r="541" spans="1:2">
      <c r="A541" s="176"/>
      <c r="B541" s="213"/>
    </row>
    <row r="542" spans="1:2">
      <c r="A542" s="176"/>
      <c r="B542" s="213"/>
    </row>
    <row r="543" spans="1:2">
      <c r="A543" s="176"/>
      <c r="B543" s="213"/>
    </row>
    <row r="544" spans="1:2">
      <c r="A544" s="176"/>
      <c r="B544" s="213"/>
    </row>
    <row r="545" spans="1:2">
      <c r="A545" s="176"/>
      <c r="B545" s="213"/>
    </row>
    <row r="546" spans="1:2">
      <c r="A546" s="176"/>
      <c r="B546" s="213"/>
    </row>
    <row r="547" spans="1:2">
      <c r="A547" s="176"/>
      <c r="B547" s="213"/>
    </row>
    <row r="548" spans="1:2">
      <c r="A548" s="176"/>
      <c r="B548" s="213"/>
    </row>
    <row r="549" spans="1:2">
      <c r="A549" s="176"/>
      <c r="B549" s="213"/>
    </row>
    <row r="550" spans="1:2">
      <c r="A550" s="176"/>
      <c r="B550" s="213"/>
    </row>
    <row r="551" spans="1:2">
      <c r="A551" s="176"/>
      <c r="B551" s="213"/>
    </row>
    <row r="552" spans="1:2">
      <c r="A552" s="176"/>
      <c r="B552" s="213"/>
    </row>
    <row r="553" spans="1:2">
      <c r="A553" s="176"/>
      <c r="B553" s="213"/>
    </row>
    <row r="554" spans="1:2">
      <c r="A554" s="176"/>
      <c r="B554" s="213"/>
    </row>
    <row r="555" spans="1:2">
      <c r="A555" s="176"/>
      <c r="B555" s="213"/>
    </row>
    <row r="556" spans="1:2">
      <c r="A556" s="176"/>
      <c r="B556" s="213"/>
    </row>
    <row r="557" spans="1:2">
      <c r="A557" s="176"/>
      <c r="B557" s="213"/>
    </row>
    <row r="558" spans="1:2">
      <c r="A558" s="176"/>
      <c r="B558" s="213"/>
    </row>
    <row r="559" spans="1:2">
      <c r="A559" s="176"/>
      <c r="B559" s="213"/>
    </row>
    <row r="560" spans="1:2">
      <c r="A560" s="176"/>
      <c r="B560" s="213"/>
    </row>
    <row r="561" spans="1:2">
      <c r="A561" s="176"/>
      <c r="B561" s="213"/>
    </row>
    <row r="562" spans="1:2">
      <c r="A562" s="176"/>
      <c r="B562" s="213"/>
    </row>
    <row r="563" spans="1:2">
      <c r="A563" s="176"/>
      <c r="B563" s="213"/>
    </row>
    <row r="564" spans="1:2">
      <c r="A564" s="176"/>
      <c r="B564" s="213"/>
    </row>
    <row r="565" spans="1:2">
      <c r="A565" s="176"/>
      <c r="B565" s="213"/>
    </row>
    <row r="566" spans="1:2">
      <c r="A566" s="176"/>
      <c r="B566" s="213"/>
    </row>
    <row r="567" spans="1:2">
      <c r="A567" s="176"/>
      <c r="B567" s="213"/>
    </row>
    <row r="568" spans="1:2">
      <c r="A568" s="176"/>
      <c r="B568" s="213"/>
    </row>
    <row r="569" spans="1:2">
      <c r="A569" s="176"/>
      <c r="B569" s="213"/>
    </row>
    <row r="570" spans="1:2">
      <c r="A570" s="176"/>
      <c r="B570" s="213"/>
    </row>
    <row r="571" spans="1:2">
      <c r="A571" s="176"/>
      <c r="B571" s="213"/>
    </row>
    <row r="572" spans="1:2">
      <c r="A572" s="176"/>
      <c r="B572" s="213"/>
    </row>
    <row r="573" spans="1:2">
      <c r="A573" s="176"/>
      <c r="B573" s="213"/>
    </row>
    <row r="574" spans="1:2">
      <c r="A574" s="176"/>
      <c r="B574" s="213"/>
    </row>
    <row r="575" spans="1:2">
      <c r="A575" s="176"/>
      <c r="B575" s="213"/>
    </row>
    <row r="576" spans="1:2">
      <c r="A576" s="176"/>
      <c r="B576" s="213"/>
    </row>
    <row r="577" spans="1:2">
      <c r="A577" s="176"/>
      <c r="B577" s="213"/>
    </row>
    <row r="578" spans="1:2">
      <c r="A578" s="176"/>
      <c r="B578" s="213"/>
    </row>
    <row r="579" spans="1:2">
      <c r="A579" s="176"/>
      <c r="B579" s="213"/>
    </row>
    <row r="580" spans="1:2">
      <c r="A580" s="176"/>
      <c r="B580" s="213"/>
    </row>
    <row r="581" spans="1:2">
      <c r="A581" s="176"/>
      <c r="B581" s="213"/>
    </row>
    <row r="582" spans="1:2">
      <c r="A582" s="176"/>
      <c r="B582" s="213"/>
    </row>
    <row r="583" spans="1:2">
      <c r="A583" s="176"/>
      <c r="B583" s="213"/>
    </row>
    <row r="584" spans="1:2">
      <c r="A584" s="176"/>
      <c r="B584" s="213"/>
    </row>
    <row r="585" spans="1:2">
      <c r="A585" s="176"/>
      <c r="B585" s="213"/>
    </row>
    <row r="586" spans="1:2">
      <c r="A586" s="176"/>
      <c r="B586" s="213"/>
    </row>
    <row r="587" spans="1:2">
      <c r="A587" s="176"/>
      <c r="B587" s="213"/>
    </row>
    <row r="588" spans="1:2">
      <c r="A588" s="176"/>
      <c r="B588" s="213"/>
    </row>
    <row r="589" spans="1:2">
      <c r="A589" s="176"/>
      <c r="B589" s="213"/>
    </row>
    <row r="590" spans="1:2">
      <c r="A590" s="176"/>
      <c r="B590" s="213"/>
    </row>
    <row r="591" spans="1:2">
      <c r="A591" s="176"/>
      <c r="B591" s="213"/>
    </row>
    <row r="592" spans="1:2">
      <c r="A592" s="176"/>
      <c r="B592" s="213"/>
    </row>
    <row r="593" spans="1:2">
      <c r="A593" s="176"/>
      <c r="B593" s="213"/>
    </row>
    <row r="594" spans="1:2">
      <c r="A594" s="176"/>
      <c r="B594" s="213"/>
    </row>
    <row r="595" spans="1:2">
      <c r="A595" s="176"/>
      <c r="B595" s="213"/>
    </row>
    <row r="596" spans="1:2">
      <c r="A596" s="176"/>
      <c r="B596" s="213"/>
    </row>
    <row r="597" spans="1:2">
      <c r="A597" s="176"/>
      <c r="B597" s="213"/>
    </row>
    <row r="598" spans="1:2">
      <c r="A598" s="176"/>
      <c r="B598" s="213"/>
    </row>
    <row r="599" spans="1:2">
      <c r="A599" s="176"/>
      <c r="B599" s="213"/>
    </row>
    <row r="600" spans="1:2">
      <c r="A600" s="176"/>
      <c r="B600" s="213"/>
    </row>
    <row r="601" spans="1:2">
      <c r="A601" s="176"/>
      <c r="B601" s="213"/>
    </row>
    <row r="602" spans="1:2">
      <c r="A602" s="176"/>
      <c r="B602" s="213"/>
    </row>
    <row r="603" spans="1:2">
      <c r="A603" s="176"/>
      <c r="B603" s="213"/>
    </row>
    <row r="604" spans="1:2">
      <c r="A604" s="176"/>
      <c r="B604" s="213"/>
    </row>
    <row r="605" spans="1:2">
      <c r="A605" s="176"/>
      <c r="B605" s="213"/>
    </row>
    <row r="606" spans="1:2">
      <c r="A606" s="176"/>
      <c r="B606" s="213"/>
    </row>
    <row r="607" spans="1:2">
      <c r="A607" s="176"/>
      <c r="B607" s="213"/>
    </row>
    <row r="608" spans="1:2">
      <c r="A608" s="176"/>
      <c r="B608" s="213"/>
    </row>
    <row r="609" spans="1:2">
      <c r="A609" s="176"/>
      <c r="B609" s="213"/>
    </row>
    <row r="610" spans="1:2">
      <c r="A610" s="176"/>
      <c r="B610" s="213"/>
    </row>
    <row r="611" spans="1:2">
      <c r="A611" s="176"/>
      <c r="B611" s="213"/>
    </row>
    <row r="612" spans="1:2">
      <c r="A612" s="176"/>
      <c r="B612" s="213"/>
    </row>
    <row r="613" spans="1:2">
      <c r="A613" s="176"/>
      <c r="B613" s="213"/>
    </row>
    <row r="614" spans="1:2">
      <c r="A614" s="176"/>
      <c r="B614" s="213"/>
    </row>
    <row r="615" spans="1:2">
      <c r="A615" s="176"/>
      <c r="B615" s="213"/>
    </row>
    <row r="616" spans="1:2">
      <c r="A616" s="176"/>
      <c r="B616" s="213"/>
    </row>
    <row r="617" spans="1:2">
      <c r="A617" s="176"/>
      <c r="B617" s="213"/>
    </row>
    <row r="618" spans="1:2">
      <c r="A618" s="176"/>
      <c r="B618" s="213"/>
    </row>
    <row r="619" spans="1:2">
      <c r="A619" s="176"/>
      <c r="B619" s="213"/>
    </row>
    <row r="620" spans="1:2">
      <c r="A620" s="176"/>
      <c r="B620" s="213"/>
    </row>
    <row r="621" spans="1:2">
      <c r="A621" s="176"/>
      <c r="B621" s="213"/>
    </row>
    <row r="622" spans="1:2">
      <c r="A622" s="176"/>
      <c r="B622" s="213"/>
    </row>
    <row r="623" spans="1:2">
      <c r="A623" s="176"/>
      <c r="B623" s="213"/>
    </row>
    <row r="624" spans="1:2">
      <c r="A624" s="176"/>
      <c r="B624" s="213"/>
    </row>
    <row r="625" spans="1:2">
      <c r="A625" s="176"/>
      <c r="B625" s="213"/>
    </row>
    <row r="626" spans="1:2">
      <c r="A626" s="176"/>
      <c r="B626" s="213"/>
    </row>
    <row r="627" spans="1:2">
      <c r="A627" s="176"/>
      <c r="B627" s="213"/>
    </row>
    <row r="628" spans="1:2">
      <c r="A628" s="176"/>
      <c r="B628" s="213"/>
    </row>
    <row r="629" spans="1:2">
      <c r="A629" s="176"/>
      <c r="B629" s="213"/>
    </row>
    <row r="630" spans="1:2">
      <c r="A630" s="176"/>
      <c r="B630" s="213"/>
    </row>
    <row r="631" spans="1:2">
      <c r="A631" s="176"/>
      <c r="B631" s="213"/>
    </row>
    <row r="632" spans="1:2">
      <c r="A632" s="176"/>
      <c r="B632" s="213"/>
    </row>
    <row r="633" spans="1:2">
      <c r="A633" s="176"/>
      <c r="B633" s="213"/>
    </row>
    <row r="634" spans="1:2">
      <c r="A634" s="176"/>
      <c r="B634" s="213"/>
    </row>
    <row r="635" spans="1:2">
      <c r="A635" s="176"/>
      <c r="B635" s="213"/>
    </row>
    <row r="636" spans="1:2">
      <c r="A636" s="176"/>
      <c r="B636" s="213"/>
    </row>
    <row r="637" spans="1:2">
      <c r="A637" s="176"/>
      <c r="B637" s="213"/>
    </row>
    <row r="638" spans="1:2">
      <c r="A638" s="176"/>
      <c r="B638" s="213"/>
    </row>
    <row r="639" spans="1:2">
      <c r="A639" s="176"/>
      <c r="B639" s="213"/>
    </row>
    <row r="640" spans="1:2">
      <c r="A640" s="176"/>
      <c r="B640" s="213"/>
    </row>
    <row r="641" spans="1:2">
      <c r="A641" s="176"/>
      <c r="B641" s="213"/>
    </row>
    <row r="642" spans="1:2">
      <c r="A642" s="176"/>
      <c r="B642" s="213"/>
    </row>
    <row r="643" spans="1:2">
      <c r="A643" s="176"/>
      <c r="B643" s="213"/>
    </row>
    <row r="644" spans="1:2">
      <c r="A644" s="176"/>
      <c r="B644" s="213"/>
    </row>
    <row r="645" spans="1:2">
      <c r="A645" s="176"/>
      <c r="B645" s="213"/>
    </row>
    <row r="646" spans="1:2">
      <c r="A646" s="176"/>
      <c r="B646" s="213"/>
    </row>
    <row r="647" spans="1:2">
      <c r="A647" s="176"/>
      <c r="B647" s="213"/>
    </row>
    <row r="648" spans="1:2">
      <c r="A648" s="176"/>
      <c r="B648" s="213"/>
    </row>
    <row r="649" spans="1:2">
      <c r="A649" s="176"/>
      <c r="B649" s="213"/>
    </row>
    <row r="650" spans="1:2">
      <c r="A650" s="176"/>
      <c r="B650" s="213"/>
    </row>
    <row r="651" spans="1:2">
      <c r="A651" s="176"/>
      <c r="B651" s="213"/>
    </row>
    <row r="652" spans="1:2">
      <c r="A652" s="176"/>
      <c r="B652" s="213"/>
    </row>
    <row r="653" spans="1:2">
      <c r="A653" s="176"/>
      <c r="B653" s="213"/>
    </row>
    <row r="654" spans="1:2">
      <c r="A654" s="176"/>
      <c r="B654" s="213"/>
    </row>
    <row r="655" spans="1:2">
      <c r="A655" s="176"/>
      <c r="B655" s="213"/>
    </row>
    <row r="656" spans="1:2">
      <c r="A656" s="176"/>
      <c r="B656" s="213"/>
    </row>
    <row r="657" spans="1:2">
      <c r="A657" s="176"/>
      <c r="B657" s="213"/>
    </row>
    <row r="658" spans="1:2">
      <c r="A658" s="176"/>
      <c r="B658" s="213"/>
    </row>
    <row r="659" spans="1:2">
      <c r="A659" s="176"/>
      <c r="B659" s="213"/>
    </row>
    <row r="660" spans="1:2">
      <c r="A660" s="176"/>
      <c r="B660" s="213"/>
    </row>
    <row r="661" spans="1:2">
      <c r="A661" s="176"/>
      <c r="B661" s="213"/>
    </row>
    <row r="662" spans="1:2">
      <c r="A662" s="176"/>
      <c r="B662" s="213"/>
    </row>
    <row r="663" spans="1:2">
      <c r="A663" s="176"/>
      <c r="B663" s="213"/>
    </row>
    <row r="664" spans="1:2">
      <c r="A664" s="176"/>
      <c r="B664" s="213"/>
    </row>
    <row r="665" spans="1:2">
      <c r="A665" s="176"/>
      <c r="B665" s="213"/>
    </row>
    <row r="666" spans="1:2">
      <c r="A666" s="176"/>
      <c r="B666" s="213"/>
    </row>
    <row r="667" spans="1:2">
      <c r="A667" s="176"/>
      <c r="B667" s="213"/>
    </row>
    <row r="668" spans="1:2">
      <c r="A668" s="176"/>
      <c r="B668" s="213"/>
    </row>
    <row r="669" spans="1:2">
      <c r="A669" s="176"/>
      <c r="B669" s="213"/>
    </row>
    <row r="670" spans="1:2">
      <c r="A670" s="176"/>
      <c r="B670" s="213"/>
    </row>
    <row r="671" spans="1:2">
      <c r="A671" s="176"/>
      <c r="B671" s="213"/>
    </row>
    <row r="672" spans="1:2">
      <c r="A672" s="176"/>
      <c r="B672" s="213"/>
    </row>
    <row r="673" spans="1:2">
      <c r="A673" s="176"/>
      <c r="B673" s="213"/>
    </row>
    <row r="674" spans="1:2">
      <c r="A674" s="176"/>
      <c r="B674" s="213"/>
    </row>
    <row r="675" spans="1:2">
      <c r="A675" s="176"/>
      <c r="B675" s="213"/>
    </row>
    <row r="676" spans="1:2">
      <c r="A676" s="176"/>
      <c r="B676" s="213"/>
    </row>
    <row r="677" spans="1:2">
      <c r="A677" s="176"/>
      <c r="B677" s="213"/>
    </row>
    <row r="678" spans="1:2">
      <c r="A678" s="176"/>
      <c r="B678" s="213"/>
    </row>
    <row r="679" spans="1:2">
      <c r="A679" s="176"/>
      <c r="B679" s="213"/>
    </row>
    <row r="680" spans="1:2">
      <c r="A680" s="176"/>
      <c r="B680" s="213"/>
    </row>
    <row r="681" spans="1:2">
      <c r="A681" s="176"/>
      <c r="B681" s="213"/>
    </row>
    <row r="682" spans="1:2">
      <c r="A682" s="176"/>
      <c r="B682" s="213"/>
    </row>
    <row r="683" spans="1:2">
      <c r="A683" s="176"/>
      <c r="B683" s="213"/>
    </row>
    <row r="684" spans="1:2">
      <c r="A684" s="176"/>
      <c r="B684" s="213"/>
    </row>
    <row r="685" spans="1:2">
      <c r="A685" s="176"/>
      <c r="B685" s="213"/>
    </row>
    <row r="686" spans="1:2">
      <c r="A686" s="176"/>
      <c r="B686" s="213"/>
    </row>
    <row r="687" spans="1:2">
      <c r="A687" s="176"/>
      <c r="B687" s="213"/>
    </row>
    <row r="688" spans="1:2">
      <c r="A688" s="176"/>
      <c r="B688" s="213"/>
    </row>
    <row r="689" spans="1:2">
      <c r="A689" s="176"/>
      <c r="B689" s="213"/>
    </row>
    <row r="690" spans="1:2">
      <c r="A690" s="176"/>
      <c r="B690" s="213"/>
    </row>
    <row r="691" spans="1:2">
      <c r="A691" s="176"/>
      <c r="B691" s="213"/>
    </row>
    <row r="692" spans="1:2">
      <c r="A692" s="176"/>
      <c r="B692" s="213"/>
    </row>
    <row r="693" spans="1:2">
      <c r="A693" s="176"/>
      <c r="B693" s="213"/>
    </row>
    <row r="694" spans="1:2">
      <c r="A694" s="176"/>
      <c r="B694" s="213"/>
    </row>
    <row r="695" spans="1:2">
      <c r="A695" s="176"/>
      <c r="B695" s="213"/>
    </row>
    <row r="696" spans="1:2">
      <c r="A696" s="176"/>
      <c r="B696" s="213"/>
    </row>
    <row r="697" spans="1:2">
      <c r="A697" s="176"/>
      <c r="B697" s="213"/>
    </row>
    <row r="698" spans="1:2">
      <c r="A698" s="176"/>
      <c r="B698" s="213"/>
    </row>
    <row r="699" spans="1:2">
      <c r="A699" s="176"/>
      <c r="B699" s="213"/>
    </row>
    <row r="700" spans="1:2">
      <c r="A700" s="176"/>
      <c r="B700" s="213"/>
    </row>
    <row r="701" spans="1:2">
      <c r="A701" s="176"/>
      <c r="B701" s="213"/>
    </row>
    <row r="702" spans="1:2">
      <c r="A702" s="176"/>
      <c r="B702" s="213"/>
    </row>
    <row r="703" spans="1:2">
      <c r="A703" s="176"/>
      <c r="B703" s="213"/>
    </row>
    <row r="704" spans="1:2">
      <c r="A704" s="176"/>
      <c r="B704" s="213"/>
    </row>
    <row r="705" spans="1:2">
      <c r="A705" s="176"/>
      <c r="B705" s="213"/>
    </row>
    <row r="706" spans="1:2">
      <c r="A706" s="176"/>
      <c r="B706" s="213"/>
    </row>
    <row r="707" spans="1:2">
      <c r="A707" s="176"/>
      <c r="B707" s="213"/>
    </row>
    <row r="708" spans="1:2">
      <c r="A708" s="176"/>
      <c r="B708" s="213"/>
    </row>
    <row r="709" spans="1:2">
      <c r="A709" s="176"/>
      <c r="B709" s="213"/>
    </row>
    <row r="710" spans="1:2">
      <c r="A710" s="176"/>
      <c r="B710" s="213"/>
    </row>
    <row r="711" spans="1:2">
      <c r="A711" s="176"/>
      <c r="B711" s="213"/>
    </row>
    <row r="712" spans="1:2">
      <c r="A712" s="176"/>
      <c r="B712" s="213"/>
    </row>
    <row r="713" spans="1:2">
      <c r="A713" s="176"/>
      <c r="B713" s="213"/>
    </row>
    <row r="714" spans="1:2">
      <c r="A714" s="176"/>
      <c r="B714" s="213"/>
    </row>
    <row r="715" spans="1:2">
      <c r="A715" s="176"/>
      <c r="B715" s="213"/>
    </row>
    <row r="716" spans="1:2">
      <c r="A716" s="176"/>
      <c r="B716" s="213"/>
    </row>
    <row r="717" spans="1:2">
      <c r="A717" s="176"/>
      <c r="B717" s="213"/>
    </row>
    <row r="718" spans="1:2">
      <c r="A718" s="176"/>
      <c r="B718" s="213"/>
    </row>
    <row r="719" spans="1:2">
      <c r="A719" s="176"/>
      <c r="B719" s="213"/>
    </row>
    <row r="720" spans="1:2">
      <c r="A720" s="176"/>
      <c r="B720" s="213"/>
    </row>
    <row r="721" spans="1:2">
      <c r="A721" s="176"/>
      <c r="B721" s="213"/>
    </row>
    <row r="722" spans="1:2">
      <c r="A722" s="176"/>
      <c r="B722" s="213"/>
    </row>
    <row r="723" spans="1:2">
      <c r="A723" s="176"/>
      <c r="B723" s="213"/>
    </row>
    <row r="724" spans="1:2">
      <c r="A724" s="176"/>
      <c r="B724" s="213"/>
    </row>
    <row r="725" spans="1:2">
      <c r="A725" s="176"/>
      <c r="B725" s="213"/>
    </row>
    <row r="726" spans="1:2">
      <c r="A726" s="176"/>
      <c r="B726" s="213"/>
    </row>
    <row r="727" spans="1:2">
      <c r="A727" s="176"/>
      <c r="B727" s="213"/>
    </row>
    <row r="728" spans="1:2">
      <c r="A728" s="176"/>
      <c r="B728" s="213"/>
    </row>
    <row r="729" spans="1:2">
      <c r="A729" s="176"/>
      <c r="B729" s="213"/>
    </row>
    <row r="730" spans="1:2">
      <c r="A730" s="176"/>
      <c r="B730" s="213"/>
    </row>
    <row r="731" spans="1:2">
      <c r="A731" s="176"/>
      <c r="B731" s="213"/>
    </row>
    <row r="732" spans="1:2">
      <c r="A732" s="176"/>
      <c r="B732" s="213"/>
    </row>
    <row r="733" spans="1:2">
      <c r="A733" s="176"/>
      <c r="B733" s="213"/>
    </row>
    <row r="734" spans="1:2">
      <c r="A734" s="176"/>
      <c r="B734" s="213"/>
    </row>
    <row r="735" spans="1:2">
      <c r="A735" s="176"/>
      <c r="B735" s="213"/>
    </row>
    <row r="736" spans="1:2">
      <c r="A736" s="176"/>
      <c r="B736" s="213"/>
    </row>
    <row r="737" spans="1:2">
      <c r="A737" s="176"/>
      <c r="B737" s="213"/>
    </row>
    <row r="738" spans="1:2">
      <c r="A738" s="176"/>
      <c r="B738" s="213"/>
    </row>
    <row r="739" spans="1:2">
      <c r="A739" s="176"/>
      <c r="B739" s="213"/>
    </row>
    <row r="740" spans="1:2">
      <c r="A740" s="176"/>
      <c r="B740" s="213"/>
    </row>
    <row r="741" spans="1:2">
      <c r="A741" s="176"/>
      <c r="B741" s="213"/>
    </row>
    <row r="742" spans="1:2">
      <c r="A742" s="176"/>
      <c r="B742" s="213"/>
    </row>
    <row r="743" spans="1:2">
      <c r="A743" s="176"/>
      <c r="B743" s="213"/>
    </row>
    <row r="744" spans="1:2">
      <c r="A744" s="176"/>
      <c r="B744" s="213"/>
    </row>
    <row r="745" spans="1:2">
      <c r="A745" s="176"/>
      <c r="B745" s="213"/>
    </row>
    <row r="746" spans="1:2">
      <c r="A746" s="176"/>
      <c r="B746" s="213"/>
    </row>
    <row r="747" spans="1:2">
      <c r="A747" s="176"/>
      <c r="B747" s="213"/>
    </row>
    <row r="748" spans="1:2">
      <c r="A748" s="176"/>
      <c r="B748" s="213"/>
    </row>
    <row r="749" spans="1:2">
      <c r="A749" s="176"/>
      <c r="B749" s="213"/>
    </row>
    <row r="750" spans="1:2">
      <c r="A750" s="176"/>
      <c r="B750" s="213"/>
    </row>
    <row r="751" spans="1:2">
      <c r="A751" s="176"/>
      <c r="B751" s="213"/>
    </row>
    <row r="752" spans="1:2">
      <c r="A752" s="176"/>
      <c r="B752" s="213"/>
    </row>
    <row r="753" spans="1:2">
      <c r="A753" s="176"/>
      <c r="B753" s="213"/>
    </row>
    <row r="754" spans="1:2">
      <c r="A754" s="176"/>
      <c r="B754" s="213"/>
    </row>
    <row r="755" spans="1:2">
      <c r="A755" s="176"/>
      <c r="B755" s="213"/>
    </row>
    <row r="756" spans="1:2">
      <c r="A756" s="176"/>
      <c r="B756" s="213"/>
    </row>
    <row r="757" spans="1:2">
      <c r="A757" s="176"/>
      <c r="B757" s="213"/>
    </row>
    <row r="758" spans="1:2">
      <c r="A758" s="176"/>
      <c r="B758" s="213"/>
    </row>
    <row r="759" spans="1:2">
      <c r="A759" s="176"/>
      <c r="B759" s="213"/>
    </row>
    <row r="760" spans="1:2">
      <c r="A760" s="176"/>
      <c r="B760" s="213"/>
    </row>
    <row r="761" spans="1:2">
      <c r="A761" s="176"/>
      <c r="B761" s="213"/>
    </row>
    <row r="762" spans="1:2">
      <c r="A762" s="176"/>
      <c r="B762" s="213"/>
    </row>
    <row r="763" spans="1:2">
      <c r="A763" s="176"/>
      <c r="B763" s="213"/>
    </row>
    <row r="764" spans="1:2">
      <c r="A764" s="176"/>
      <c r="B764" s="213"/>
    </row>
    <row r="765" spans="1:2">
      <c r="A765" s="176"/>
      <c r="B765" s="213"/>
    </row>
    <row r="766" spans="1:2">
      <c r="A766" s="176"/>
      <c r="B766" s="213"/>
    </row>
    <row r="767" spans="1:2">
      <c r="A767" s="176"/>
      <c r="B767" s="213"/>
    </row>
    <row r="768" spans="1:2">
      <c r="A768" s="176"/>
      <c r="B768" s="213"/>
    </row>
    <row r="769" spans="1:2">
      <c r="A769" s="176"/>
      <c r="B769" s="213"/>
    </row>
    <row r="770" spans="1:2">
      <c r="A770" s="176"/>
      <c r="B770" s="213"/>
    </row>
    <row r="771" spans="1:2">
      <c r="A771" s="176"/>
      <c r="B771" s="213"/>
    </row>
    <row r="772" spans="1:2">
      <c r="A772" s="176"/>
      <c r="B772" s="213"/>
    </row>
    <row r="773" spans="1:2">
      <c r="A773" s="176"/>
      <c r="B773" s="213"/>
    </row>
    <row r="774" spans="1:2">
      <c r="A774" s="176"/>
      <c r="B774" s="213"/>
    </row>
    <row r="775" spans="1:2">
      <c r="A775" s="176"/>
      <c r="B775" s="213"/>
    </row>
    <row r="776" spans="1:2">
      <c r="A776" s="176"/>
      <c r="B776" s="213"/>
    </row>
    <row r="777" spans="1:2">
      <c r="A777" s="176"/>
      <c r="B777" s="213"/>
    </row>
    <row r="778" spans="1:2">
      <c r="A778" s="176"/>
      <c r="B778" s="213"/>
    </row>
    <row r="779" spans="1:2">
      <c r="A779" s="176"/>
      <c r="B779" s="213"/>
    </row>
    <row r="780" spans="1:2">
      <c r="A780" s="176"/>
      <c r="B780" s="213"/>
    </row>
    <row r="781" spans="1:2">
      <c r="A781" s="176"/>
      <c r="B781" s="213"/>
    </row>
    <row r="782" spans="1:2">
      <c r="A782" s="176"/>
      <c r="B782" s="213"/>
    </row>
    <row r="783" spans="1:2">
      <c r="A783" s="176"/>
      <c r="B783" s="213"/>
    </row>
    <row r="784" spans="1:2">
      <c r="A784" s="176"/>
      <c r="B784" s="213"/>
    </row>
    <row r="785" spans="1:2">
      <c r="A785" s="176"/>
      <c r="B785" s="213"/>
    </row>
    <row r="786" spans="1:2">
      <c r="A786" s="176"/>
      <c r="B786" s="213"/>
    </row>
    <row r="787" spans="1:2">
      <c r="A787" s="176"/>
      <c r="B787" s="213"/>
    </row>
    <row r="788" spans="1:2">
      <c r="A788" s="176"/>
      <c r="B788" s="213"/>
    </row>
    <row r="789" spans="1:2">
      <c r="A789" s="176"/>
      <c r="B789" s="213"/>
    </row>
    <row r="790" spans="1:2">
      <c r="A790" s="176"/>
      <c r="B790" s="213"/>
    </row>
    <row r="791" spans="1:2">
      <c r="A791" s="176"/>
      <c r="B791" s="213"/>
    </row>
    <row r="792" spans="1:2">
      <c r="A792" s="176"/>
      <c r="B792" s="213"/>
    </row>
    <row r="793" spans="1:2">
      <c r="A793" s="176"/>
      <c r="B793" s="213"/>
    </row>
    <row r="794" spans="1:2">
      <c r="A794" s="176"/>
      <c r="B794" s="213"/>
    </row>
    <row r="795" spans="1:2">
      <c r="A795" s="176"/>
      <c r="B795" s="213"/>
    </row>
    <row r="796" spans="1:2">
      <c r="A796" s="176"/>
      <c r="B796" s="213"/>
    </row>
    <row r="797" spans="1:2">
      <c r="A797" s="176"/>
      <c r="B797" s="213"/>
    </row>
    <row r="798" spans="1:2">
      <c r="A798" s="176"/>
      <c r="B798" s="213"/>
    </row>
    <row r="799" spans="1:2">
      <c r="A799" s="176"/>
      <c r="B799" s="213"/>
    </row>
    <row r="800" spans="1:2">
      <c r="A800" s="176"/>
      <c r="B800" s="213"/>
    </row>
    <row r="801" spans="1:2">
      <c r="A801" s="176"/>
      <c r="B801" s="213"/>
    </row>
    <row r="802" spans="1:2">
      <c r="A802" s="176"/>
      <c r="B802" s="213"/>
    </row>
    <row r="803" spans="1:2">
      <c r="A803" s="176"/>
      <c r="B803" s="213"/>
    </row>
    <row r="804" spans="1:2">
      <c r="A804" s="176"/>
      <c r="B804" s="213"/>
    </row>
    <row r="805" spans="1:2">
      <c r="A805" s="176"/>
      <c r="B805" s="213"/>
    </row>
    <row r="806" spans="1:2">
      <c r="A806" s="176"/>
      <c r="B806" s="213"/>
    </row>
    <row r="807" spans="1:2">
      <c r="A807" s="176"/>
      <c r="B807" s="213"/>
    </row>
    <row r="808" spans="1:2">
      <c r="A808" s="176"/>
      <c r="B808" s="213"/>
    </row>
    <row r="809" spans="1:2">
      <c r="A809" s="176"/>
      <c r="B809" s="213"/>
    </row>
    <row r="810" spans="1:2">
      <c r="A810" s="176"/>
      <c r="B810" s="213"/>
    </row>
    <row r="811" spans="1:2">
      <c r="A811" s="176"/>
      <c r="B811" s="213"/>
    </row>
    <row r="812" spans="1:2">
      <c r="A812" s="176"/>
      <c r="B812" s="213"/>
    </row>
    <row r="813" spans="1:2">
      <c r="A813" s="176"/>
      <c r="B813" s="213"/>
    </row>
    <row r="814" spans="1:2">
      <c r="A814" s="176"/>
      <c r="B814" s="213"/>
    </row>
    <row r="815" spans="1:2">
      <c r="A815" s="176"/>
      <c r="B815" s="213"/>
    </row>
    <row r="816" spans="1:2">
      <c r="A816" s="176"/>
      <c r="B816" s="213"/>
    </row>
    <row r="817" spans="1:2">
      <c r="A817" s="176"/>
      <c r="B817" s="213"/>
    </row>
    <row r="818" spans="1:2">
      <c r="A818" s="176"/>
      <c r="B818" s="213"/>
    </row>
    <row r="819" spans="1:2">
      <c r="A819" s="176"/>
      <c r="B819" s="213"/>
    </row>
    <row r="820" spans="1:2">
      <c r="A820" s="176"/>
      <c r="B820" s="213"/>
    </row>
    <row r="821" spans="1:2">
      <c r="A821" s="176"/>
      <c r="B821" s="213"/>
    </row>
    <row r="822" spans="1:2">
      <c r="A822" s="176"/>
      <c r="B822" s="213"/>
    </row>
    <row r="823" spans="1:2">
      <c r="A823" s="176"/>
      <c r="B823" s="213"/>
    </row>
    <row r="824" spans="1:2">
      <c r="A824" s="176"/>
      <c r="B824" s="213"/>
    </row>
    <row r="825" spans="1:2">
      <c r="A825" s="176"/>
      <c r="B825" s="213"/>
    </row>
    <row r="826" spans="1:2">
      <c r="A826" s="176"/>
      <c r="B826" s="213"/>
    </row>
    <row r="827" spans="1:2">
      <c r="A827" s="176"/>
      <c r="B827" s="213"/>
    </row>
    <row r="828" spans="1:2">
      <c r="A828" s="176"/>
      <c r="B828" s="213"/>
    </row>
    <row r="829" spans="1:2">
      <c r="A829" s="176"/>
      <c r="B829" s="213"/>
    </row>
    <row r="830" spans="1:2">
      <c r="A830" s="176"/>
      <c r="B830" s="213"/>
    </row>
    <row r="831" spans="1:2">
      <c r="A831" s="176"/>
      <c r="B831" s="213"/>
    </row>
    <row r="832" spans="1:2">
      <c r="A832" s="176"/>
      <c r="B832" s="213"/>
    </row>
    <row r="833" spans="1:2">
      <c r="A833" s="176"/>
      <c r="B833" s="213"/>
    </row>
    <row r="834" spans="1:2">
      <c r="A834" s="176"/>
      <c r="B834" s="213"/>
    </row>
    <row r="835" spans="1:2">
      <c r="A835" s="176"/>
      <c r="B835" s="213"/>
    </row>
    <row r="836" spans="1:2">
      <c r="A836" s="176"/>
      <c r="B836" s="213"/>
    </row>
    <row r="837" spans="1:2">
      <c r="A837" s="176"/>
      <c r="B837" s="213"/>
    </row>
    <row r="838" spans="1:2">
      <c r="A838" s="176"/>
      <c r="B838" s="213"/>
    </row>
    <row r="839" spans="1:2">
      <c r="A839" s="176"/>
      <c r="B839" s="213"/>
    </row>
    <row r="840" spans="1:2">
      <c r="A840" s="176"/>
      <c r="B840" s="213"/>
    </row>
    <row r="841" spans="1:2">
      <c r="A841" s="176"/>
      <c r="B841" s="213"/>
    </row>
    <row r="842" spans="1:2">
      <c r="A842" s="176"/>
      <c r="B842" s="213"/>
    </row>
    <row r="843" spans="1:2">
      <c r="A843" s="176"/>
      <c r="B843" s="213"/>
    </row>
    <row r="844" spans="1:2">
      <c r="A844" s="176"/>
      <c r="B844" s="213"/>
    </row>
    <row r="845" spans="1:2">
      <c r="A845" s="176"/>
      <c r="B845" s="213"/>
    </row>
    <row r="846" spans="1:2">
      <c r="A846" s="176"/>
      <c r="B846" s="213"/>
    </row>
    <row r="847" spans="1:2">
      <c r="A847" s="176"/>
      <c r="B847" s="213"/>
    </row>
    <row r="848" spans="1:2">
      <c r="A848" s="176"/>
      <c r="B848" s="213"/>
    </row>
    <row r="849" spans="1:2">
      <c r="A849" s="176"/>
      <c r="B849" s="213"/>
    </row>
    <row r="850" spans="1:2">
      <c r="A850" s="176"/>
      <c r="B850" s="213"/>
    </row>
    <row r="851" spans="1:2">
      <c r="A851" s="176"/>
      <c r="B851" s="213"/>
    </row>
    <row r="852" spans="1:2">
      <c r="A852" s="176"/>
      <c r="B852" s="213"/>
    </row>
    <row r="853" spans="1:2">
      <c r="A853" s="176"/>
      <c r="B853" s="213"/>
    </row>
    <row r="854" spans="1:2">
      <c r="A854" s="176"/>
      <c r="B854" s="213"/>
    </row>
    <row r="855" spans="1:2">
      <c r="A855" s="176"/>
      <c r="B855" s="213"/>
    </row>
    <row r="856" spans="1:2">
      <c r="A856" s="176"/>
      <c r="B856" s="213"/>
    </row>
    <row r="857" spans="1:2">
      <c r="A857" s="176"/>
      <c r="B857" s="213"/>
    </row>
    <row r="858" spans="1:2">
      <c r="A858" s="176"/>
      <c r="B858" s="213"/>
    </row>
    <row r="859" spans="1:2">
      <c r="A859" s="176"/>
      <c r="B859" s="213"/>
    </row>
    <row r="860" spans="1:2">
      <c r="A860" s="176"/>
      <c r="B860" s="213"/>
    </row>
    <row r="861" spans="1:2">
      <c r="A861" s="176"/>
      <c r="B861" s="213"/>
    </row>
    <row r="862" spans="1:2">
      <c r="A862" s="176"/>
      <c r="B862" s="213"/>
    </row>
    <row r="863" spans="1:2">
      <c r="A863" s="176"/>
      <c r="B863" s="213"/>
    </row>
    <row r="864" spans="1:2">
      <c r="A864" s="176"/>
      <c r="B864" s="213"/>
    </row>
    <row r="865" spans="1:2">
      <c r="A865" s="176"/>
      <c r="B865" s="213"/>
    </row>
    <row r="866" spans="1:2">
      <c r="A866" s="176"/>
      <c r="B866" s="213"/>
    </row>
    <row r="867" spans="1:2">
      <c r="A867" s="176"/>
      <c r="B867" s="213"/>
    </row>
    <row r="868" spans="1:2">
      <c r="A868" s="176"/>
      <c r="B868" s="213"/>
    </row>
    <row r="869" spans="1:2">
      <c r="A869" s="176"/>
      <c r="B869" s="213"/>
    </row>
    <row r="870" spans="1:2">
      <c r="A870" s="176"/>
      <c r="B870" s="213"/>
    </row>
    <row r="871" spans="1:2">
      <c r="A871" s="176"/>
      <c r="B871" s="213"/>
    </row>
    <row r="872" spans="1:2">
      <c r="A872" s="176"/>
      <c r="B872" s="213"/>
    </row>
    <row r="873" spans="1:2">
      <c r="A873" s="176"/>
      <c r="B873" s="213"/>
    </row>
    <row r="874" spans="1:2">
      <c r="A874" s="176"/>
      <c r="B874" s="213"/>
    </row>
    <row r="875" spans="1:2">
      <c r="A875" s="176"/>
      <c r="B875" s="213"/>
    </row>
    <row r="876" spans="1:2">
      <c r="A876" s="176"/>
      <c r="B876" s="213"/>
    </row>
    <row r="877" spans="1:2">
      <c r="A877" s="176"/>
      <c r="B877" s="213"/>
    </row>
    <row r="878" spans="1:2">
      <c r="A878" s="176"/>
      <c r="B878" s="213"/>
    </row>
    <row r="879" spans="1:2">
      <c r="A879" s="176"/>
      <c r="B879" s="213"/>
    </row>
    <row r="880" spans="1:2">
      <c r="A880" s="176"/>
      <c r="B880" s="213"/>
    </row>
    <row r="881" spans="1:2">
      <c r="A881" s="176"/>
      <c r="B881" s="213"/>
    </row>
    <row r="882" spans="1:2">
      <c r="A882" s="176"/>
      <c r="B882" s="213"/>
    </row>
    <row r="883" spans="1:2">
      <c r="A883" s="176"/>
      <c r="B883" s="213"/>
    </row>
    <row r="884" spans="1:2">
      <c r="A884" s="176"/>
      <c r="B884" s="213"/>
    </row>
    <row r="885" spans="1:2">
      <c r="A885" s="176"/>
      <c r="B885" s="213"/>
    </row>
    <row r="886" spans="1:2">
      <c r="A886" s="176"/>
      <c r="B886" s="213"/>
    </row>
    <row r="887" spans="1:2">
      <c r="A887" s="176"/>
      <c r="B887" s="213"/>
    </row>
    <row r="888" spans="1:2">
      <c r="A888" s="176"/>
      <c r="B888" s="213"/>
    </row>
    <row r="889" spans="1:2">
      <c r="A889" s="176"/>
      <c r="B889" s="213"/>
    </row>
    <row r="890" spans="1:2">
      <c r="A890" s="176"/>
      <c r="B890" s="213"/>
    </row>
    <row r="891" spans="1:2">
      <c r="A891" s="176"/>
      <c r="B891" s="213"/>
    </row>
    <row r="892" spans="1:2">
      <c r="A892" s="176"/>
      <c r="B892" s="213"/>
    </row>
    <row r="893" spans="1:2">
      <c r="A893" s="176"/>
      <c r="B893" s="213"/>
    </row>
    <row r="894" spans="1:2">
      <c r="A894" s="176"/>
      <c r="B894" s="213"/>
    </row>
    <row r="895" spans="1:2">
      <c r="A895" s="176"/>
      <c r="B895" s="213"/>
    </row>
    <row r="896" spans="1:2">
      <c r="A896" s="176"/>
      <c r="B896" s="213"/>
    </row>
    <row r="897" spans="1:2">
      <c r="A897" s="176"/>
      <c r="B897" s="213"/>
    </row>
    <row r="898" spans="1:2">
      <c r="A898" s="176"/>
      <c r="B898" s="213"/>
    </row>
    <row r="899" spans="1:2">
      <c r="A899" s="176"/>
      <c r="B899" s="213"/>
    </row>
    <row r="900" spans="1:2">
      <c r="A900" s="176"/>
      <c r="B900" s="213"/>
    </row>
    <row r="901" spans="1:2">
      <c r="A901" s="176"/>
      <c r="B901" s="213"/>
    </row>
    <row r="902" spans="1:2">
      <c r="A902" s="176"/>
      <c r="B902" s="213"/>
    </row>
    <row r="903" spans="1:2">
      <c r="A903" s="176"/>
      <c r="B903" s="213"/>
    </row>
    <row r="904" spans="1:2">
      <c r="A904" s="176"/>
      <c r="B904" s="213"/>
    </row>
    <row r="905" spans="1:2">
      <c r="A905" s="176"/>
      <c r="B905" s="213"/>
    </row>
    <row r="906" spans="1:2">
      <c r="A906" s="176"/>
      <c r="B906" s="213"/>
    </row>
    <row r="907" spans="1:2">
      <c r="A907" s="176"/>
      <c r="B907" s="213"/>
    </row>
    <row r="908" spans="1:2">
      <c r="A908" s="176"/>
      <c r="B908" s="213"/>
    </row>
    <row r="909" spans="1:2">
      <c r="A909" s="176"/>
      <c r="B909" s="213"/>
    </row>
    <row r="910" spans="1:2">
      <c r="A910" s="176"/>
      <c r="B910" s="213"/>
    </row>
    <row r="911" spans="1:2">
      <c r="A911" s="176"/>
      <c r="B911" s="213"/>
    </row>
    <row r="912" spans="1:2">
      <c r="A912" s="176"/>
      <c r="B912" s="213"/>
    </row>
    <row r="913" spans="1:2">
      <c r="A913" s="176"/>
      <c r="B913" s="213"/>
    </row>
    <row r="914" spans="1:2">
      <c r="A914" s="176"/>
      <c r="B914" s="213"/>
    </row>
    <row r="915" spans="1:2">
      <c r="A915" s="176"/>
      <c r="B915" s="213"/>
    </row>
    <row r="916" spans="1:2">
      <c r="A916" s="176"/>
      <c r="B916" s="213"/>
    </row>
    <row r="917" spans="1:2">
      <c r="A917" s="176"/>
      <c r="B917" s="213"/>
    </row>
    <row r="918" spans="1:2">
      <c r="A918" s="176"/>
      <c r="B918" s="213"/>
    </row>
    <row r="919" spans="1:2">
      <c r="A919" s="176"/>
      <c r="B919" s="213"/>
    </row>
    <row r="920" spans="1:2">
      <c r="A920" s="176"/>
      <c r="B920" s="213"/>
    </row>
    <row r="921" spans="1:2">
      <c r="A921" s="176"/>
      <c r="B921" s="213"/>
    </row>
    <row r="922" spans="1:2">
      <c r="A922" s="176"/>
      <c r="B922" s="213"/>
    </row>
    <row r="923" spans="1:2">
      <c r="A923" s="176"/>
      <c r="B923" s="213"/>
    </row>
    <row r="924" spans="1:2">
      <c r="A924" s="176"/>
      <c r="B924" s="213"/>
    </row>
    <row r="925" spans="1:2">
      <c r="A925" s="176"/>
      <c r="B925" s="213"/>
    </row>
    <row r="926" spans="1:2">
      <c r="A926" s="176"/>
      <c r="B926" s="213"/>
    </row>
    <row r="927" spans="1:2">
      <c r="A927" s="176"/>
      <c r="B927" s="213"/>
    </row>
    <row r="928" spans="1:2">
      <c r="A928" s="176"/>
      <c r="B928" s="213"/>
    </row>
    <row r="929" spans="1:2">
      <c r="A929" s="176"/>
      <c r="B929" s="213"/>
    </row>
    <row r="930" spans="1:2">
      <c r="A930" s="176"/>
      <c r="B930" s="213"/>
    </row>
    <row r="931" spans="1:2">
      <c r="A931" s="176"/>
      <c r="B931" s="213"/>
    </row>
    <row r="932" spans="1:2">
      <c r="A932" s="176"/>
      <c r="B932" s="213"/>
    </row>
    <row r="933" spans="1:2">
      <c r="A933" s="176"/>
      <c r="B933" s="213"/>
    </row>
    <row r="934" spans="1:2">
      <c r="A934" s="176"/>
      <c r="B934" s="213"/>
    </row>
    <row r="935" spans="1:2">
      <c r="A935" s="176"/>
      <c r="B935" s="213"/>
    </row>
    <row r="936" spans="1:2">
      <c r="A936" s="176"/>
      <c r="B936" s="213"/>
    </row>
    <row r="937" spans="1:2">
      <c r="A937" s="176"/>
      <c r="B937" s="213"/>
    </row>
    <row r="938" spans="1:2">
      <c r="A938" s="176"/>
      <c r="B938" s="213"/>
    </row>
    <row r="939" spans="1:2">
      <c r="A939" s="176"/>
      <c r="B939" s="213"/>
    </row>
    <row r="940" spans="1:2">
      <c r="A940" s="176"/>
      <c r="B940" s="213"/>
    </row>
    <row r="941" spans="1:2">
      <c r="A941" s="176"/>
      <c r="B941" s="213"/>
    </row>
    <row r="942" spans="1:2">
      <c r="A942" s="176"/>
      <c r="B942" s="213"/>
    </row>
    <row r="943" spans="1:2">
      <c r="A943" s="176"/>
      <c r="B943" s="213"/>
    </row>
    <row r="944" spans="1:2">
      <c r="A944" s="176"/>
      <c r="B944" s="213"/>
    </row>
    <row r="945" spans="1:2">
      <c r="A945" s="176"/>
      <c r="B945" s="213"/>
    </row>
    <row r="946" spans="1:2">
      <c r="A946" s="176"/>
      <c r="B946" s="213"/>
    </row>
    <row r="947" spans="1:2">
      <c r="A947" s="176"/>
      <c r="B947" s="213"/>
    </row>
    <row r="948" spans="1:2">
      <c r="A948" s="176"/>
      <c r="B948" s="213"/>
    </row>
    <row r="949" spans="1:2">
      <c r="A949" s="176"/>
      <c r="B949" s="213"/>
    </row>
    <row r="950" spans="1:2">
      <c r="A950" s="176"/>
      <c r="B950" s="213"/>
    </row>
    <row r="951" spans="1:2">
      <c r="A951" s="176"/>
      <c r="B951" s="213"/>
    </row>
    <row r="952" spans="1:2">
      <c r="A952" s="176"/>
      <c r="B952" s="213"/>
    </row>
    <row r="953" spans="1:2">
      <c r="A953" s="176"/>
      <c r="B953" s="213"/>
    </row>
    <row r="954" spans="1:2">
      <c r="A954" s="176"/>
      <c r="B954" s="213"/>
    </row>
    <row r="955" spans="1:2">
      <c r="A955" s="176"/>
      <c r="B955" s="213"/>
    </row>
    <row r="956" spans="1:2">
      <c r="A956" s="176"/>
      <c r="B956" s="213"/>
    </row>
    <row r="957" spans="1:2">
      <c r="A957" s="176"/>
      <c r="B957" s="213"/>
    </row>
    <row r="958" spans="1:2">
      <c r="A958" s="176"/>
      <c r="B958" s="213"/>
    </row>
    <row r="959" spans="1:2">
      <c r="A959" s="176"/>
      <c r="B959" s="213"/>
    </row>
    <row r="960" spans="1:2">
      <c r="A960" s="176"/>
      <c r="B960" s="213"/>
    </row>
    <row r="961" spans="1:2">
      <c r="A961" s="176"/>
      <c r="B961" s="213"/>
    </row>
    <row r="962" spans="1:2">
      <c r="A962" s="176"/>
      <c r="B962" s="213"/>
    </row>
    <row r="963" spans="1:2">
      <c r="A963" s="176"/>
      <c r="B963" s="213"/>
    </row>
    <row r="964" spans="1:2">
      <c r="A964" s="176"/>
      <c r="B964" s="213"/>
    </row>
    <row r="965" spans="1:2">
      <c r="A965" s="176"/>
      <c r="B965" s="213"/>
    </row>
    <row r="966" spans="1:2">
      <c r="A966" s="176"/>
      <c r="B966" s="213"/>
    </row>
    <row r="967" spans="1:2">
      <c r="A967" s="176"/>
      <c r="B967" s="213"/>
    </row>
    <row r="968" spans="1:2">
      <c r="A968" s="176"/>
      <c r="B968" s="213"/>
    </row>
    <row r="969" spans="1:2">
      <c r="A969" s="176"/>
      <c r="B969" s="213"/>
    </row>
    <row r="970" spans="1:2">
      <c r="A970" s="176"/>
      <c r="B970" s="213"/>
    </row>
    <row r="971" spans="1:2">
      <c r="A971" s="176"/>
      <c r="B971" s="213"/>
    </row>
    <row r="972" spans="1:2">
      <c r="A972" s="176"/>
      <c r="B972" s="213"/>
    </row>
    <row r="973" spans="1:2">
      <c r="A973" s="176"/>
      <c r="B973" s="213"/>
    </row>
    <row r="974" spans="1:2">
      <c r="A974" s="176"/>
      <c r="B974" s="213"/>
    </row>
    <row r="975" spans="1:2">
      <c r="A975" s="176"/>
      <c r="B975" s="213"/>
    </row>
    <row r="976" spans="1:2">
      <c r="A976" s="176"/>
      <c r="B976" s="213"/>
    </row>
    <row r="977" spans="1:2">
      <c r="A977" s="176"/>
      <c r="B977" s="213"/>
    </row>
    <row r="978" spans="1:2">
      <c r="A978" s="176"/>
      <c r="B978" s="213"/>
    </row>
    <row r="979" spans="1:2">
      <c r="A979" s="176"/>
      <c r="B979" s="213"/>
    </row>
    <row r="980" spans="1:2">
      <c r="A980" s="176"/>
      <c r="B980" s="213"/>
    </row>
    <row r="981" spans="1:2">
      <c r="A981" s="176"/>
      <c r="B981" s="213"/>
    </row>
    <row r="982" spans="1:2">
      <c r="A982" s="176"/>
      <c r="B982" s="213"/>
    </row>
    <row r="983" spans="1:2">
      <c r="A983" s="176"/>
      <c r="B983" s="213"/>
    </row>
    <row r="984" spans="1:2">
      <c r="A984" s="176"/>
      <c r="B984" s="213"/>
    </row>
    <row r="985" spans="1:2">
      <c r="A985" s="176"/>
      <c r="B985" s="213"/>
    </row>
    <row r="986" spans="1:2">
      <c r="A986" s="176"/>
      <c r="B986" s="213"/>
    </row>
    <row r="987" spans="1:2">
      <c r="A987" s="176"/>
      <c r="B987" s="213"/>
    </row>
    <row r="988" spans="1:2">
      <c r="A988" s="176"/>
      <c r="B988" s="213"/>
    </row>
    <row r="989" spans="1:2">
      <c r="A989" s="176"/>
      <c r="B989" s="213"/>
    </row>
    <row r="990" spans="1:2">
      <c r="A990" s="176"/>
      <c r="B990" s="213"/>
    </row>
    <row r="991" spans="1:2">
      <c r="A991" s="176"/>
      <c r="B991" s="213"/>
    </row>
    <row r="992" spans="1:2">
      <c r="A992" s="176"/>
      <c r="B992" s="213"/>
    </row>
    <row r="993" spans="1:2">
      <c r="A993" s="176"/>
      <c r="B993" s="213"/>
    </row>
    <row r="994" spans="1:2">
      <c r="A994" s="176"/>
      <c r="B994" s="213"/>
    </row>
    <row r="995" spans="1:2">
      <c r="A995" s="176"/>
      <c r="B995" s="213"/>
    </row>
    <row r="996" spans="1:2">
      <c r="A996" s="176"/>
      <c r="B996" s="213"/>
    </row>
    <row r="997" spans="1:2">
      <c r="A997" s="176"/>
      <c r="B997" s="213"/>
    </row>
    <row r="998" spans="1:2">
      <c r="A998" s="176"/>
      <c r="B998" s="213"/>
    </row>
    <row r="999" spans="1:2">
      <c r="A999" s="176"/>
      <c r="B999" s="213"/>
    </row>
    <row r="1000" spans="1:2">
      <c r="A1000" s="176"/>
      <c r="B1000" s="213"/>
    </row>
    <row r="1001" spans="1:2">
      <c r="A1001" s="176"/>
      <c r="B1001" s="213"/>
    </row>
    <row r="1002" spans="1:2">
      <c r="A1002" s="176"/>
      <c r="B1002" s="213"/>
    </row>
    <row r="1003" spans="1:2">
      <c r="A1003" s="176"/>
      <c r="B1003" s="213"/>
    </row>
    <row r="1004" spans="1:2">
      <c r="A1004" s="176"/>
      <c r="B1004" s="213"/>
    </row>
    <row r="1005" spans="1:2">
      <c r="A1005" s="176"/>
      <c r="B1005" s="213"/>
    </row>
    <row r="1006" spans="1:2">
      <c r="A1006" s="176"/>
      <c r="B1006" s="213"/>
    </row>
    <row r="1007" spans="1:2">
      <c r="A1007" s="176"/>
      <c r="B1007" s="213"/>
    </row>
    <row r="1008" spans="1:2">
      <c r="A1008" s="176"/>
      <c r="B1008" s="213"/>
    </row>
    <row r="1009" spans="1:2">
      <c r="A1009" s="176"/>
      <c r="B1009" s="213"/>
    </row>
    <row r="1010" spans="1:2">
      <c r="A1010" s="176"/>
      <c r="B1010" s="213"/>
    </row>
    <row r="1011" spans="1:2">
      <c r="A1011" s="176"/>
      <c r="B1011" s="213"/>
    </row>
    <row r="1012" spans="1:2">
      <c r="A1012" s="176"/>
      <c r="B1012" s="213"/>
    </row>
    <row r="1013" spans="1:2">
      <c r="A1013" s="176"/>
      <c r="B1013" s="213"/>
    </row>
    <row r="1014" spans="1:2">
      <c r="A1014" s="176"/>
      <c r="B1014" s="213"/>
    </row>
    <row r="1015" spans="1:2">
      <c r="A1015" s="176"/>
      <c r="B1015" s="213"/>
    </row>
    <row r="1016" spans="1:2">
      <c r="A1016" s="176"/>
      <c r="B1016" s="213"/>
    </row>
    <row r="1017" spans="1:2">
      <c r="A1017" s="176"/>
      <c r="B1017" s="213"/>
    </row>
    <row r="1018" spans="1:2">
      <c r="A1018" s="176"/>
      <c r="B1018" s="213"/>
    </row>
    <row r="1019" spans="1:2">
      <c r="A1019" s="176"/>
      <c r="B1019" s="213"/>
    </row>
    <row r="1020" spans="1:2">
      <c r="A1020" s="176"/>
      <c r="B1020" s="213"/>
    </row>
    <row r="1021" spans="1:2">
      <c r="A1021" s="176"/>
      <c r="B1021" s="213"/>
    </row>
    <row r="1022" spans="1:2">
      <c r="A1022" s="176"/>
      <c r="B1022" s="213"/>
    </row>
    <row r="1023" spans="1:2">
      <c r="A1023" s="176"/>
      <c r="B1023" s="213"/>
    </row>
    <row r="1024" spans="1:2">
      <c r="A1024" s="176"/>
      <c r="B1024" s="213"/>
    </row>
    <row r="1025" spans="1:2">
      <c r="A1025" s="176"/>
      <c r="B1025" s="213"/>
    </row>
    <row r="1026" spans="1:2">
      <c r="A1026" s="176"/>
      <c r="B1026" s="213"/>
    </row>
    <row r="1027" spans="1:2">
      <c r="A1027" s="176"/>
      <c r="B1027" s="213"/>
    </row>
    <row r="1028" spans="1:2">
      <c r="A1028" s="176"/>
      <c r="B1028" s="213"/>
    </row>
    <row r="1029" spans="1:2">
      <c r="A1029" s="176"/>
      <c r="B1029" s="213"/>
    </row>
    <row r="1030" spans="1:2">
      <c r="A1030" s="176"/>
      <c r="B1030" s="213"/>
    </row>
    <row r="1031" spans="1:2">
      <c r="A1031" s="176"/>
      <c r="B1031" s="213"/>
    </row>
    <row r="1032" spans="1:2">
      <c r="A1032" s="176"/>
      <c r="B1032" s="213"/>
    </row>
    <row r="1033" spans="1:2">
      <c r="A1033" s="176"/>
      <c r="B1033" s="213"/>
    </row>
    <row r="1034" spans="1:2">
      <c r="A1034" s="176"/>
      <c r="B1034" s="213"/>
    </row>
    <row r="1035" spans="1:2">
      <c r="A1035" s="176"/>
      <c r="B1035" s="213"/>
    </row>
    <row r="1036" spans="1:2">
      <c r="A1036" s="176"/>
      <c r="B1036" s="213"/>
    </row>
    <row r="1037" spans="1:2">
      <c r="A1037" s="176"/>
      <c r="B1037" s="213"/>
    </row>
    <row r="1038" spans="1:2">
      <c r="A1038" s="176"/>
      <c r="B1038" s="213"/>
    </row>
    <row r="1039" spans="1:2">
      <c r="A1039" s="176"/>
      <c r="B1039" s="213"/>
    </row>
    <row r="1040" spans="1:2">
      <c r="A1040" s="176"/>
      <c r="B1040" s="213"/>
    </row>
    <row r="1041" spans="1:2">
      <c r="A1041" s="176"/>
      <c r="B1041" s="213"/>
    </row>
    <row r="1042" spans="1:2">
      <c r="A1042" s="176"/>
      <c r="B1042" s="213"/>
    </row>
    <row r="1043" spans="1:2">
      <c r="A1043" s="176"/>
      <c r="B1043" s="213"/>
    </row>
    <row r="1044" spans="1:2">
      <c r="A1044" s="176"/>
      <c r="B1044" s="213"/>
    </row>
    <row r="1045" spans="1:2">
      <c r="A1045" s="176"/>
      <c r="B1045" s="213"/>
    </row>
    <row r="1046" spans="1:2">
      <c r="A1046" s="176"/>
      <c r="B1046" s="213"/>
    </row>
    <row r="1047" spans="1:2">
      <c r="A1047" s="176"/>
      <c r="B1047" s="213"/>
    </row>
    <row r="1048" spans="1:2">
      <c r="A1048" s="176"/>
      <c r="B1048" s="213"/>
    </row>
    <row r="1049" spans="1:2">
      <c r="A1049" s="176"/>
      <c r="B1049" s="213"/>
    </row>
    <row r="1050" spans="1:2">
      <c r="A1050" s="176"/>
      <c r="B1050" s="213"/>
    </row>
    <row r="1051" spans="1:2">
      <c r="A1051" s="176"/>
      <c r="B1051" s="213"/>
    </row>
    <row r="1052" spans="1:2">
      <c r="A1052" s="176"/>
      <c r="B1052" s="213"/>
    </row>
    <row r="1053" spans="1:2">
      <c r="A1053" s="176"/>
      <c r="B1053" s="213"/>
    </row>
    <row r="1054" spans="1:2">
      <c r="A1054" s="176"/>
      <c r="B1054" s="213"/>
    </row>
    <row r="1055" spans="1:2">
      <c r="A1055" s="176"/>
      <c r="B1055" s="213"/>
    </row>
    <row r="1056" spans="1:2">
      <c r="A1056" s="176"/>
      <c r="B1056" s="213"/>
    </row>
    <row r="1057" spans="1:2">
      <c r="A1057" s="176"/>
      <c r="B1057" s="213"/>
    </row>
    <row r="1058" spans="1:2">
      <c r="A1058" s="176"/>
      <c r="B1058" s="213"/>
    </row>
    <row r="1059" spans="1:2">
      <c r="A1059" s="176"/>
      <c r="B1059" s="213"/>
    </row>
    <row r="1060" spans="1:2">
      <c r="A1060" s="176"/>
      <c r="B1060" s="213"/>
    </row>
    <row r="1061" spans="1:2">
      <c r="A1061" s="176"/>
      <c r="B1061" s="213"/>
    </row>
    <row r="1062" spans="1:2">
      <c r="A1062" s="176"/>
      <c r="B1062" s="213"/>
    </row>
    <row r="1063" spans="1:2">
      <c r="A1063" s="176"/>
      <c r="B1063" s="213"/>
    </row>
    <row r="1064" spans="1:2">
      <c r="A1064" s="176"/>
      <c r="B1064" s="213"/>
    </row>
    <row r="1065" spans="1:2">
      <c r="A1065" s="176"/>
      <c r="B1065" s="213"/>
    </row>
    <row r="1066" spans="1:2">
      <c r="A1066" s="176"/>
      <c r="B1066" s="213"/>
    </row>
    <row r="1067" spans="1:2">
      <c r="A1067" s="176"/>
      <c r="B1067" s="213"/>
    </row>
    <row r="1068" spans="1:2">
      <c r="A1068" s="176"/>
      <c r="B1068" s="213"/>
    </row>
    <row r="1069" spans="1:2">
      <c r="A1069" s="176"/>
      <c r="B1069" s="213"/>
    </row>
    <row r="1070" spans="1:2">
      <c r="A1070" s="176"/>
      <c r="B1070" s="213"/>
    </row>
    <row r="1071" spans="1:2">
      <c r="A1071" s="176"/>
      <c r="B1071" s="213"/>
    </row>
    <row r="1072" spans="1:2">
      <c r="A1072" s="176"/>
      <c r="B1072" s="213"/>
    </row>
    <row r="1073" spans="1:2">
      <c r="A1073" s="176"/>
      <c r="B1073" s="213"/>
    </row>
    <row r="1074" spans="1:2">
      <c r="A1074" s="176"/>
      <c r="B1074" s="213"/>
    </row>
    <row r="1075" spans="1:2">
      <c r="A1075" s="176"/>
      <c r="B1075" s="213"/>
    </row>
    <row r="1076" spans="1:2">
      <c r="A1076" s="176"/>
      <c r="B1076" s="213"/>
    </row>
    <row r="1077" spans="1:2">
      <c r="A1077" s="176"/>
      <c r="B1077" s="213"/>
    </row>
    <row r="1078" spans="1:2">
      <c r="A1078" s="176"/>
      <c r="B1078" s="213"/>
    </row>
    <row r="1079" spans="1:2">
      <c r="A1079" s="176"/>
      <c r="B1079" s="213"/>
    </row>
    <row r="1080" spans="1:2">
      <c r="A1080" s="176"/>
      <c r="B1080" s="213"/>
    </row>
    <row r="1081" spans="1:2">
      <c r="A1081" s="176"/>
      <c r="B1081" s="213"/>
    </row>
    <row r="1082" spans="1:2">
      <c r="A1082" s="176"/>
      <c r="B1082" s="213"/>
    </row>
    <row r="1083" spans="1:2">
      <c r="A1083" s="176"/>
      <c r="B1083" s="213"/>
    </row>
    <row r="1084" spans="1:2">
      <c r="A1084" s="176"/>
      <c r="B1084" s="213"/>
    </row>
    <row r="1085" spans="1:2">
      <c r="A1085" s="176"/>
      <c r="B1085" s="213"/>
    </row>
    <row r="1086" spans="1:2">
      <c r="A1086" s="176"/>
      <c r="B1086" s="213"/>
    </row>
    <row r="1087" spans="1:2">
      <c r="A1087" s="176"/>
      <c r="B1087" s="213"/>
    </row>
    <row r="1088" spans="1:2">
      <c r="A1088" s="176"/>
      <c r="B1088" s="213"/>
    </row>
    <row r="1089" spans="1:2">
      <c r="A1089" s="176"/>
      <c r="B1089" s="213"/>
    </row>
    <row r="1090" spans="1:2">
      <c r="A1090" s="176"/>
      <c r="B1090" s="213"/>
    </row>
    <row r="1091" spans="1:2">
      <c r="A1091" s="176"/>
      <c r="B1091" s="213"/>
    </row>
    <row r="1092" spans="1:2">
      <c r="A1092" s="176"/>
      <c r="B1092" s="213"/>
    </row>
    <row r="1093" spans="1:2">
      <c r="A1093" s="176"/>
      <c r="B1093" s="213"/>
    </row>
    <row r="1094" spans="1:2">
      <c r="A1094" s="176"/>
      <c r="B1094" s="213"/>
    </row>
    <row r="1095" spans="1:2">
      <c r="A1095" s="176"/>
      <c r="B1095" s="213"/>
    </row>
    <row r="1096" spans="1:2">
      <c r="A1096" s="176"/>
      <c r="B1096" s="213"/>
    </row>
    <row r="1097" spans="1:2">
      <c r="A1097" s="176"/>
      <c r="B1097" s="213"/>
    </row>
    <row r="1098" spans="1:2">
      <c r="A1098" s="176"/>
      <c r="B1098" s="213"/>
    </row>
    <row r="1099" spans="1:2">
      <c r="A1099" s="176"/>
      <c r="B1099" s="213"/>
    </row>
    <row r="1100" spans="1:2">
      <c r="A1100" s="176"/>
      <c r="B1100" s="213"/>
    </row>
    <row r="1101" spans="1:2">
      <c r="A1101" s="176"/>
      <c r="B1101" s="213"/>
    </row>
    <row r="1102" spans="1:2">
      <c r="A1102" s="176"/>
      <c r="B1102" s="213"/>
    </row>
    <row r="1103" spans="1:2">
      <c r="A1103" s="176"/>
      <c r="B1103" s="213"/>
    </row>
    <row r="1104" spans="1:2">
      <c r="A1104" s="176"/>
      <c r="B1104" s="213"/>
    </row>
    <row r="1105" spans="1:2">
      <c r="A1105" s="176"/>
      <c r="B1105" s="213"/>
    </row>
    <row r="1106" spans="1:2">
      <c r="A1106" s="176"/>
      <c r="B1106" s="213"/>
    </row>
    <row r="1107" spans="1:2">
      <c r="A1107" s="176"/>
      <c r="B1107" s="213"/>
    </row>
    <row r="1108" spans="1:2">
      <c r="A1108" s="176"/>
      <c r="B1108" s="213"/>
    </row>
    <row r="1109" spans="1:2">
      <c r="A1109" s="176"/>
      <c r="B1109" s="213"/>
    </row>
    <row r="1110" spans="1:2">
      <c r="A1110" s="176"/>
      <c r="B1110" s="213"/>
    </row>
    <row r="1111" spans="1:2">
      <c r="A1111" s="176"/>
      <c r="B1111" s="213"/>
    </row>
    <row r="1112" spans="1:2">
      <c r="A1112" s="176"/>
      <c r="B1112" s="213"/>
    </row>
    <row r="1113" spans="1:2">
      <c r="A1113" s="176"/>
      <c r="B1113" s="213"/>
    </row>
    <row r="1114" spans="1:2">
      <c r="A1114" s="176"/>
      <c r="B1114" s="213"/>
    </row>
    <row r="1115" spans="1:2">
      <c r="A1115" s="176"/>
      <c r="B1115" s="213"/>
    </row>
    <row r="1116" spans="1:2">
      <c r="A1116" s="176"/>
      <c r="B1116" s="213"/>
    </row>
    <row r="1117" spans="1:2">
      <c r="A1117" s="176"/>
      <c r="B1117" s="213"/>
    </row>
    <row r="1118" spans="1:2">
      <c r="A1118" s="176"/>
      <c r="B1118" s="213"/>
    </row>
    <row r="1119" spans="1:2">
      <c r="A1119" s="176"/>
      <c r="B1119" s="213"/>
    </row>
    <row r="1120" spans="1:2">
      <c r="A1120" s="176"/>
      <c r="B1120" s="213"/>
    </row>
    <row r="1121" spans="1:2">
      <c r="A1121" s="176"/>
      <c r="B1121" s="213"/>
    </row>
    <row r="1122" spans="1:2">
      <c r="A1122" s="176"/>
      <c r="B1122" s="213"/>
    </row>
    <row r="1123" spans="1:2">
      <c r="A1123" s="176"/>
      <c r="B1123" s="213"/>
    </row>
    <row r="1124" spans="1:2">
      <c r="A1124" s="176"/>
      <c r="B1124" s="213"/>
    </row>
    <row r="1125" spans="1:2">
      <c r="A1125" s="176"/>
      <c r="B1125" s="213"/>
    </row>
    <row r="1126" spans="1:2">
      <c r="A1126" s="176"/>
      <c r="B1126" s="213"/>
    </row>
    <row r="1127" spans="1:2">
      <c r="A1127" s="176"/>
      <c r="B1127" s="213"/>
    </row>
    <row r="1128" spans="1:2">
      <c r="A1128" s="176"/>
      <c r="B1128" s="213"/>
    </row>
    <row r="1129" spans="1:2">
      <c r="A1129" s="176"/>
      <c r="B1129" s="213"/>
    </row>
    <row r="1130" spans="1:2">
      <c r="A1130" s="176"/>
      <c r="B1130" s="213"/>
    </row>
  </sheetData>
  <customSheetViews>
    <customSheetView guid="{9067D43C-8CF0-48E5-8C1B-7DFA94892381}">
      <pane ySplit="12" topLeftCell="A13" activePane="bottomLeft" state="frozen"/>
      <selection pane="bottomLeft" activeCell="A5" sqref="A5"/>
      <pageMargins left="0.31496062992125984" right="0.31496062992125984" top="1.1417322834645669" bottom="0.35433070866141736" header="0.31496062992125984" footer="0.31496062992125984"/>
      <printOptions horizontalCentered="1"/>
      <pageSetup paperSize="9" scale="95" orientation="landscape" verticalDpi="0" r:id="rId1"/>
    </customSheetView>
    <customSheetView guid="{754BA2B9-92C8-4608-8D67-96BC5C16664E}">
      <pane ySplit="12" topLeftCell="A13" activePane="bottomLeft" state="frozen"/>
      <selection pane="bottomLeft" activeCell="E13" sqref="E13:H20"/>
      <pageMargins left="0.31496062992125984" right="0.31496062992125984" top="1.1417322834645669" bottom="0.35433070866141736" header="0.31496062992125984" footer="0.31496062992125984"/>
      <printOptions horizontalCentered="1"/>
      <pageSetup paperSize="9" scale="95" orientation="landscape" verticalDpi="0" r:id="rId2"/>
    </customSheetView>
    <customSheetView guid="{DEEA3186-5E7C-4B49-A323-6511047D2DAC}">
      <pane ySplit="12" topLeftCell="A13" activePane="bottomLeft" state="frozen"/>
      <selection pane="bottomLeft" activeCell="A5" sqref="A5"/>
      <pageMargins left="0.31496062992125984" right="0.31496062992125984" top="1.1417322834645669" bottom="0.35433070866141736" header="0.31496062992125984" footer="0.31496062992125984"/>
      <printOptions horizontalCentered="1"/>
      <pageSetup paperSize="9" scale="95" orientation="landscape" verticalDpi="0" r:id="rId3"/>
    </customSheetView>
    <customSheetView guid="{E6862595-AEA9-4563-8AED-64A09353D7BA}">
      <pane ySplit="11" topLeftCell="A13" activePane="bottomLeft" state="frozen"/>
      <selection pane="bottomLeft" activeCell="E13" sqref="E13:H20"/>
      <pageMargins left="0.31496062992125984" right="0.31496062992125984" top="1.1417322834645669" bottom="0.35433070866141736" header="0.31496062992125984" footer="0.31496062992125984"/>
      <printOptions horizontalCentered="1"/>
      <pageSetup paperSize="9" scale="95" orientation="landscape" verticalDpi="0" r:id="rId4"/>
    </customSheetView>
  </customSheetViews>
  <mergeCells count="8">
    <mergeCell ref="A4:H4"/>
    <mergeCell ref="A8:H8"/>
    <mergeCell ref="A10:A11"/>
    <mergeCell ref="B10:B11"/>
    <mergeCell ref="C10:C11"/>
    <mergeCell ref="D10:D11"/>
    <mergeCell ref="E10:H10"/>
    <mergeCell ref="A6:B6"/>
  </mergeCells>
  <printOptions horizontalCentered="1"/>
  <pageMargins left="0.31496062992125984" right="0.31496062992125984" top="1.1417322834645669" bottom="0.35433070866141736" header="0.31496062992125984" footer="0.31496062992125984"/>
  <pageSetup paperSize="9" scale="95" orientation="landscape" r:id="rId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54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L12" sqref="L12"/>
    </sheetView>
  </sheetViews>
  <sheetFormatPr defaultColWidth="9" defaultRowHeight="18"/>
  <cols>
    <col min="1" max="1" width="5.625" style="78" customWidth="1"/>
    <col min="2" max="2" width="43.625" style="78" customWidth="1"/>
    <col min="3" max="3" width="6" style="92" customWidth="1"/>
    <col min="4" max="12" width="10.625" style="78" customWidth="1"/>
    <col min="13" max="16384" width="9" style="78"/>
  </cols>
  <sheetData>
    <row r="1" spans="1:14" s="1" customFormat="1">
      <c r="C1" s="28"/>
      <c r="D1" s="11"/>
      <c r="E1" s="11"/>
      <c r="F1" s="11"/>
      <c r="G1" s="11"/>
      <c r="L1" s="11" t="s">
        <v>1188</v>
      </c>
    </row>
    <row r="2" spans="1:14" s="1" customFormat="1">
      <c r="C2" s="28"/>
      <c r="D2" s="6"/>
      <c r="E2" s="6"/>
      <c r="F2" s="6"/>
      <c r="G2" s="6"/>
      <c r="L2" s="6" t="s">
        <v>149</v>
      </c>
    </row>
    <row r="3" spans="1:14" s="65" customFormat="1" ht="8.25" customHeight="1">
      <c r="C3" s="91"/>
    </row>
    <row r="4" spans="1:14" s="65" customFormat="1" ht="63" customHeight="1">
      <c r="A4" s="530" t="s">
        <v>1189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</row>
    <row r="5" spans="1:14" s="15" customFormat="1" ht="6" customHeight="1"/>
    <row r="6" spans="1:14" s="15" customFormat="1">
      <c r="A6" s="611" t="s">
        <v>148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322"/>
      <c r="N6" s="322"/>
    </row>
    <row r="7" spans="1:14" s="15" customFormat="1" ht="6" customHeight="1"/>
    <row r="8" spans="1:14" s="69" customFormat="1" ht="23.25" customHeight="1">
      <c r="A8" s="547" t="s">
        <v>19</v>
      </c>
      <c r="B8" s="550" t="s">
        <v>21</v>
      </c>
      <c r="C8" s="553" t="s">
        <v>216</v>
      </c>
      <c r="D8" s="546" t="s">
        <v>1190</v>
      </c>
      <c r="E8" s="546"/>
      <c r="F8" s="546"/>
      <c r="G8" s="546"/>
      <c r="H8" s="546"/>
      <c r="I8" s="546"/>
      <c r="J8" s="546"/>
      <c r="K8" s="546"/>
      <c r="L8" s="546"/>
    </row>
    <row r="9" spans="1:14" s="69" customFormat="1" ht="23.25" customHeight="1">
      <c r="A9" s="548"/>
      <c r="B9" s="551"/>
      <c r="C9" s="554"/>
      <c r="D9" s="546" t="s">
        <v>1191</v>
      </c>
      <c r="E9" s="546"/>
      <c r="F9" s="546"/>
      <c r="G9" s="546"/>
      <c r="H9" s="546"/>
      <c r="I9" s="546" t="s">
        <v>1192</v>
      </c>
      <c r="J9" s="546"/>
      <c r="K9" s="546"/>
      <c r="L9" s="546"/>
    </row>
    <row r="10" spans="1:14" s="69" customFormat="1" ht="138" customHeight="1">
      <c r="A10" s="548"/>
      <c r="B10" s="551"/>
      <c r="C10" s="554"/>
      <c r="D10" s="210" t="s">
        <v>1193</v>
      </c>
      <c r="E10" s="210" t="s">
        <v>1194</v>
      </c>
      <c r="F10" s="210" t="s">
        <v>1195</v>
      </c>
      <c r="G10" s="210" t="s">
        <v>1196</v>
      </c>
      <c r="H10" s="210" t="s">
        <v>1197</v>
      </c>
      <c r="I10" s="210" t="s">
        <v>1193</v>
      </c>
      <c r="J10" s="210" t="s">
        <v>1194</v>
      </c>
      <c r="K10" s="210" t="s">
        <v>1195</v>
      </c>
      <c r="L10" s="210" t="s">
        <v>157</v>
      </c>
    </row>
    <row r="11" spans="1:14" s="69" customFormat="1" ht="16.5" customHeight="1">
      <c r="A11" s="549"/>
      <c r="B11" s="552"/>
      <c r="C11" s="555"/>
      <c r="D11" s="94" t="s">
        <v>1198</v>
      </c>
      <c r="E11" s="94" t="s">
        <v>1199</v>
      </c>
      <c r="F11" s="94">
        <v>61</v>
      </c>
      <c r="G11" s="94">
        <v>62</v>
      </c>
      <c r="H11" s="94">
        <v>63</v>
      </c>
      <c r="I11" s="94">
        <v>41</v>
      </c>
      <c r="J11" s="94">
        <v>51</v>
      </c>
      <c r="K11" s="94">
        <v>61</v>
      </c>
      <c r="L11" s="94" t="s">
        <v>1200</v>
      </c>
    </row>
    <row r="12" spans="1:14" s="71" customFormat="1" ht="16.5" customHeight="1">
      <c r="A12" s="70">
        <v>1</v>
      </c>
      <c r="B12" s="70">
        <v>2</v>
      </c>
      <c r="C12" s="90" t="s">
        <v>96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  <c r="L12" s="70">
        <v>12</v>
      </c>
    </row>
    <row r="13" spans="1:14" s="88" customFormat="1" ht="20.100000000000001" customHeight="1">
      <c r="A13" s="87">
        <v>1</v>
      </c>
      <c r="B13" s="29" t="s">
        <v>228</v>
      </c>
      <c r="C13" s="25" t="s">
        <v>131</v>
      </c>
      <c r="D13" s="103" t="s">
        <v>217</v>
      </c>
      <c r="E13" s="103" t="s">
        <v>217</v>
      </c>
      <c r="F13" s="103" t="s">
        <v>217</v>
      </c>
      <c r="G13" s="103" t="s">
        <v>217</v>
      </c>
      <c r="H13" s="103" t="s">
        <v>83</v>
      </c>
      <c r="I13" s="103" t="s">
        <v>83</v>
      </c>
      <c r="J13" s="103" t="s">
        <v>83</v>
      </c>
      <c r="K13" s="103" t="s">
        <v>83</v>
      </c>
      <c r="L13" s="103" t="s">
        <v>83</v>
      </c>
    </row>
    <row r="14" spans="1:14" s="88" customFormat="1" ht="20.100000000000001" customHeight="1">
      <c r="A14" s="87">
        <v>2</v>
      </c>
      <c r="B14" s="29" t="s">
        <v>39</v>
      </c>
      <c r="C14" s="25" t="s">
        <v>239</v>
      </c>
      <c r="D14" s="103" t="s">
        <v>217</v>
      </c>
      <c r="E14" s="103" t="s">
        <v>217</v>
      </c>
      <c r="F14" s="103" t="s">
        <v>217</v>
      </c>
      <c r="G14" s="103" t="s">
        <v>83</v>
      </c>
      <c r="H14" s="103" t="s">
        <v>83</v>
      </c>
      <c r="I14" s="103" t="s">
        <v>83</v>
      </c>
      <c r="J14" s="103" t="s">
        <v>83</v>
      </c>
      <c r="K14" s="103" t="s">
        <v>83</v>
      </c>
      <c r="L14" s="103" t="s">
        <v>83</v>
      </c>
    </row>
    <row r="15" spans="1:14" s="88" customFormat="1" ht="20.100000000000001" customHeight="1">
      <c r="A15" s="87">
        <v>3</v>
      </c>
      <c r="B15" s="29" t="s">
        <v>34</v>
      </c>
      <c r="C15" s="25" t="s">
        <v>138</v>
      </c>
      <c r="D15" s="103" t="s">
        <v>217</v>
      </c>
      <c r="E15" s="103" t="s">
        <v>217</v>
      </c>
      <c r="F15" s="103" t="s">
        <v>217</v>
      </c>
      <c r="G15" s="103" t="s">
        <v>83</v>
      </c>
      <c r="H15" s="103" t="s">
        <v>83</v>
      </c>
      <c r="I15" s="103" t="s">
        <v>83</v>
      </c>
      <c r="J15" s="103" t="s">
        <v>83</v>
      </c>
      <c r="K15" s="103" t="s">
        <v>83</v>
      </c>
      <c r="L15" s="103" t="s">
        <v>83</v>
      </c>
    </row>
    <row r="16" spans="1:14" s="88" customFormat="1" ht="20.100000000000001" customHeight="1">
      <c r="A16" s="87">
        <v>4</v>
      </c>
      <c r="B16" s="29" t="s">
        <v>35</v>
      </c>
      <c r="C16" s="25" t="s">
        <v>132</v>
      </c>
      <c r="D16" s="103" t="s">
        <v>83</v>
      </c>
      <c r="E16" s="103" t="s">
        <v>217</v>
      </c>
      <c r="F16" s="103" t="s">
        <v>217</v>
      </c>
      <c r="G16" s="103" t="s">
        <v>83</v>
      </c>
      <c r="H16" s="103" t="s">
        <v>83</v>
      </c>
      <c r="I16" s="103" t="s">
        <v>83</v>
      </c>
      <c r="J16" s="103" t="s">
        <v>83</v>
      </c>
      <c r="K16" s="103" t="s">
        <v>83</v>
      </c>
      <c r="L16" s="103" t="s">
        <v>83</v>
      </c>
    </row>
    <row r="17" spans="1:12" s="88" customFormat="1" ht="20.100000000000001" customHeight="1">
      <c r="A17" s="87">
        <v>5</v>
      </c>
      <c r="B17" s="29" t="s">
        <v>236</v>
      </c>
      <c r="C17" s="25" t="s">
        <v>240</v>
      </c>
      <c r="D17" s="103" t="s">
        <v>83</v>
      </c>
      <c r="E17" s="103" t="s">
        <v>83</v>
      </c>
      <c r="F17" s="103" t="s">
        <v>217</v>
      </c>
      <c r="G17" s="103" t="s">
        <v>83</v>
      </c>
      <c r="H17" s="103" t="s">
        <v>83</v>
      </c>
      <c r="I17" s="103" t="s">
        <v>83</v>
      </c>
      <c r="J17" s="103" t="s">
        <v>83</v>
      </c>
      <c r="K17" s="103" t="s">
        <v>83</v>
      </c>
      <c r="L17" s="103" t="s">
        <v>83</v>
      </c>
    </row>
    <row r="18" spans="1:12" s="88" customFormat="1" ht="20.100000000000001" customHeight="1">
      <c r="A18" s="87">
        <v>6</v>
      </c>
      <c r="B18" s="29" t="s">
        <v>38</v>
      </c>
      <c r="C18" s="25" t="s">
        <v>241</v>
      </c>
      <c r="D18" s="103" t="s">
        <v>83</v>
      </c>
      <c r="E18" s="103" t="s">
        <v>217</v>
      </c>
      <c r="F18" s="103" t="s">
        <v>217</v>
      </c>
      <c r="G18" s="103" t="s">
        <v>83</v>
      </c>
      <c r="H18" s="103" t="s">
        <v>83</v>
      </c>
      <c r="I18" s="103" t="s">
        <v>83</v>
      </c>
      <c r="J18" s="103" t="s">
        <v>83</v>
      </c>
      <c r="K18" s="103" t="s">
        <v>83</v>
      </c>
      <c r="L18" s="103" t="s">
        <v>83</v>
      </c>
    </row>
    <row r="19" spans="1:12" s="88" customFormat="1" ht="20.100000000000001" customHeight="1">
      <c r="A19" s="87">
        <v>7</v>
      </c>
      <c r="B19" s="29" t="s">
        <v>40</v>
      </c>
      <c r="C19" s="25" t="s">
        <v>242</v>
      </c>
      <c r="D19" s="103" t="s">
        <v>83</v>
      </c>
      <c r="E19" s="103" t="s">
        <v>217</v>
      </c>
      <c r="F19" s="103" t="s">
        <v>83</v>
      </c>
      <c r="G19" s="103" t="s">
        <v>83</v>
      </c>
      <c r="H19" s="103" t="s">
        <v>83</v>
      </c>
      <c r="I19" s="103" t="s">
        <v>83</v>
      </c>
      <c r="J19" s="103" t="s">
        <v>83</v>
      </c>
      <c r="K19" s="103" t="s">
        <v>83</v>
      </c>
      <c r="L19" s="103" t="s">
        <v>83</v>
      </c>
    </row>
    <row r="20" spans="1:12" s="88" customFormat="1" ht="20.100000000000001" customHeight="1">
      <c r="A20" s="87">
        <v>8</v>
      </c>
      <c r="B20" s="29" t="s">
        <v>237</v>
      </c>
      <c r="C20" s="25" t="s">
        <v>243</v>
      </c>
      <c r="D20" s="103" t="s">
        <v>83</v>
      </c>
      <c r="E20" s="103" t="s">
        <v>217</v>
      </c>
      <c r="F20" s="103" t="s">
        <v>217</v>
      </c>
      <c r="G20" s="103" t="s">
        <v>217</v>
      </c>
      <c r="H20" s="103" t="s">
        <v>83</v>
      </c>
      <c r="I20" s="103" t="s">
        <v>83</v>
      </c>
      <c r="J20" s="103" t="s">
        <v>83</v>
      </c>
      <c r="K20" s="103" t="s">
        <v>83</v>
      </c>
      <c r="L20" s="103" t="s">
        <v>83</v>
      </c>
    </row>
    <row r="21" spans="1:12" s="88" customFormat="1" ht="20.100000000000001" customHeight="1">
      <c r="A21" s="87">
        <v>9</v>
      </c>
      <c r="B21" s="29" t="s">
        <v>23</v>
      </c>
      <c r="C21" s="25" t="s">
        <v>244</v>
      </c>
      <c r="D21" s="103" t="s">
        <v>83</v>
      </c>
      <c r="E21" s="103" t="s">
        <v>217</v>
      </c>
      <c r="F21" s="103" t="s">
        <v>217</v>
      </c>
      <c r="G21" s="103" t="s">
        <v>83</v>
      </c>
      <c r="H21" s="103" t="s">
        <v>83</v>
      </c>
      <c r="I21" s="103" t="s">
        <v>83</v>
      </c>
      <c r="J21" s="103" t="s">
        <v>83</v>
      </c>
      <c r="K21" s="103" t="s">
        <v>83</v>
      </c>
      <c r="L21" s="103" t="s">
        <v>83</v>
      </c>
    </row>
    <row r="22" spans="1:12" s="88" customFormat="1" ht="20.100000000000001" customHeight="1">
      <c r="A22" s="87">
        <v>10</v>
      </c>
      <c r="B22" s="29" t="s">
        <v>25</v>
      </c>
      <c r="C22" s="25" t="s">
        <v>245</v>
      </c>
      <c r="D22" s="103" t="s">
        <v>83</v>
      </c>
      <c r="E22" s="103" t="s">
        <v>217</v>
      </c>
      <c r="F22" s="103" t="s">
        <v>217</v>
      </c>
      <c r="G22" s="103" t="s">
        <v>83</v>
      </c>
      <c r="H22" s="103" t="s">
        <v>83</v>
      </c>
      <c r="I22" s="103" t="s">
        <v>83</v>
      </c>
      <c r="J22" s="103" t="s">
        <v>83</v>
      </c>
      <c r="K22" s="103" t="s">
        <v>83</v>
      </c>
      <c r="L22" s="103" t="s">
        <v>83</v>
      </c>
    </row>
    <row r="23" spans="1:12" s="88" customFormat="1" ht="20.100000000000001" customHeight="1">
      <c r="A23" s="87">
        <v>11</v>
      </c>
      <c r="B23" s="29" t="s">
        <v>18</v>
      </c>
      <c r="C23" s="25" t="s">
        <v>20</v>
      </c>
      <c r="D23" s="103" t="s">
        <v>83</v>
      </c>
      <c r="E23" s="103" t="s">
        <v>217</v>
      </c>
      <c r="F23" s="103" t="s">
        <v>217</v>
      </c>
      <c r="G23" s="103" t="s">
        <v>83</v>
      </c>
      <c r="H23" s="103" t="s">
        <v>83</v>
      </c>
      <c r="I23" s="103" t="s">
        <v>83</v>
      </c>
      <c r="J23" s="103" t="s">
        <v>83</v>
      </c>
      <c r="K23" s="103" t="s">
        <v>83</v>
      </c>
      <c r="L23" s="103" t="s">
        <v>83</v>
      </c>
    </row>
    <row r="24" spans="1:12" s="88" customFormat="1" ht="20.100000000000001" customHeight="1">
      <c r="A24" s="87">
        <v>12</v>
      </c>
      <c r="B24" s="29" t="s">
        <v>24</v>
      </c>
      <c r="C24" s="25" t="s">
        <v>246</v>
      </c>
      <c r="D24" s="103" t="s">
        <v>217</v>
      </c>
      <c r="E24" s="103" t="s">
        <v>217</v>
      </c>
      <c r="F24" s="103" t="s">
        <v>217</v>
      </c>
      <c r="G24" s="103" t="s">
        <v>83</v>
      </c>
      <c r="H24" s="103" t="s">
        <v>83</v>
      </c>
      <c r="I24" s="103" t="s">
        <v>217</v>
      </c>
      <c r="J24" s="103" t="s">
        <v>83</v>
      </c>
      <c r="K24" s="103" t="s">
        <v>217</v>
      </c>
      <c r="L24" s="103" t="s">
        <v>83</v>
      </c>
    </row>
    <row r="25" spans="1:12" s="88" customFormat="1" ht="20.100000000000001" customHeight="1">
      <c r="A25" s="87">
        <v>13</v>
      </c>
      <c r="B25" s="29" t="s">
        <v>2</v>
      </c>
      <c r="C25" s="25" t="s">
        <v>249</v>
      </c>
      <c r="D25" s="103" t="s">
        <v>217</v>
      </c>
      <c r="E25" s="103" t="s">
        <v>217</v>
      </c>
      <c r="F25" s="103" t="s">
        <v>217</v>
      </c>
      <c r="G25" s="103" t="s">
        <v>83</v>
      </c>
      <c r="H25" s="103" t="s">
        <v>83</v>
      </c>
      <c r="I25" s="103" t="s">
        <v>83</v>
      </c>
      <c r="J25" s="103" t="s">
        <v>83</v>
      </c>
      <c r="K25" s="103" t="s">
        <v>83</v>
      </c>
      <c r="L25" s="103" t="s">
        <v>217</v>
      </c>
    </row>
    <row r="26" spans="1:12" s="88" customFormat="1" ht="20.100000000000001" customHeight="1">
      <c r="A26" s="87">
        <v>14</v>
      </c>
      <c r="B26" s="29" t="s">
        <v>5</v>
      </c>
      <c r="C26" s="25" t="s">
        <v>250</v>
      </c>
      <c r="D26" s="103" t="s">
        <v>83</v>
      </c>
      <c r="E26" s="103" t="s">
        <v>217</v>
      </c>
      <c r="F26" s="103" t="s">
        <v>217</v>
      </c>
      <c r="G26" s="103" t="s">
        <v>83</v>
      </c>
      <c r="H26" s="103" t="s">
        <v>83</v>
      </c>
      <c r="I26" s="103" t="s">
        <v>83</v>
      </c>
      <c r="J26" s="103" t="s">
        <v>83</v>
      </c>
      <c r="K26" s="103" t="s">
        <v>217</v>
      </c>
      <c r="L26" s="103" t="s">
        <v>217</v>
      </c>
    </row>
    <row r="27" spans="1:12" s="88" customFormat="1" ht="20.100000000000001" customHeight="1">
      <c r="A27" s="87">
        <v>15</v>
      </c>
      <c r="B27" s="29" t="s">
        <v>6</v>
      </c>
      <c r="C27" s="25" t="s">
        <v>251</v>
      </c>
      <c r="D27" s="103" t="s">
        <v>217</v>
      </c>
      <c r="E27" s="103" t="s">
        <v>217</v>
      </c>
      <c r="F27" s="103" t="s">
        <v>217</v>
      </c>
      <c r="G27" s="103" t="s">
        <v>83</v>
      </c>
      <c r="H27" s="103" t="s">
        <v>217</v>
      </c>
      <c r="I27" s="103" t="s">
        <v>83</v>
      </c>
      <c r="J27" s="103" t="s">
        <v>83</v>
      </c>
      <c r="K27" s="103" t="s">
        <v>83</v>
      </c>
      <c r="L27" s="103" t="s">
        <v>217</v>
      </c>
    </row>
    <row r="28" spans="1:12" s="88" customFormat="1" ht="20.100000000000001" customHeight="1">
      <c r="A28" s="87">
        <v>16</v>
      </c>
      <c r="B28" s="29" t="s">
        <v>9</v>
      </c>
      <c r="C28" s="25" t="s">
        <v>252</v>
      </c>
      <c r="D28" s="103" t="s">
        <v>217</v>
      </c>
      <c r="E28" s="103" t="s">
        <v>217</v>
      </c>
      <c r="F28" s="103" t="s">
        <v>217</v>
      </c>
      <c r="G28" s="103" t="s">
        <v>83</v>
      </c>
      <c r="H28" s="103" t="s">
        <v>83</v>
      </c>
      <c r="I28" s="103" t="s">
        <v>83</v>
      </c>
      <c r="J28" s="103" t="s">
        <v>83</v>
      </c>
      <c r="K28" s="103" t="s">
        <v>83</v>
      </c>
      <c r="L28" s="103" t="s">
        <v>217</v>
      </c>
    </row>
    <row r="29" spans="1:12" s="88" customFormat="1" ht="20.100000000000001" customHeight="1">
      <c r="A29" s="87">
        <v>17</v>
      </c>
      <c r="B29" s="29" t="s">
        <v>3</v>
      </c>
      <c r="C29" s="25" t="s">
        <v>253</v>
      </c>
      <c r="D29" s="103" t="s">
        <v>217</v>
      </c>
      <c r="E29" s="103" t="s">
        <v>217</v>
      </c>
      <c r="F29" s="103" t="s">
        <v>217</v>
      </c>
      <c r="G29" s="103" t="s">
        <v>83</v>
      </c>
      <c r="H29" s="103" t="s">
        <v>83</v>
      </c>
      <c r="I29" s="103" t="s">
        <v>83</v>
      </c>
      <c r="J29" s="103" t="s">
        <v>217</v>
      </c>
      <c r="K29" s="103" t="s">
        <v>217</v>
      </c>
      <c r="L29" s="103" t="s">
        <v>217</v>
      </c>
    </row>
    <row r="30" spans="1:12" s="88" customFormat="1" ht="20.100000000000001" customHeight="1">
      <c r="A30" s="87">
        <v>18</v>
      </c>
      <c r="B30" s="29" t="s">
        <v>8</v>
      </c>
      <c r="C30" s="25" t="s">
        <v>254</v>
      </c>
      <c r="D30" s="103" t="s">
        <v>217</v>
      </c>
      <c r="E30" s="103" t="s">
        <v>217</v>
      </c>
      <c r="F30" s="103" t="s">
        <v>217</v>
      </c>
      <c r="G30" s="103" t="s">
        <v>83</v>
      </c>
      <c r="H30" s="103" t="s">
        <v>83</v>
      </c>
      <c r="I30" s="103" t="s">
        <v>83</v>
      </c>
      <c r="J30" s="103" t="s">
        <v>83</v>
      </c>
      <c r="K30" s="103" t="s">
        <v>217</v>
      </c>
      <c r="L30" s="103" t="s">
        <v>217</v>
      </c>
    </row>
    <row r="31" spans="1:12" s="88" customFormat="1" ht="20.100000000000001" customHeight="1">
      <c r="A31" s="87">
        <v>19</v>
      </c>
      <c r="B31" s="29" t="s">
        <v>7</v>
      </c>
      <c r="C31" s="25" t="s">
        <v>130</v>
      </c>
      <c r="D31" s="103" t="s">
        <v>83</v>
      </c>
      <c r="E31" s="103" t="s">
        <v>217</v>
      </c>
      <c r="F31" s="103" t="s">
        <v>217</v>
      </c>
      <c r="G31" s="103" t="s">
        <v>83</v>
      </c>
      <c r="H31" s="103" t="s">
        <v>83</v>
      </c>
      <c r="I31" s="103" t="s">
        <v>83</v>
      </c>
      <c r="J31" s="103" t="s">
        <v>83</v>
      </c>
      <c r="K31" s="103" t="s">
        <v>217</v>
      </c>
      <c r="L31" s="103" t="s">
        <v>217</v>
      </c>
    </row>
    <row r="32" spans="1:12" s="88" customFormat="1" ht="20.100000000000001" customHeight="1">
      <c r="A32" s="87">
        <v>20</v>
      </c>
      <c r="B32" s="29" t="s">
        <v>4</v>
      </c>
      <c r="C32" s="25" t="s">
        <v>256</v>
      </c>
      <c r="D32" s="103" t="s">
        <v>83</v>
      </c>
      <c r="E32" s="103" t="s">
        <v>217</v>
      </c>
      <c r="F32" s="103" t="s">
        <v>217</v>
      </c>
      <c r="G32" s="103" t="s">
        <v>83</v>
      </c>
      <c r="H32" s="103" t="s">
        <v>83</v>
      </c>
      <c r="I32" s="103" t="s">
        <v>83</v>
      </c>
      <c r="J32" s="103" t="s">
        <v>83</v>
      </c>
      <c r="K32" s="103" t="s">
        <v>83</v>
      </c>
      <c r="L32" s="103" t="s">
        <v>217</v>
      </c>
    </row>
    <row r="33" spans="1:12" s="88" customFormat="1" ht="20.100000000000001" customHeight="1">
      <c r="A33" s="87">
        <v>21</v>
      </c>
      <c r="B33" s="29" t="s">
        <v>1</v>
      </c>
      <c r="C33" s="25" t="s">
        <v>257</v>
      </c>
      <c r="D33" s="103" t="s">
        <v>217</v>
      </c>
      <c r="E33" s="103" t="s">
        <v>217</v>
      </c>
      <c r="F33" s="103" t="s">
        <v>217</v>
      </c>
      <c r="G33" s="103" t="s">
        <v>217</v>
      </c>
      <c r="H33" s="103" t="s">
        <v>83</v>
      </c>
      <c r="I33" s="103" t="s">
        <v>83</v>
      </c>
      <c r="J33" s="103" t="s">
        <v>83</v>
      </c>
      <c r="K33" s="103" t="s">
        <v>83</v>
      </c>
      <c r="L33" s="103" t="s">
        <v>83</v>
      </c>
    </row>
    <row r="34" spans="1:12" s="88" customFormat="1" ht="20.100000000000001" customHeight="1">
      <c r="A34" s="87">
        <v>22</v>
      </c>
      <c r="B34" s="29" t="s">
        <v>33</v>
      </c>
      <c r="C34" s="25" t="s">
        <v>258</v>
      </c>
      <c r="D34" s="103" t="s">
        <v>83</v>
      </c>
      <c r="E34" s="103" t="s">
        <v>83</v>
      </c>
      <c r="F34" s="103" t="s">
        <v>217</v>
      </c>
      <c r="G34" s="103" t="s">
        <v>83</v>
      </c>
      <c r="H34" s="103" t="s">
        <v>83</v>
      </c>
      <c r="I34" s="103" t="s">
        <v>83</v>
      </c>
      <c r="J34" s="103" t="s">
        <v>83</v>
      </c>
      <c r="K34" s="103" t="s">
        <v>83</v>
      </c>
      <c r="L34" s="103" t="s">
        <v>83</v>
      </c>
    </row>
    <row r="35" spans="1:12" s="88" customFormat="1" ht="20.100000000000001" customHeight="1">
      <c r="A35" s="87">
        <v>23</v>
      </c>
      <c r="B35" s="29" t="s">
        <v>30</v>
      </c>
      <c r="C35" s="25" t="s">
        <v>259</v>
      </c>
      <c r="D35" s="103" t="s">
        <v>83</v>
      </c>
      <c r="E35" s="103" t="s">
        <v>217</v>
      </c>
      <c r="F35" s="103" t="s">
        <v>217</v>
      </c>
      <c r="G35" s="103" t="s">
        <v>217</v>
      </c>
      <c r="H35" s="103" t="s">
        <v>217</v>
      </c>
      <c r="I35" s="103" t="s">
        <v>83</v>
      </c>
      <c r="J35" s="103" t="s">
        <v>83</v>
      </c>
      <c r="K35" s="103" t="s">
        <v>83</v>
      </c>
      <c r="L35" s="103" t="s">
        <v>83</v>
      </c>
    </row>
    <row r="36" spans="1:12" s="88" customFormat="1" ht="20.100000000000001" customHeight="1">
      <c r="A36" s="87">
        <v>24</v>
      </c>
      <c r="B36" s="29" t="s">
        <v>31</v>
      </c>
      <c r="C36" s="25" t="s">
        <v>137</v>
      </c>
      <c r="D36" s="103" t="s">
        <v>83</v>
      </c>
      <c r="E36" s="103" t="s">
        <v>83</v>
      </c>
      <c r="F36" s="103" t="s">
        <v>217</v>
      </c>
      <c r="G36" s="103" t="s">
        <v>83</v>
      </c>
      <c r="H36" s="103" t="s">
        <v>83</v>
      </c>
      <c r="I36" s="103" t="s">
        <v>83</v>
      </c>
      <c r="J36" s="103" t="s">
        <v>83</v>
      </c>
      <c r="K36" s="103" t="s">
        <v>83</v>
      </c>
      <c r="L36" s="103" t="s">
        <v>217</v>
      </c>
    </row>
    <row r="37" spans="1:12" s="88" customFormat="1" ht="20.100000000000001" customHeight="1">
      <c r="A37" s="87">
        <v>25</v>
      </c>
      <c r="B37" s="29" t="s">
        <v>84</v>
      </c>
      <c r="C37" s="25" t="s">
        <v>260</v>
      </c>
      <c r="D37" s="103" t="s">
        <v>83</v>
      </c>
      <c r="E37" s="103" t="s">
        <v>217</v>
      </c>
      <c r="F37" s="103" t="s">
        <v>217</v>
      </c>
      <c r="G37" s="103" t="s">
        <v>83</v>
      </c>
      <c r="H37" s="103" t="s">
        <v>83</v>
      </c>
      <c r="I37" s="103" t="s">
        <v>83</v>
      </c>
      <c r="J37" s="103" t="s">
        <v>83</v>
      </c>
      <c r="K37" s="103" t="s">
        <v>83</v>
      </c>
      <c r="L37" s="103" t="s">
        <v>83</v>
      </c>
    </row>
    <row r="38" spans="1:12" s="88" customFormat="1" ht="20.100000000000001" customHeight="1">
      <c r="A38" s="87">
        <v>26</v>
      </c>
      <c r="B38" s="29" t="s">
        <v>229</v>
      </c>
      <c r="C38" s="25" t="s">
        <v>261</v>
      </c>
      <c r="D38" s="103" t="s">
        <v>217</v>
      </c>
      <c r="E38" s="103" t="s">
        <v>83</v>
      </c>
      <c r="F38" s="103" t="s">
        <v>83</v>
      </c>
      <c r="G38" s="103" t="s">
        <v>83</v>
      </c>
      <c r="H38" s="103" t="s">
        <v>83</v>
      </c>
      <c r="I38" s="103" t="s">
        <v>83</v>
      </c>
      <c r="J38" s="103" t="s">
        <v>83</v>
      </c>
      <c r="K38" s="103" t="s">
        <v>83</v>
      </c>
      <c r="L38" s="103" t="s">
        <v>83</v>
      </c>
    </row>
    <row r="39" spans="1:12" s="88" customFormat="1" ht="20.100000000000001" customHeight="1">
      <c r="A39" s="87">
        <v>27</v>
      </c>
      <c r="B39" s="29" t="s">
        <v>230</v>
      </c>
      <c r="C39" s="25" t="s">
        <v>262</v>
      </c>
      <c r="D39" s="103" t="s">
        <v>217</v>
      </c>
      <c r="E39" s="103" t="s">
        <v>83</v>
      </c>
      <c r="F39" s="103" t="s">
        <v>83</v>
      </c>
      <c r="G39" s="103" t="s">
        <v>83</v>
      </c>
      <c r="H39" s="103" t="s">
        <v>83</v>
      </c>
      <c r="I39" s="103" t="s">
        <v>83</v>
      </c>
      <c r="J39" s="103" t="s">
        <v>83</v>
      </c>
      <c r="K39" s="103" t="s">
        <v>83</v>
      </c>
      <c r="L39" s="103" t="s">
        <v>83</v>
      </c>
    </row>
    <row r="40" spans="1:12" s="88" customFormat="1" ht="20.100000000000001" customHeight="1">
      <c r="A40" s="87">
        <v>28</v>
      </c>
      <c r="B40" s="29" t="s">
        <v>231</v>
      </c>
      <c r="C40" s="25" t="s">
        <v>263</v>
      </c>
      <c r="D40" s="103" t="s">
        <v>217</v>
      </c>
      <c r="E40" s="103" t="s">
        <v>83</v>
      </c>
      <c r="F40" s="103" t="s">
        <v>83</v>
      </c>
      <c r="G40" s="103" t="s">
        <v>83</v>
      </c>
      <c r="H40" s="103" t="s">
        <v>83</v>
      </c>
      <c r="I40" s="103" t="s">
        <v>83</v>
      </c>
      <c r="J40" s="103" t="s">
        <v>83</v>
      </c>
      <c r="K40" s="103" t="s">
        <v>83</v>
      </c>
      <c r="L40" s="103" t="s">
        <v>83</v>
      </c>
    </row>
    <row r="41" spans="1:12" s="88" customFormat="1" ht="20.100000000000001" customHeight="1">
      <c r="A41" s="87">
        <v>29</v>
      </c>
      <c r="B41" s="29" t="s">
        <v>232</v>
      </c>
      <c r="C41" s="25" t="s">
        <v>264</v>
      </c>
      <c r="D41" s="103" t="s">
        <v>217</v>
      </c>
      <c r="E41" s="103" t="s">
        <v>83</v>
      </c>
      <c r="F41" s="103" t="s">
        <v>83</v>
      </c>
      <c r="G41" s="103" t="s">
        <v>83</v>
      </c>
      <c r="H41" s="103" t="s">
        <v>83</v>
      </c>
      <c r="I41" s="103" t="s">
        <v>83</v>
      </c>
      <c r="J41" s="103" t="s">
        <v>83</v>
      </c>
      <c r="K41" s="103" t="s">
        <v>83</v>
      </c>
      <c r="L41" s="103" t="s">
        <v>83</v>
      </c>
    </row>
    <row r="42" spans="1:12" s="88" customFormat="1" ht="20.100000000000001" customHeight="1">
      <c r="A42" s="87">
        <v>30</v>
      </c>
      <c r="B42" s="29" t="s">
        <v>233</v>
      </c>
      <c r="C42" s="25" t="s">
        <v>265</v>
      </c>
      <c r="D42" s="103" t="s">
        <v>217</v>
      </c>
      <c r="E42" s="103" t="s">
        <v>83</v>
      </c>
      <c r="F42" s="103" t="s">
        <v>83</v>
      </c>
      <c r="G42" s="103" t="s">
        <v>83</v>
      </c>
      <c r="H42" s="103" t="s">
        <v>83</v>
      </c>
      <c r="I42" s="103" t="s">
        <v>83</v>
      </c>
      <c r="J42" s="103" t="s">
        <v>83</v>
      </c>
      <c r="K42" s="103" t="s">
        <v>83</v>
      </c>
      <c r="L42" s="103" t="s">
        <v>83</v>
      </c>
    </row>
    <row r="43" spans="1:12" s="88" customFormat="1" ht="20.100000000000001" customHeight="1">
      <c r="A43" s="87">
        <v>31</v>
      </c>
      <c r="B43" s="29" t="s">
        <v>17</v>
      </c>
      <c r="C43" s="25" t="s">
        <v>266</v>
      </c>
      <c r="D43" s="103" t="s">
        <v>217</v>
      </c>
      <c r="E43" s="103" t="s">
        <v>83</v>
      </c>
      <c r="F43" s="103" t="s">
        <v>83</v>
      </c>
      <c r="G43" s="103" t="s">
        <v>83</v>
      </c>
      <c r="H43" s="103" t="s">
        <v>83</v>
      </c>
      <c r="I43" s="103" t="s">
        <v>83</v>
      </c>
      <c r="J43" s="103" t="s">
        <v>83</v>
      </c>
      <c r="K43" s="103" t="s">
        <v>83</v>
      </c>
      <c r="L43" s="103" t="s">
        <v>83</v>
      </c>
    </row>
    <row r="44" spans="1:12" s="88" customFormat="1" ht="20.100000000000001" customHeight="1">
      <c r="A44" s="87">
        <v>32</v>
      </c>
      <c r="B44" s="29" t="s">
        <v>234</v>
      </c>
      <c r="C44" s="25" t="s">
        <v>267</v>
      </c>
      <c r="D44" s="103" t="s">
        <v>217</v>
      </c>
      <c r="E44" s="103" t="s">
        <v>83</v>
      </c>
      <c r="F44" s="103" t="s">
        <v>83</v>
      </c>
      <c r="G44" s="103" t="s">
        <v>83</v>
      </c>
      <c r="H44" s="103" t="s">
        <v>83</v>
      </c>
      <c r="I44" s="103" t="s">
        <v>83</v>
      </c>
      <c r="J44" s="103" t="s">
        <v>83</v>
      </c>
      <c r="K44" s="103" t="s">
        <v>83</v>
      </c>
      <c r="L44" s="103" t="s">
        <v>83</v>
      </c>
    </row>
    <row r="45" spans="1:12" s="88" customFormat="1" ht="20.100000000000001" customHeight="1">
      <c r="A45" s="87">
        <v>33</v>
      </c>
      <c r="B45" s="29" t="s">
        <v>235</v>
      </c>
      <c r="C45" s="25" t="s">
        <v>268</v>
      </c>
      <c r="D45" s="103" t="s">
        <v>217</v>
      </c>
      <c r="E45" s="103" t="s">
        <v>83</v>
      </c>
      <c r="F45" s="103" t="s">
        <v>83</v>
      </c>
      <c r="G45" s="103" t="s">
        <v>83</v>
      </c>
      <c r="H45" s="103" t="s">
        <v>83</v>
      </c>
      <c r="I45" s="103" t="s">
        <v>83</v>
      </c>
      <c r="J45" s="103" t="s">
        <v>83</v>
      </c>
      <c r="K45" s="103" t="s">
        <v>83</v>
      </c>
      <c r="L45" s="103" t="s">
        <v>83</v>
      </c>
    </row>
    <row r="46" spans="1:12" s="88" customFormat="1" ht="20.100000000000001" customHeight="1">
      <c r="A46" s="87">
        <v>34</v>
      </c>
      <c r="B46" s="16" t="s">
        <v>294</v>
      </c>
      <c r="C46" s="25" t="s">
        <v>270</v>
      </c>
      <c r="D46" s="103" t="s">
        <v>83</v>
      </c>
      <c r="E46" s="103" t="s">
        <v>83</v>
      </c>
      <c r="F46" s="103" t="s">
        <v>83</v>
      </c>
      <c r="G46" s="103" t="s">
        <v>83</v>
      </c>
      <c r="H46" s="103" t="s">
        <v>83</v>
      </c>
      <c r="I46" s="103" t="s">
        <v>83</v>
      </c>
      <c r="J46" s="103" t="s">
        <v>83</v>
      </c>
      <c r="K46" s="103" t="s">
        <v>83</v>
      </c>
      <c r="L46" s="103" t="s">
        <v>83</v>
      </c>
    </row>
    <row r="47" spans="1:12" s="88" customFormat="1" ht="20.100000000000001" customHeight="1">
      <c r="A47" s="87">
        <v>35</v>
      </c>
      <c r="B47" s="16" t="s">
        <v>295</v>
      </c>
      <c r="C47" s="25" t="s">
        <v>271</v>
      </c>
      <c r="D47" s="103" t="s">
        <v>217</v>
      </c>
      <c r="E47" s="103" t="s">
        <v>83</v>
      </c>
      <c r="F47" s="103" t="s">
        <v>83</v>
      </c>
      <c r="G47" s="103" t="s">
        <v>83</v>
      </c>
      <c r="H47" s="103" t="s">
        <v>83</v>
      </c>
      <c r="I47" s="103" t="s">
        <v>83</v>
      </c>
      <c r="J47" s="103" t="s">
        <v>83</v>
      </c>
      <c r="K47" s="103" t="s">
        <v>83</v>
      </c>
      <c r="L47" s="103" t="s">
        <v>83</v>
      </c>
    </row>
    <row r="48" spans="1:12" s="88" customFormat="1" ht="20.100000000000001" customHeight="1">
      <c r="A48" s="87">
        <v>36</v>
      </c>
      <c r="B48" s="29" t="s">
        <v>41</v>
      </c>
      <c r="C48" s="25" t="s">
        <v>92</v>
      </c>
      <c r="D48" s="103" t="s">
        <v>83</v>
      </c>
      <c r="E48" s="103" t="s">
        <v>83</v>
      </c>
      <c r="F48" s="103" t="s">
        <v>83</v>
      </c>
      <c r="G48" s="103" t="s">
        <v>83</v>
      </c>
      <c r="H48" s="103" t="s">
        <v>217</v>
      </c>
      <c r="I48" s="103" t="s">
        <v>83</v>
      </c>
      <c r="J48" s="103" t="s">
        <v>83</v>
      </c>
      <c r="K48" s="103" t="s">
        <v>83</v>
      </c>
      <c r="L48" s="103" t="s">
        <v>83</v>
      </c>
    </row>
    <row r="49" spans="1:12" s="88" customFormat="1" ht="20.100000000000001" customHeight="1">
      <c r="A49" s="87">
        <v>37</v>
      </c>
      <c r="B49" s="29" t="s">
        <v>147</v>
      </c>
      <c r="C49" s="25" t="s">
        <v>133</v>
      </c>
      <c r="D49" s="103" t="s">
        <v>83</v>
      </c>
      <c r="E49" s="103" t="s">
        <v>83</v>
      </c>
      <c r="F49" s="103" t="s">
        <v>217</v>
      </c>
      <c r="G49" s="103" t="s">
        <v>83</v>
      </c>
      <c r="H49" s="103" t="s">
        <v>217</v>
      </c>
      <c r="I49" s="103" t="s">
        <v>83</v>
      </c>
      <c r="J49" s="103" t="s">
        <v>83</v>
      </c>
      <c r="K49" s="103" t="s">
        <v>83</v>
      </c>
      <c r="L49" s="103" t="s">
        <v>83</v>
      </c>
    </row>
    <row r="50" spans="1:12" s="88" customFormat="1" ht="20.100000000000001" customHeight="1">
      <c r="A50" s="87">
        <v>38</v>
      </c>
      <c r="B50" s="29" t="s">
        <v>45</v>
      </c>
      <c r="C50" s="25" t="s">
        <v>275</v>
      </c>
      <c r="D50" s="103" t="s">
        <v>83</v>
      </c>
      <c r="E50" s="103" t="s">
        <v>83</v>
      </c>
      <c r="F50" s="103" t="s">
        <v>83</v>
      </c>
      <c r="G50" s="103" t="s">
        <v>83</v>
      </c>
      <c r="H50" s="103" t="s">
        <v>217</v>
      </c>
      <c r="I50" s="103" t="s">
        <v>83</v>
      </c>
      <c r="J50" s="103" t="s">
        <v>83</v>
      </c>
      <c r="K50" s="103" t="s">
        <v>83</v>
      </c>
      <c r="L50" s="103" t="s">
        <v>83</v>
      </c>
    </row>
    <row r="51" spans="1:12" s="88" customFormat="1" ht="20.100000000000001" customHeight="1">
      <c r="A51" s="87">
        <v>39</v>
      </c>
      <c r="B51" s="29" t="s">
        <v>46</v>
      </c>
      <c r="C51" s="25" t="s">
        <v>276</v>
      </c>
      <c r="D51" s="103" t="s">
        <v>83</v>
      </c>
      <c r="E51" s="103" t="s">
        <v>83</v>
      </c>
      <c r="F51" s="103" t="s">
        <v>83</v>
      </c>
      <c r="G51" s="103" t="s">
        <v>83</v>
      </c>
      <c r="H51" s="103" t="s">
        <v>217</v>
      </c>
      <c r="I51" s="103" t="s">
        <v>83</v>
      </c>
      <c r="J51" s="103" t="s">
        <v>83</v>
      </c>
      <c r="K51" s="103" t="s">
        <v>83</v>
      </c>
      <c r="L51" s="103" t="s">
        <v>83</v>
      </c>
    </row>
    <row r="52" spans="1:12" s="88" customFormat="1" ht="20.100000000000001" customHeight="1">
      <c r="A52" s="87">
        <v>40</v>
      </c>
      <c r="B52" s="29" t="s">
        <v>103</v>
      </c>
      <c r="C52" s="25" t="s">
        <v>277</v>
      </c>
      <c r="D52" s="103" t="s">
        <v>217</v>
      </c>
      <c r="E52" s="103" t="s">
        <v>83</v>
      </c>
      <c r="F52" s="103" t="s">
        <v>217</v>
      </c>
      <c r="G52" s="103" t="s">
        <v>83</v>
      </c>
      <c r="H52" s="103" t="s">
        <v>217</v>
      </c>
      <c r="I52" s="103" t="s">
        <v>83</v>
      </c>
      <c r="J52" s="103" t="s">
        <v>83</v>
      </c>
      <c r="K52" s="103" t="s">
        <v>83</v>
      </c>
      <c r="L52" s="103" t="s">
        <v>83</v>
      </c>
    </row>
    <row r="53" spans="1:12" ht="7.5" customHeight="1">
      <c r="E53" s="211"/>
      <c r="F53" s="211"/>
      <c r="G53" s="211"/>
      <c r="H53" s="211"/>
    </row>
    <row r="54" spans="1:12" ht="6.75" customHeight="1"/>
  </sheetData>
  <customSheetViews>
    <customSheetView guid="{9067D43C-8CF0-48E5-8C1B-7DFA94892381}" showPageBreaks="1">
      <pane xSplit="2" ySplit="12" topLeftCell="C31" activePane="bottomRight" state="frozen"/>
      <selection pane="bottomRight" activeCell="P12" sqref="P12"/>
      <pageMargins left="1.1811023622047245" right="0.39370078740157483" top="0.59055118110236227" bottom="0.59055118110236227" header="0.51181102362204722" footer="0.31496062992125984"/>
      <printOptions horizontalCentered="1"/>
      <pageSetup paperSize="9" scale="50" orientation="portrait" verticalDpi="0" r:id="rId1"/>
      <headerFooter>
        <oddHeader>&amp;CСтраница &amp;P из &amp;N</oddHeader>
      </headerFooter>
    </customSheetView>
    <customSheetView guid="{754BA2B9-92C8-4608-8D67-96BC5C16664E}" showPageBreaks="1">
      <pane xSplit="2" ySplit="12" topLeftCell="F13" activePane="bottomRight" state="frozen"/>
      <selection pane="bottomRight" activeCell="P12" sqref="P12"/>
      <pageMargins left="1.1811023622047245" right="0.39370078740157483" top="0.59055118110236227" bottom="0.59055118110236227" header="0.51181102362204722" footer="0.31496062992125984"/>
      <printOptions horizontalCentered="1"/>
      <pageSetup paperSize="9" scale="50" orientation="portrait" verticalDpi="0" r:id="rId2"/>
      <headerFooter>
        <oddHeader>&amp;CСтраница &amp;P из &amp;N</oddHeader>
      </headerFooter>
    </customSheetView>
    <customSheetView guid="{DEEA3186-5E7C-4B49-A323-6511047D2DAC}" showPageBreaks="1">
      <pane xSplit="2" ySplit="12" topLeftCell="F13" activePane="bottomRight" state="frozen"/>
      <selection pane="bottomRight" activeCell="P12" sqref="P12"/>
      <pageMargins left="1.1811023622047245" right="0.39370078740157483" top="0.59055118110236227" bottom="0.59055118110236227" header="0.51181102362204722" footer="0.31496062992125984"/>
      <printOptions horizontalCentered="1"/>
      <pageSetup paperSize="9" scale="50" orientation="portrait" verticalDpi="0" r:id="rId3"/>
      <headerFooter>
        <oddHeader>&amp;CСтраница &amp;P из &amp;N</oddHeader>
      </headerFooter>
    </customSheetView>
    <customSheetView guid="{E6862595-AEA9-4563-8AED-64A09353D7BA}" showPageBreaks="1">
      <pane xSplit="2" ySplit="11" topLeftCell="F13" activePane="bottomRight" state="frozen"/>
      <selection pane="bottomRight" activeCell="P12" sqref="P12"/>
      <pageMargins left="1.1811023622047245" right="0.39370078740157483" top="0.59055118110236227" bottom="0.59055118110236227" header="0.51181102362204722" footer="0.31496062992125984"/>
      <printOptions horizontalCentered="1"/>
      <pageSetup paperSize="9" scale="50" orientation="portrait" r:id="rId4"/>
      <headerFooter>
        <oddHeader>&amp;CСтраница &amp;P из &amp;N</oddHeader>
      </headerFooter>
    </customSheetView>
  </customSheetViews>
  <mergeCells count="8">
    <mergeCell ref="A4:L4"/>
    <mergeCell ref="A8:A11"/>
    <mergeCell ref="B8:B11"/>
    <mergeCell ref="C8:C11"/>
    <mergeCell ref="D8:L8"/>
    <mergeCell ref="D9:H9"/>
    <mergeCell ref="I9:L9"/>
    <mergeCell ref="A6:L6"/>
  </mergeCells>
  <printOptions horizontalCentered="1"/>
  <pageMargins left="1.1023622047244095" right="0.39370078740157483" top="0.59055118110236227" bottom="0.59055118110236227" header="0.51181102362204722" footer="0.31496062992125984"/>
  <pageSetup paperSize="9" scale="52" orientation="portrait" r:id="rId5"/>
  <headerFooter>
    <oddHeader>&amp;CСтраница &amp;P из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46"/>
  <sheetViews>
    <sheetView workbookViewId="0">
      <pane ySplit="9" topLeftCell="A10" activePane="bottomLeft" state="frozen"/>
      <selection pane="bottomLeft" activeCell="K39" sqref="K39"/>
    </sheetView>
  </sheetViews>
  <sheetFormatPr defaultColWidth="7" defaultRowHeight="12.75"/>
  <cols>
    <col min="1" max="1" width="8.25" style="260" customWidth="1"/>
    <col min="2" max="2" width="73.625" style="260" customWidth="1"/>
    <col min="3" max="3" width="8.625" style="259" customWidth="1"/>
    <col min="4" max="4" width="1.25" style="259" customWidth="1"/>
    <col min="5" max="244" width="7" style="259"/>
    <col min="245" max="245" width="40.125" style="259" customWidth="1"/>
    <col min="246" max="246" width="46.125" style="259" customWidth="1"/>
    <col min="247" max="247" width="38.75" style="259" customWidth="1"/>
    <col min="248" max="248" width="37" style="259" customWidth="1"/>
    <col min="249" max="500" width="7" style="259"/>
    <col min="501" max="501" width="40.125" style="259" customWidth="1"/>
    <col min="502" max="502" width="46.125" style="259" customWidth="1"/>
    <col min="503" max="503" width="38.75" style="259" customWidth="1"/>
    <col min="504" max="504" width="37" style="259" customWidth="1"/>
    <col min="505" max="756" width="7" style="259"/>
    <col min="757" max="757" width="40.125" style="259" customWidth="1"/>
    <col min="758" max="758" width="46.125" style="259" customWidth="1"/>
    <col min="759" max="759" width="38.75" style="259" customWidth="1"/>
    <col min="760" max="760" width="37" style="259" customWidth="1"/>
    <col min="761" max="1012" width="7" style="259"/>
    <col min="1013" max="1013" width="40.125" style="259" customWidth="1"/>
    <col min="1014" max="1014" width="46.125" style="259" customWidth="1"/>
    <col min="1015" max="1015" width="38.75" style="259" customWidth="1"/>
    <col min="1016" max="1016" width="37" style="259" customWidth="1"/>
    <col min="1017" max="1268" width="7" style="259"/>
    <col min="1269" max="1269" width="40.125" style="259" customWidth="1"/>
    <col min="1270" max="1270" width="46.125" style="259" customWidth="1"/>
    <col min="1271" max="1271" width="38.75" style="259" customWidth="1"/>
    <col min="1272" max="1272" width="37" style="259" customWidth="1"/>
    <col min="1273" max="1524" width="7" style="259"/>
    <col min="1525" max="1525" width="40.125" style="259" customWidth="1"/>
    <col min="1526" max="1526" width="46.125" style="259" customWidth="1"/>
    <col min="1527" max="1527" width="38.75" style="259" customWidth="1"/>
    <col min="1528" max="1528" width="37" style="259" customWidth="1"/>
    <col min="1529" max="1780" width="7" style="259"/>
    <col min="1781" max="1781" width="40.125" style="259" customWidth="1"/>
    <col min="1782" max="1782" width="46.125" style="259" customWidth="1"/>
    <col min="1783" max="1783" width="38.75" style="259" customWidth="1"/>
    <col min="1784" max="1784" width="37" style="259" customWidth="1"/>
    <col min="1785" max="2036" width="7" style="259"/>
    <col min="2037" max="2037" width="40.125" style="259" customWidth="1"/>
    <col min="2038" max="2038" width="46.125" style="259" customWidth="1"/>
    <col min="2039" max="2039" width="38.75" style="259" customWidth="1"/>
    <col min="2040" max="2040" width="37" style="259" customWidth="1"/>
    <col min="2041" max="2292" width="7" style="259"/>
    <col min="2293" max="2293" width="40.125" style="259" customWidth="1"/>
    <col min="2294" max="2294" width="46.125" style="259" customWidth="1"/>
    <col min="2295" max="2295" width="38.75" style="259" customWidth="1"/>
    <col min="2296" max="2296" width="37" style="259" customWidth="1"/>
    <col min="2297" max="2548" width="7" style="259"/>
    <col min="2549" max="2549" width="40.125" style="259" customWidth="1"/>
    <col min="2550" max="2550" width="46.125" style="259" customWidth="1"/>
    <col min="2551" max="2551" width="38.75" style="259" customWidth="1"/>
    <col min="2552" max="2552" width="37" style="259" customWidth="1"/>
    <col min="2553" max="2804" width="7" style="259"/>
    <col min="2805" max="2805" width="40.125" style="259" customWidth="1"/>
    <col min="2806" max="2806" width="46.125" style="259" customWidth="1"/>
    <col min="2807" max="2807" width="38.75" style="259" customWidth="1"/>
    <col min="2808" max="2808" width="37" style="259" customWidth="1"/>
    <col min="2809" max="3060" width="7" style="259"/>
    <col min="3061" max="3061" width="40.125" style="259" customWidth="1"/>
    <col min="3062" max="3062" width="46.125" style="259" customWidth="1"/>
    <col min="3063" max="3063" width="38.75" style="259" customWidth="1"/>
    <col min="3064" max="3064" width="37" style="259" customWidth="1"/>
    <col min="3065" max="3316" width="7" style="259"/>
    <col min="3317" max="3317" width="40.125" style="259" customWidth="1"/>
    <col min="3318" max="3318" width="46.125" style="259" customWidth="1"/>
    <col min="3319" max="3319" width="38.75" style="259" customWidth="1"/>
    <col min="3320" max="3320" width="37" style="259" customWidth="1"/>
    <col min="3321" max="3572" width="7" style="259"/>
    <col min="3573" max="3573" width="40.125" style="259" customWidth="1"/>
    <col min="3574" max="3574" width="46.125" style="259" customWidth="1"/>
    <col min="3575" max="3575" width="38.75" style="259" customWidth="1"/>
    <col min="3576" max="3576" width="37" style="259" customWidth="1"/>
    <col min="3577" max="3828" width="7" style="259"/>
    <col min="3829" max="3829" width="40.125" style="259" customWidth="1"/>
    <col min="3830" max="3830" width="46.125" style="259" customWidth="1"/>
    <col min="3831" max="3831" width="38.75" style="259" customWidth="1"/>
    <col min="3832" max="3832" width="37" style="259" customWidth="1"/>
    <col min="3833" max="4084" width="7" style="259"/>
    <col min="4085" max="4085" width="40.125" style="259" customWidth="1"/>
    <col min="4086" max="4086" width="46.125" style="259" customWidth="1"/>
    <col min="4087" max="4087" width="38.75" style="259" customWidth="1"/>
    <col min="4088" max="4088" width="37" style="259" customWidth="1"/>
    <col min="4089" max="4340" width="7" style="259"/>
    <col min="4341" max="4341" width="40.125" style="259" customWidth="1"/>
    <col min="4342" max="4342" width="46.125" style="259" customWidth="1"/>
    <col min="4343" max="4343" width="38.75" style="259" customWidth="1"/>
    <col min="4344" max="4344" width="37" style="259" customWidth="1"/>
    <col min="4345" max="4596" width="7" style="259"/>
    <col min="4597" max="4597" width="40.125" style="259" customWidth="1"/>
    <col min="4598" max="4598" width="46.125" style="259" customWidth="1"/>
    <col min="4599" max="4599" width="38.75" style="259" customWidth="1"/>
    <col min="4600" max="4600" width="37" style="259" customWidth="1"/>
    <col min="4601" max="4852" width="7" style="259"/>
    <col min="4853" max="4853" width="40.125" style="259" customWidth="1"/>
    <col min="4854" max="4854" width="46.125" style="259" customWidth="1"/>
    <col min="4855" max="4855" width="38.75" style="259" customWidth="1"/>
    <col min="4856" max="4856" width="37" style="259" customWidth="1"/>
    <col min="4857" max="5108" width="7" style="259"/>
    <col min="5109" max="5109" width="40.125" style="259" customWidth="1"/>
    <col min="5110" max="5110" width="46.125" style="259" customWidth="1"/>
    <col min="5111" max="5111" width="38.75" style="259" customWidth="1"/>
    <col min="5112" max="5112" width="37" style="259" customWidth="1"/>
    <col min="5113" max="5364" width="7" style="259"/>
    <col min="5365" max="5365" width="40.125" style="259" customWidth="1"/>
    <col min="5366" max="5366" width="46.125" style="259" customWidth="1"/>
    <col min="5367" max="5367" width="38.75" style="259" customWidth="1"/>
    <col min="5368" max="5368" width="37" style="259" customWidth="1"/>
    <col min="5369" max="5620" width="7" style="259"/>
    <col min="5621" max="5621" width="40.125" style="259" customWidth="1"/>
    <col min="5622" max="5622" width="46.125" style="259" customWidth="1"/>
    <col min="5623" max="5623" width="38.75" style="259" customWidth="1"/>
    <col min="5624" max="5624" width="37" style="259" customWidth="1"/>
    <col min="5625" max="5876" width="7" style="259"/>
    <col min="5877" max="5877" width="40.125" style="259" customWidth="1"/>
    <col min="5878" max="5878" width="46.125" style="259" customWidth="1"/>
    <col min="5879" max="5879" width="38.75" style="259" customWidth="1"/>
    <col min="5880" max="5880" width="37" style="259" customWidth="1"/>
    <col min="5881" max="6132" width="7" style="259"/>
    <col min="6133" max="6133" width="40.125" style="259" customWidth="1"/>
    <col min="6134" max="6134" width="46.125" style="259" customWidth="1"/>
    <col min="6135" max="6135" width="38.75" style="259" customWidth="1"/>
    <col min="6136" max="6136" width="37" style="259" customWidth="1"/>
    <col min="6137" max="6388" width="7" style="259"/>
    <col min="6389" max="6389" width="40.125" style="259" customWidth="1"/>
    <col min="6390" max="6390" width="46.125" style="259" customWidth="1"/>
    <col min="6391" max="6391" width="38.75" style="259" customWidth="1"/>
    <col min="6392" max="6392" width="37" style="259" customWidth="1"/>
    <col min="6393" max="6644" width="7" style="259"/>
    <col min="6645" max="6645" width="40.125" style="259" customWidth="1"/>
    <col min="6646" max="6646" width="46.125" style="259" customWidth="1"/>
    <col min="6647" max="6647" width="38.75" style="259" customWidth="1"/>
    <col min="6648" max="6648" width="37" style="259" customWidth="1"/>
    <col min="6649" max="6900" width="7" style="259"/>
    <col min="6901" max="6901" width="40.125" style="259" customWidth="1"/>
    <col min="6902" max="6902" width="46.125" style="259" customWidth="1"/>
    <col min="6903" max="6903" width="38.75" style="259" customWidth="1"/>
    <col min="6904" max="6904" width="37" style="259" customWidth="1"/>
    <col min="6905" max="7156" width="7" style="259"/>
    <col min="7157" max="7157" width="40.125" style="259" customWidth="1"/>
    <col min="7158" max="7158" width="46.125" style="259" customWidth="1"/>
    <col min="7159" max="7159" width="38.75" style="259" customWidth="1"/>
    <col min="7160" max="7160" width="37" style="259" customWidth="1"/>
    <col min="7161" max="7412" width="7" style="259"/>
    <col min="7413" max="7413" width="40.125" style="259" customWidth="1"/>
    <col min="7414" max="7414" width="46.125" style="259" customWidth="1"/>
    <col min="7415" max="7415" width="38.75" style="259" customWidth="1"/>
    <col min="7416" max="7416" width="37" style="259" customWidth="1"/>
    <col min="7417" max="7668" width="7" style="259"/>
    <col min="7669" max="7669" width="40.125" style="259" customWidth="1"/>
    <col min="7670" max="7670" width="46.125" style="259" customWidth="1"/>
    <col min="7671" max="7671" width="38.75" style="259" customWidth="1"/>
    <col min="7672" max="7672" width="37" style="259" customWidth="1"/>
    <col min="7673" max="7924" width="7" style="259"/>
    <col min="7925" max="7925" width="40.125" style="259" customWidth="1"/>
    <col min="7926" max="7926" width="46.125" style="259" customWidth="1"/>
    <col min="7927" max="7927" width="38.75" style="259" customWidth="1"/>
    <col min="7928" max="7928" width="37" style="259" customWidth="1"/>
    <col min="7929" max="8180" width="7" style="259"/>
    <col min="8181" max="8181" width="40.125" style="259" customWidth="1"/>
    <col min="8182" max="8182" width="46.125" style="259" customWidth="1"/>
    <col min="8183" max="8183" width="38.75" style="259" customWidth="1"/>
    <col min="8184" max="8184" width="37" style="259" customWidth="1"/>
    <col min="8185" max="8436" width="7" style="259"/>
    <col min="8437" max="8437" width="40.125" style="259" customWidth="1"/>
    <col min="8438" max="8438" width="46.125" style="259" customWidth="1"/>
    <col min="8439" max="8439" width="38.75" style="259" customWidth="1"/>
    <col min="8440" max="8440" width="37" style="259" customWidth="1"/>
    <col min="8441" max="8692" width="7" style="259"/>
    <col min="8693" max="8693" width="40.125" style="259" customWidth="1"/>
    <col min="8694" max="8694" width="46.125" style="259" customWidth="1"/>
    <col min="8695" max="8695" width="38.75" style="259" customWidth="1"/>
    <col min="8696" max="8696" width="37" style="259" customWidth="1"/>
    <col min="8697" max="8948" width="7" style="259"/>
    <col min="8949" max="8949" width="40.125" style="259" customWidth="1"/>
    <col min="8950" max="8950" width="46.125" style="259" customWidth="1"/>
    <col min="8951" max="8951" width="38.75" style="259" customWidth="1"/>
    <col min="8952" max="8952" width="37" style="259" customWidth="1"/>
    <col min="8953" max="9204" width="7" style="259"/>
    <col min="9205" max="9205" width="40.125" style="259" customWidth="1"/>
    <col min="9206" max="9206" width="46.125" style="259" customWidth="1"/>
    <col min="9207" max="9207" width="38.75" style="259" customWidth="1"/>
    <col min="9208" max="9208" width="37" style="259" customWidth="1"/>
    <col min="9209" max="9460" width="7" style="259"/>
    <col min="9461" max="9461" width="40.125" style="259" customWidth="1"/>
    <col min="9462" max="9462" width="46.125" style="259" customWidth="1"/>
    <col min="9463" max="9463" width="38.75" style="259" customWidth="1"/>
    <col min="9464" max="9464" width="37" style="259" customWidth="1"/>
    <col min="9465" max="9716" width="7" style="259"/>
    <col min="9717" max="9717" width="40.125" style="259" customWidth="1"/>
    <col min="9718" max="9718" width="46.125" style="259" customWidth="1"/>
    <col min="9719" max="9719" width="38.75" style="259" customWidth="1"/>
    <col min="9720" max="9720" width="37" style="259" customWidth="1"/>
    <col min="9721" max="9972" width="7" style="259"/>
    <col min="9973" max="9973" width="40.125" style="259" customWidth="1"/>
    <col min="9974" max="9974" width="46.125" style="259" customWidth="1"/>
    <col min="9975" max="9975" width="38.75" style="259" customWidth="1"/>
    <col min="9976" max="9976" width="37" style="259" customWidth="1"/>
    <col min="9977" max="10228" width="7" style="259"/>
    <col min="10229" max="10229" width="40.125" style="259" customWidth="1"/>
    <col min="10230" max="10230" width="46.125" style="259" customWidth="1"/>
    <col min="10231" max="10231" width="38.75" style="259" customWidth="1"/>
    <col min="10232" max="10232" width="37" style="259" customWidth="1"/>
    <col min="10233" max="10484" width="7" style="259"/>
    <col min="10485" max="10485" width="40.125" style="259" customWidth="1"/>
    <col min="10486" max="10486" width="46.125" style="259" customWidth="1"/>
    <col min="10487" max="10487" width="38.75" style="259" customWidth="1"/>
    <col min="10488" max="10488" width="37" style="259" customWidth="1"/>
    <col min="10489" max="10740" width="7" style="259"/>
    <col min="10741" max="10741" width="40.125" style="259" customWidth="1"/>
    <col min="10742" max="10742" width="46.125" style="259" customWidth="1"/>
    <col min="10743" max="10743" width="38.75" style="259" customWidth="1"/>
    <col min="10744" max="10744" width="37" style="259" customWidth="1"/>
    <col min="10745" max="10996" width="7" style="259"/>
    <col min="10997" max="10997" width="40.125" style="259" customWidth="1"/>
    <col min="10998" max="10998" width="46.125" style="259" customWidth="1"/>
    <col min="10999" max="10999" width="38.75" style="259" customWidth="1"/>
    <col min="11000" max="11000" width="37" style="259" customWidth="1"/>
    <col min="11001" max="11252" width="7" style="259"/>
    <col min="11253" max="11253" width="40.125" style="259" customWidth="1"/>
    <col min="11254" max="11254" width="46.125" style="259" customWidth="1"/>
    <col min="11255" max="11255" width="38.75" style="259" customWidth="1"/>
    <col min="11256" max="11256" width="37" style="259" customWidth="1"/>
    <col min="11257" max="11508" width="7" style="259"/>
    <col min="11509" max="11509" width="40.125" style="259" customWidth="1"/>
    <col min="11510" max="11510" width="46.125" style="259" customWidth="1"/>
    <col min="11511" max="11511" width="38.75" style="259" customWidth="1"/>
    <col min="11512" max="11512" width="37" style="259" customWidth="1"/>
    <col min="11513" max="11764" width="7" style="259"/>
    <col min="11765" max="11765" width="40.125" style="259" customWidth="1"/>
    <col min="11766" max="11766" width="46.125" style="259" customWidth="1"/>
    <col min="11767" max="11767" width="38.75" style="259" customWidth="1"/>
    <col min="11768" max="11768" width="37" style="259" customWidth="1"/>
    <col min="11769" max="12020" width="7" style="259"/>
    <col min="12021" max="12021" width="40.125" style="259" customWidth="1"/>
    <col min="12022" max="12022" width="46.125" style="259" customWidth="1"/>
    <col min="12023" max="12023" width="38.75" style="259" customWidth="1"/>
    <col min="12024" max="12024" width="37" style="259" customWidth="1"/>
    <col min="12025" max="12276" width="7" style="259"/>
    <col min="12277" max="12277" width="40.125" style="259" customWidth="1"/>
    <col min="12278" max="12278" width="46.125" style="259" customWidth="1"/>
    <col min="12279" max="12279" width="38.75" style="259" customWidth="1"/>
    <col min="12280" max="12280" width="37" style="259" customWidth="1"/>
    <col min="12281" max="12532" width="7" style="259"/>
    <col min="12533" max="12533" width="40.125" style="259" customWidth="1"/>
    <col min="12534" max="12534" width="46.125" style="259" customWidth="1"/>
    <col min="12535" max="12535" width="38.75" style="259" customWidth="1"/>
    <col min="12536" max="12536" width="37" style="259" customWidth="1"/>
    <col min="12537" max="12788" width="7" style="259"/>
    <col min="12789" max="12789" width="40.125" style="259" customWidth="1"/>
    <col min="12790" max="12790" width="46.125" style="259" customWidth="1"/>
    <col min="12791" max="12791" width="38.75" style="259" customWidth="1"/>
    <col min="12792" max="12792" width="37" style="259" customWidth="1"/>
    <col min="12793" max="13044" width="7" style="259"/>
    <col min="13045" max="13045" width="40.125" style="259" customWidth="1"/>
    <col min="13046" max="13046" width="46.125" style="259" customWidth="1"/>
    <col min="13047" max="13047" width="38.75" style="259" customWidth="1"/>
    <col min="13048" max="13048" width="37" style="259" customWidth="1"/>
    <col min="13049" max="13300" width="7" style="259"/>
    <col min="13301" max="13301" width="40.125" style="259" customWidth="1"/>
    <col min="13302" max="13302" width="46.125" style="259" customWidth="1"/>
    <col min="13303" max="13303" width="38.75" style="259" customWidth="1"/>
    <col min="13304" max="13304" width="37" style="259" customWidth="1"/>
    <col min="13305" max="13556" width="7" style="259"/>
    <col min="13557" max="13557" width="40.125" style="259" customWidth="1"/>
    <col min="13558" max="13558" width="46.125" style="259" customWidth="1"/>
    <col min="13559" max="13559" width="38.75" style="259" customWidth="1"/>
    <col min="13560" max="13560" width="37" style="259" customWidth="1"/>
    <col min="13561" max="13812" width="7" style="259"/>
    <col min="13813" max="13813" width="40.125" style="259" customWidth="1"/>
    <col min="13814" max="13814" width="46.125" style="259" customWidth="1"/>
    <col min="13815" max="13815" width="38.75" style="259" customWidth="1"/>
    <col min="13816" max="13816" width="37" style="259" customWidth="1"/>
    <col min="13817" max="14068" width="7" style="259"/>
    <col min="14069" max="14069" width="40.125" style="259" customWidth="1"/>
    <col min="14070" max="14070" width="46.125" style="259" customWidth="1"/>
    <col min="14071" max="14071" width="38.75" style="259" customWidth="1"/>
    <col min="14072" max="14072" width="37" style="259" customWidth="1"/>
    <col min="14073" max="14324" width="7" style="259"/>
    <col min="14325" max="14325" width="40.125" style="259" customWidth="1"/>
    <col min="14326" max="14326" width="46.125" style="259" customWidth="1"/>
    <col min="14327" max="14327" width="38.75" style="259" customWidth="1"/>
    <col min="14328" max="14328" width="37" style="259" customWidth="1"/>
    <col min="14329" max="14580" width="7" style="259"/>
    <col min="14581" max="14581" width="40.125" style="259" customWidth="1"/>
    <col min="14582" max="14582" width="46.125" style="259" customWidth="1"/>
    <col min="14583" max="14583" width="38.75" style="259" customWidth="1"/>
    <col min="14584" max="14584" width="37" style="259" customWidth="1"/>
    <col min="14585" max="14836" width="7" style="259"/>
    <col min="14837" max="14837" width="40.125" style="259" customWidth="1"/>
    <col min="14838" max="14838" width="46.125" style="259" customWidth="1"/>
    <col min="14839" max="14839" width="38.75" style="259" customWidth="1"/>
    <col min="14840" max="14840" width="37" style="259" customWidth="1"/>
    <col min="14841" max="15092" width="7" style="259"/>
    <col min="15093" max="15093" width="40.125" style="259" customWidth="1"/>
    <col min="15094" max="15094" width="46.125" style="259" customWidth="1"/>
    <col min="15095" max="15095" width="38.75" style="259" customWidth="1"/>
    <col min="15096" max="15096" width="37" style="259" customWidth="1"/>
    <col min="15097" max="15348" width="7" style="259"/>
    <col min="15349" max="15349" width="40.125" style="259" customWidth="1"/>
    <col min="15350" max="15350" width="46.125" style="259" customWidth="1"/>
    <col min="15351" max="15351" width="38.75" style="259" customWidth="1"/>
    <col min="15352" max="15352" width="37" style="259" customWidth="1"/>
    <col min="15353" max="15604" width="7" style="259"/>
    <col min="15605" max="15605" width="40.125" style="259" customWidth="1"/>
    <col min="15606" max="15606" width="46.125" style="259" customWidth="1"/>
    <col min="15607" max="15607" width="38.75" style="259" customWidth="1"/>
    <col min="15608" max="15608" width="37" style="259" customWidth="1"/>
    <col min="15609" max="15860" width="7" style="259"/>
    <col min="15861" max="15861" width="40.125" style="259" customWidth="1"/>
    <col min="15862" max="15862" width="46.125" style="259" customWidth="1"/>
    <col min="15863" max="15863" width="38.75" style="259" customWidth="1"/>
    <col min="15864" max="15864" width="37" style="259" customWidth="1"/>
    <col min="15865" max="16116" width="7" style="259"/>
    <col min="16117" max="16117" width="40.125" style="259" customWidth="1"/>
    <col min="16118" max="16118" width="46.125" style="259" customWidth="1"/>
    <col min="16119" max="16119" width="38.75" style="259" customWidth="1"/>
    <col min="16120" max="16120" width="37" style="259" customWidth="1"/>
    <col min="16121" max="16384" width="7" style="259"/>
  </cols>
  <sheetData>
    <row r="1" spans="1:3" s="1" customFormat="1" ht="18">
      <c r="A1" s="246"/>
      <c r="B1" s="246"/>
      <c r="C1" s="11" t="s">
        <v>1256</v>
      </c>
    </row>
    <row r="2" spans="1:3" s="1" customFormat="1" ht="18">
      <c r="A2" s="246"/>
      <c r="B2" s="246"/>
      <c r="C2" s="6" t="s">
        <v>149</v>
      </c>
    </row>
    <row r="3" spans="1:3" s="1" customFormat="1" ht="9" customHeight="1">
      <c r="A3" s="246"/>
      <c r="B3" s="246"/>
    </row>
    <row r="4" spans="1:3" s="1" customFormat="1" ht="76.5" customHeight="1">
      <c r="A4" s="502" t="s">
        <v>1968</v>
      </c>
      <c r="B4" s="502"/>
      <c r="C4" s="502"/>
    </row>
    <row r="5" spans="1:3" s="1" customFormat="1" ht="8.25" customHeight="1">
      <c r="A5" s="246"/>
      <c r="B5" s="246"/>
    </row>
    <row r="6" spans="1:3" s="1" customFormat="1" ht="18">
      <c r="A6" s="503" t="s">
        <v>148</v>
      </c>
      <c r="B6" s="503"/>
      <c r="C6" s="503"/>
    </row>
    <row r="7" spans="1:3" s="1" customFormat="1" ht="9" customHeight="1">
      <c r="A7" s="246"/>
      <c r="B7" s="246"/>
    </row>
    <row r="8" spans="1:3" s="247" customFormat="1" ht="31.5" customHeight="1">
      <c r="A8" s="226" t="s">
        <v>19</v>
      </c>
      <c r="B8" s="226" t="s">
        <v>21</v>
      </c>
      <c r="C8" s="493" t="s">
        <v>216</v>
      </c>
    </row>
    <row r="9" spans="1:3" s="324" customFormat="1" ht="15.75" customHeight="1">
      <c r="A9" s="323">
        <v>1</v>
      </c>
      <c r="B9" s="323">
        <v>2</v>
      </c>
      <c r="C9" s="323">
        <v>3</v>
      </c>
    </row>
    <row r="10" spans="1:3" s="250" customFormat="1" ht="17.45" customHeight="1">
      <c r="A10" s="248"/>
      <c r="B10" s="249" t="s">
        <v>1257</v>
      </c>
      <c r="C10" s="494"/>
    </row>
    <row r="11" spans="1:3" s="250" customFormat="1" ht="17.45" customHeight="1">
      <c r="A11" s="251"/>
      <c r="B11" s="252" t="s">
        <v>1957</v>
      </c>
      <c r="C11" s="495"/>
    </row>
    <row r="12" spans="1:3" s="250" customFormat="1" ht="17.45" customHeight="1">
      <c r="A12" s="251">
        <v>1</v>
      </c>
      <c r="B12" s="16" t="s">
        <v>39</v>
      </c>
      <c r="C12" s="495" t="s">
        <v>239</v>
      </c>
    </row>
    <row r="13" spans="1:3" s="250" customFormat="1" ht="17.45" customHeight="1">
      <c r="A13" s="251">
        <v>2</v>
      </c>
      <c r="B13" s="16" t="s">
        <v>34</v>
      </c>
      <c r="C13" s="495" t="s">
        <v>138</v>
      </c>
    </row>
    <row r="14" spans="1:3" s="250" customFormat="1" ht="17.45" customHeight="1">
      <c r="A14" s="251">
        <v>3</v>
      </c>
      <c r="B14" s="16" t="s">
        <v>35</v>
      </c>
      <c r="C14" s="30" t="s">
        <v>132</v>
      </c>
    </row>
    <row r="15" spans="1:3" s="250" customFormat="1" ht="17.45" customHeight="1">
      <c r="A15" s="251">
        <v>4</v>
      </c>
      <c r="B15" s="16" t="s">
        <v>1258</v>
      </c>
      <c r="C15" s="30" t="s">
        <v>240</v>
      </c>
    </row>
    <row r="16" spans="1:3" s="250" customFormat="1" ht="17.45" customHeight="1">
      <c r="A16" s="251">
        <v>5</v>
      </c>
      <c r="B16" s="16" t="s">
        <v>38</v>
      </c>
      <c r="C16" s="30" t="s">
        <v>241</v>
      </c>
    </row>
    <row r="17" spans="1:3" s="250" customFormat="1" ht="17.45" customHeight="1">
      <c r="A17" s="251">
        <v>6</v>
      </c>
      <c r="B17" s="16" t="s">
        <v>40</v>
      </c>
      <c r="C17" s="495" t="s">
        <v>242</v>
      </c>
    </row>
    <row r="18" spans="1:3" s="250" customFormat="1" ht="17.45" customHeight="1">
      <c r="A18" s="251"/>
      <c r="B18" s="252" t="s">
        <v>1958</v>
      </c>
      <c r="C18" s="495"/>
    </row>
    <row r="19" spans="1:3" s="250" customFormat="1" ht="17.45" customHeight="1">
      <c r="A19" s="251">
        <v>1</v>
      </c>
      <c r="B19" s="253" t="s">
        <v>2</v>
      </c>
      <c r="C19" s="495" t="s">
        <v>249</v>
      </c>
    </row>
    <row r="20" spans="1:3" s="250" customFormat="1" ht="17.45" customHeight="1">
      <c r="A20" s="254">
        <v>2</v>
      </c>
      <c r="B20" s="253" t="s">
        <v>8</v>
      </c>
      <c r="C20" s="215" t="s">
        <v>254</v>
      </c>
    </row>
    <row r="21" spans="1:3" s="250" customFormat="1" ht="17.45" customHeight="1">
      <c r="A21" s="254"/>
      <c r="B21" s="252" t="s">
        <v>1959</v>
      </c>
      <c r="C21" s="215"/>
    </row>
    <row r="22" spans="1:3" s="250" customFormat="1" ht="17.45" customHeight="1">
      <c r="A22" s="254">
        <v>1</v>
      </c>
      <c r="B22" s="253" t="s">
        <v>7</v>
      </c>
      <c r="C22" s="215" t="s">
        <v>130</v>
      </c>
    </row>
    <row r="23" spans="1:3" s="250" customFormat="1" ht="17.45" customHeight="1">
      <c r="A23" s="254">
        <v>2</v>
      </c>
      <c r="B23" s="253" t="s">
        <v>4</v>
      </c>
      <c r="C23" s="215" t="s">
        <v>256</v>
      </c>
    </row>
    <row r="24" spans="1:3" s="250" customFormat="1" ht="17.45" customHeight="1">
      <c r="A24" s="254">
        <v>3</v>
      </c>
      <c r="B24" s="255" t="s">
        <v>6</v>
      </c>
      <c r="C24" s="215" t="s">
        <v>251</v>
      </c>
    </row>
    <row r="25" spans="1:3" s="250" customFormat="1" ht="17.45" customHeight="1">
      <c r="A25" s="254">
        <v>4</v>
      </c>
      <c r="B25" s="255" t="s">
        <v>9</v>
      </c>
      <c r="C25" s="215" t="s">
        <v>252</v>
      </c>
    </row>
    <row r="26" spans="1:3" s="250" customFormat="1" ht="17.45" customHeight="1">
      <c r="A26" s="248"/>
      <c r="B26" s="249" t="s">
        <v>1259</v>
      </c>
      <c r="C26" s="494"/>
    </row>
    <row r="27" spans="1:3" s="250" customFormat="1" ht="17.45" customHeight="1">
      <c r="A27" s="251"/>
      <c r="B27" s="252" t="s">
        <v>1957</v>
      </c>
      <c r="C27" s="495"/>
    </row>
    <row r="28" spans="1:3" s="250" customFormat="1" ht="17.45" customHeight="1">
      <c r="A28" s="254">
        <v>1</v>
      </c>
      <c r="B28" s="253" t="s">
        <v>5</v>
      </c>
      <c r="C28" s="215" t="s">
        <v>250</v>
      </c>
    </row>
    <row r="29" spans="1:3" s="250" customFormat="1" ht="17.45" customHeight="1">
      <c r="A29" s="254">
        <v>2</v>
      </c>
      <c r="B29" s="16" t="s">
        <v>33</v>
      </c>
      <c r="C29" s="215" t="s">
        <v>258</v>
      </c>
    </row>
    <row r="30" spans="1:3" s="250" customFormat="1" ht="17.45" customHeight="1">
      <c r="A30" s="251"/>
      <c r="B30" s="252" t="s">
        <v>1958</v>
      </c>
      <c r="C30" s="495"/>
    </row>
    <row r="31" spans="1:3" s="250" customFormat="1" ht="17.45" customHeight="1">
      <c r="A31" s="254">
        <v>1</v>
      </c>
      <c r="B31" s="255" t="s">
        <v>3</v>
      </c>
      <c r="C31" s="215" t="s">
        <v>253</v>
      </c>
    </row>
    <row r="32" spans="1:3" s="250" customFormat="1" ht="17.45" customHeight="1">
      <c r="A32" s="254">
        <v>2</v>
      </c>
      <c r="B32" s="253" t="s">
        <v>30</v>
      </c>
      <c r="C32" s="215" t="s">
        <v>259</v>
      </c>
    </row>
    <row r="33" spans="1:3" s="250" customFormat="1" ht="17.45" customHeight="1">
      <c r="A33" s="254"/>
      <c r="B33" s="252" t="s">
        <v>1959</v>
      </c>
      <c r="C33" s="215"/>
    </row>
    <row r="34" spans="1:3" s="250" customFormat="1" ht="17.45" customHeight="1">
      <c r="A34" s="254">
        <v>1</v>
      </c>
      <c r="B34" s="29" t="s">
        <v>1</v>
      </c>
      <c r="C34" s="215" t="s">
        <v>257</v>
      </c>
    </row>
    <row r="35" spans="1:3" s="250" customFormat="1" ht="17.45" customHeight="1">
      <c r="A35" s="254">
        <v>2</v>
      </c>
      <c r="B35" s="16" t="s">
        <v>31</v>
      </c>
      <c r="C35" s="215" t="s">
        <v>137</v>
      </c>
    </row>
    <row r="36" spans="1:3" s="250" customFormat="1" ht="17.45" customHeight="1">
      <c r="A36" s="248"/>
      <c r="B36" s="249" t="s">
        <v>1260</v>
      </c>
      <c r="C36" s="494"/>
    </row>
    <row r="37" spans="1:3" s="250" customFormat="1" ht="17.45" customHeight="1">
      <c r="A37" s="251"/>
      <c r="B37" s="252" t="s">
        <v>1957</v>
      </c>
      <c r="C37" s="495"/>
    </row>
    <row r="38" spans="1:3" s="250" customFormat="1" ht="17.45" customHeight="1">
      <c r="A38" s="254">
        <v>1</v>
      </c>
      <c r="B38" s="16" t="s">
        <v>84</v>
      </c>
      <c r="C38" s="215" t="s">
        <v>260</v>
      </c>
    </row>
    <row r="39" spans="1:3" s="250" customFormat="1" ht="17.45" customHeight="1">
      <c r="A39" s="254">
        <v>2</v>
      </c>
      <c r="B39" s="255" t="s">
        <v>25</v>
      </c>
      <c r="C39" s="215" t="s">
        <v>245</v>
      </c>
    </row>
    <row r="40" spans="1:3" s="250" customFormat="1" ht="17.45" customHeight="1">
      <c r="A40" s="254">
        <v>3</v>
      </c>
      <c r="B40" s="255" t="s">
        <v>24</v>
      </c>
      <c r="C40" s="215" t="s">
        <v>246</v>
      </c>
    </row>
    <row r="41" spans="1:3" s="250" customFormat="1" ht="17.45" customHeight="1">
      <c r="A41" s="251"/>
      <c r="B41" s="252" t="s">
        <v>1958</v>
      </c>
      <c r="C41" s="215"/>
    </row>
    <row r="42" spans="1:3" s="250" customFormat="1" ht="17.45" customHeight="1">
      <c r="A42" s="254">
        <v>1</v>
      </c>
      <c r="B42" s="29" t="s">
        <v>1261</v>
      </c>
      <c r="C42" s="215" t="s">
        <v>243</v>
      </c>
    </row>
    <row r="43" spans="1:3" s="250" customFormat="1" ht="17.45" customHeight="1">
      <c r="A43" s="254">
        <v>2</v>
      </c>
      <c r="B43" s="255" t="s">
        <v>23</v>
      </c>
      <c r="C43" s="215" t="s">
        <v>244</v>
      </c>
    </row>
    <row r="44" spans="1:3" s="258" customFormat="1" ht="17.45" customHeight="1">
      <c r="A44" s="256">
        <v>3</v>
      </c>
      <c r="B44" s="257" t="s">
        <v>228</v>
      </c>
      <c r="C44" s="215" t="s">
        <v>131</v>
      </c>
    </row>
    <row r="45" spans="1:3" s="250" customFormat="1" ht="17.45" customHeight="1">
      <c r="A45" s="254">
        <v>4</v>
      </c>
      <c r="B45" s="255" t="s">
        <v>18</v>
      </c>
      <c r="C45" s="215" t="s">
        <v>20</v>
      </c>
    </row>
    <row r="46" spans="1:3">
      <c r="A46" s="612" t="s">
        <v>22</v>
      </c>
      <c r="B46" s="612"/>
      <c r="C46" s="612"/>
    </row>
  </sheetData>
  <customSheetViews>
    <customSheetView guid="{9067D43C-8CF0-48E5-8C1B-7DFA94892381}" showPageBreaks="1">
      <pane ySplit="9" topLeftCell="A10" activePane="bottomLeft" state="frozen"/>
      <selection pane="bottomLeft" activeCell="A4" sqref="A4:B4"/>
      <pageMargins left="0.98425196850393704" right="0.39370078740157483" top="0.78740157480314965" bottom="0.59055118110236227" header="0.31496062992125984" footer="0.31496062992125984"/>
      <printOptions horizontalCentered="1"/>
      <pageSetup paperSize="9" scale="85" orientation="portrait" r:id="rId1"/>
      <headerFooter differentFirst="1">
        <oddHeader>&amp;CСтраница &amp;P из &amp;N</oddHeader>
      </headerFooter>
    </customSheetView>
    <customSheetView guid="{754BA2B9-92C8-4608-8D67-96BC5C16664E}" showPageBreaks="1">
      <pane ySplit="9" topLeftCell="A10" activePane="bottomLeft" state="frozen"/>
      <selection pane="bottomLeft" activeCell="N8" sqref="N8"/>
      <pageMargins left="0.98425196850393704" right="0.39370078740157483" top="0.78740157480314965" bottom="0.59055118110236227" header="0.31496062992125984" footer="0.31496062992125984"/>
      <printOptions horizontalCentered="1"/>
      <pageSetup paperSize="9" scale="85" orientation="portrait" r:id="rId2"/>
      <headerFooter differentFirst="1">
        <oddHeader>&amp;CСтраница &amp;P из &amp;N</oddHeader>
      </headerFooter>
    </customSheetView>
    <customSheetView guid="{DEEA3186-5E7C-4B49-A323-6511047D2DAC}" showPageBreaks="1">
      <pane ySplit="9" topLeftCell="A10" activePane="bottomLeft" state="frozen"/>
      <selection pane="bottomLeft" activeCell="N8" sqref="N8"/>
      <pageMargins left="0.98425196850393704" right="0.39370078740157483" top="0.78740157480314965" bottom="0.59055118110236227" header="0.31496062992125984" footer="0.31496062992125984"/>
      <printOptions horizontalCentered="1"/>
      <pageSetup paperSize="9" scale="85" orientation="portrait" r:id="rId3"/>
      <headerFooter differentFirst="1">
        <oddHeader>&amp;CСтраница &amp;P из &amp;N</oddHeader>
      </headerFooter>
    </customSheetView>
    <customSheetView guid="{E6862595-AEA9-4563-8AED-64A09353D7BA}" showPageBreaks="1">
      <pane ySplit="8.9677419354838719" topLeftCell="A10" activePane="bottomLeft" state="frozen"/>
      <selection pane="bottomLeft" activeCell="N8" sqref="N8"/>
      <pageMargins left="0.98425196850393704" right="0.39370078740157483" top="0.78740157480314965" bottom="0.59055118110236227" header="0.31496062992125984" footer="0.31496062992125984"/>
      <printOptions horizontalCentered="1"/>
      <pageSetup paperSize="9" scale="85" orientation="portrait" r:id="rId4"/>
      <headerFooter differentFirst="1">
        <oddHeader>&amp;CСтраница &amp;P из &amp;N</oddHeader>
      </headerFooter>
    </customSheetView>
  </customSheetViews>
  <mergeCells count="3">
    <mergeCell ref="A4:C4"/>
    <mergeCell ref="A6:C6"/>
    <mergeCell ref="A46:C46"/>
  </mergeCells>
  <printOptions horizontalCentered="1"/>
  <pageMargins left="0.98425196850393704" right="0.39370078740157483" top="0.78740157480314965" bottom="0.59055118110236227" header="0.31496062992125984" footer="0.31496062992125984"/>
  <pageSetup paperSize="9" scale="85" orientation="portrait" r:id="rId5"/>
  <headerFooter differentFirst="1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00"/>
  <sheetViews>
    <sheetView view="pageBreakPreview" zoomScale="50" zoomScaleNormal="100" zoomScaleSheetLayoutView="50" workbookViewId="0">
      <selection activeCell="U33" sqref="U33"/>
    </sheetView>
  </sheetViews>
  <sheetFormatPr defaultColWidth="8" defaultRowHeight="15" outlineLevelCol="1"/>
  <cols>
    <col min="1" max="1" width="6.75" style="34" customWidth="1"/>
    <col min="2" max="2" width="42.625" style="32" customWidth="1"/>
    <col min="3" max="3" width="18.25" style="34" customWidth="1"/>
    <col min="4" max="4" width="10.625" style="32" customWidth="1"/>
    <col min="5" max="5" width="10.125" style="32" customWidth="1"/>
    <col min="6" max="6" width="11" style="32" customWidth="1"/>
    <col min="7" max="17" width="9.75" style="32" customWidth="1"/>
    <col min="18" max="18" width="12.875" style="33" customWidth="1"/>
    <col min="19" max="19" width="10.125" style="33" customWidth="1" outlineLevel="1"/>
    <col min="20" max="22" width="9.75" style="33" customWidth="1" outlineLevel="1"/>
    <col min="23" max="189" width="9.75" style="32" customWidth="1"/>
    <col min="190" max="16384" width="8" style="32"/>
  </cols>
  <sheetData>
    <row r="1" spans="1:28" s="412" customFormat="1" ht="18">
      <c r="AB1" s="11" t="s">
        <v>134</v>
      </c>
    </row>
    <row r="2" spans="1:28" s="412" customFormat="1" ht="18">
      <c r="AB2" s="6" t="s">
        <v>149</v>
      </c>
    </row>
    <row r="3" spans="1:28" s="412" customFormat="1" ht="18">
      <c r="AB3" s="6"/>
    </row>
    <row r="4" spans="1:28" s="412" customFormat="1" ht="56.25" customHeight="1">
      <c r="C4" s="523" t="s">
        <v>304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</row>
    <row r="5" spans="1:28" ht="6.75" customHeight="1">
      <c r="A5" s="412"/>
      <c r="B5" s="412"/>
      <c r="C5" s="412"/>
    </row>
    <row r="6" spans="1:28" ht="23.25" customHeight="1">
      <c r="A6" s="32"/>
      <c r="B6" s="412"/>
      <c r="C6" s="412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V6" s="62"/>
      <c r="X6" s="64"/>
      <c r="Y6" s="64"/>
      <c r="Z6" s="64"/>
      <c r="AA6" s="64"/>
      <c r="AB6" s="64"/>
    </row>
    <row r="7" spans="1:28" ht="18.75">
      <c r="A7" s="412"/>
      <c r="B7" s="412"/>
      <c r="C7" s="412"/>
      <c r="D7" s="524" t="s">
        <v>178</v>
      </c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V7" s="62"/>
      <c r="W7" s="61"/>
      <c r="X7" s="60"/>
    </row>
    <row r="8" spans="1:28" ht="23.25" customHeight="1">
      <c r="A8" s="412"/>
      <c r="B8" s="412"/>
      <c r="C8" s="412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V8" s="62"/>
      <c r="W8" s="63"/>
      <c r="X8" s="60"/>
    </row>
    <row r="9" spans="1:28" ht="20.25">
      <c r="A9" s="412"/>
      <c r="B9" s="412"/>
      <c r="C9" s="412"/>
      <c r="D9" s="524" t="s">
        <v>177</v>
      </c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V9" s="62"/>
      <c r="W9" s="61"/>
      <c r="X9" s="60"/>
      <c r="AB9" s="81" t="s">
        <v>148</v>
      </c>
    </row>
    <row r="10" spans="1:28" ht="7.5" customHeight="1">
      <c r="B10" s="413"/>
      <c r="C10" s="414"/>
    </row>
    <row r="11" spans="1:28" s="58" customFormat="1" ht="17.100000000000001" customHeight="1">
      <c r="A11" s="507" t="s">
        <v>19</v>
      </c>
      <c r="B11" s="512" t="s">
        <v>176</v>
      </c>
      <c r="C11" s="516" t="s">
        <v>89</v>
      </c>
      <c r="D11" s="519" t="s">
        <v>175</v>
      </c>
      <c r="E11" s="520"/>
      <c r="F11" s="505" t="s">
        <v>1938</v>
      </c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06"/>
      <c r="R11" s="526" t="s">
        <v>1939</v>
      </c>
      <c r="S11" s="527"/>
      <c r="T11" s="527"/>
      <c r="U11" s="527"/>
      <c r="V11" s="528"/>
      <c r="W11" s="526" t="s">
        <v>1938</v>
      </c>
      <c r="X11" s="527"/>
      <c r="Y11" s="527"/>
      <c r="Z11" s="527"/>
      <c r="AA11" s="527"/>
      <c r="AB11" s="528"/>
    </row>
    <row r="12" spans="1:28" s="58" customFormat="1" ht="17.100000000000001" customHeight="1">
      <c r="A12" s="514"/>
      <c r="B12" s="515"/>
      <c r="C12" s="517"/>
      <c r="D12" s="521"/>
      <c r="E12" s="522"/>
      <c r="F12" s="505" t="s">
        <v>173</v>
      </c>
      <c r="G12" s="506"/>
      <c r="H12" s="505" t="s">
        <v>172</v>
      </c>
      <c r="I12" s="506"/>
      <c r="J12" s="505" t="s">
        <v>1940</v>
      </c>
      <c r="K12" s="506"/>
      <c r="L12" s="505" t="s">
        <v>171</v>
      </c>
      <c r="M12" s="506"/>
      <c r="N12" s="505" t="s">
        <v>1941</v>
      </c>
      <c r="O12" s="506"/>
      <c r="P12" s="505" t="s">
        <v>170</v>
      </c>
      <c r="Q12" s="506"/>
      <c r="R12" s="507" t="s">
        <v>88</v>
      </c>
      <c r="S12" s="509" t="s">
        <v>174</v>
      </c>
      <c r="T12" s="510"/>
      <c r="U12" s="510"/>
      <c r="V12" s="511"/>
      <c r="W12" s="512" t="s">
        <v>173</v>
      </c>
      <c r="X12" s="512" t="s">
        <v>172</v>
      </c>
      <c r="Y12" s="512" t="s">
        <v>1940</v>
      </c>
      <c r="Z12" s="512" t="s">
        <v>171</v>
      </c>
      <c r="AA12" s="512" t="s">
        <v>1941</v>
      </c>
      <c r="AB12" s="512" t="s">
        <v>170</v>
      </c>
    </row>
    <row r="13" spans="1:28" s="58" customFormat="1" ht="60">
      <c r="A13" s="508"/>
      <c r="B13" s="513"/>
      <c r="C13" s="518"/>
      <c r="D13" s="432" t="s">
        <v>1942</v>
      </c>
      <c r="E13" s="430" t="s">
        <v>169</v>
      </c>
      <c r="F13" s="432" t="s">
        <v>1942</v>
      </c>
      <c r="G13" s="432" t="s">
        <v>169</v>
      </c>
      <c r="H13" s="432" t="s">
        <v>1942</v>
      </c>
      <c r="I13" s="432" t="s">
        <v>169</v>
      </c>
      <c r="J13" s="432" t="s">
        <v>1942</v>
      </c>
      <c r="K13" s="432" t="s">
        <v>169</v>
      </c>
      <c r="L13" s="432" t="s">
        <v>1942</v>
      </c>
      <c r="M13" s="432" t="s">
        <v>169</v>
      </c>
      <c r="N13" s="432" t="s">
        <v>1942</v>
      </c>
      <c r="O13" s="432" t="s">
        <v>169</v>
      </c>
      <c r="P13" s="432" t="s">
        <v>1942</v>
      </c>
      <c r="Q13" s="432" t="s">
        <v>169</v>
      </c>
      <c r="R13" s="508"/>
      <c r="S13" s="431" t="s">
        <v>82</v>
      </c>
      <c r="T13" s="431" t="s">
        <v>13</v>
      </c>
      <c r="U13" s="431" t="s">
        <v>14</v>
      </c>
      <c r="V13" s="59" t="s">
        <v>15</v>
      </c>
      <c r="W13" s="513"/>
      <c r="X13" s="513"/>
      <c r="Y13" s="513"/>
      <c r="Z13" s="513"/>
      <c r="AA13" s="513"/>
      <c r="AB13" s="513"/>
    </row>
    <row r="14" spans="1:28" s="56" customFormat="1">
      <c r="A14" s="57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7">
        <v>20</v>
      </c>
      <c r="U14" s="57">
        <v>21</v>
      </c>
      <c r="V14" s="57">
        <v>22</v>
      </c>
      <c r="W14" s="57">
        <v>23</v>
      </c>
      <c r="X14" s="57">
        <v>24</v>
      </c>
      <c r="Y14" s="57">
        <v>25</v>
      </c>
      <c r="Z14" s="57">
        <v>26</v>
      </c>
      <c r="AA14" s="57">
        <v>27</v>
      </c>
      <c r="AB14" s="57">
        <v>28</v>
      </c>
    </row>
    <row r="15" spans="1:28" s="37" customFormat="1" ht="30.95" customHeight="1">
      <c r="A15" s="54" t="s">
        <v>93</v>
      </c>
      <c r="B15" s="53" t="s">
        <v>1969</v>
      </c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 s="47" customFormat="1" ht="18.95" customHeight="1">
      <c r="A16" s="42"/>
      <c r="B16" s="41" t="s">
        <v>168</v>
      </c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5"/>
      <c r="S16" s="415"/>
      <c r="T16" s="415"/>
      <c r="U16" s="415"/>
      <c r="V16" s="415"/>
      <c r="W16" s="55"/>
      <c r="X16" s="55"/>
      <c r="Y16" s="55"/>
      <c r="Z16" s="55"/>
      <c r="AA16" s="55"/>
      <c r="AB16" s="55"/>
    </row>
    <row r="17" spans="1:28" s="37" customFormat="1" ht="18.95" customHeight="1">
      <c r="A17" s="46"/>
      <c r="B17" s="49" t="s">
        <v>158</v>
      </c>
      <c r="C17" s="45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s="37" customFormat="1" ht="30.95" customHeight="1">
      <c r="A18" s="42" t="s">
        <v>167</v>
      </c>
      <c r="B18" s="41" t="s">
        <v>204</v>
      </c>
      <c r="C18" s="40" t="s">
        <v>1943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s="37" customFormat="1" ht="18.95" customHeight="1">
      <c r="A19" s="46"/>
      <c r="B19" s="99" t="s">
        <v>203</v>
      </c>
      <c r="C19" s="45" t="s">
        <v>1943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s="37" customFormat="1" ht="18.95" customHeight="1">
      <c r="A20" s="46"/>
      <c r="B20" s="49" t="s">
        <v>202</v>
      </c>
      <c r="C20" s="45" t="s">
        <v>1943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 s="37" customFormat="1" ht="18.95" customHeight="1">
      <c r="A21" s="46"/>
      <c r="B21" s="99" t="s">
        <v>301</v>
      </c>
      <c r="C21" s="45" t="s">
        <v>1943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s="37" customFormat="1" ht="30.95" customHeight="1">
      <c r="A22" s="42"/>
      <c r="B22" s="416" t="s">
        <v>1944</v>
      </c>
      <c r="C22" s="4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s="37" customFormat="1" ht="30.95" customHeight="1">
      <c r="A23" s="42" t="s">
        <v>166</v>
      </c>
      <c r="B23" s="41" t="s">
        <v>157</v>
      </c>
      <c r="C23" s="40" t="s">
        <v>1943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s="37" customFormat="1" ht="30.95" customHeight="1">
      <c r="A24" s="42" t="s">
        <v>165</v>
      </c>
      <c r="B24" s="41" t="s">
        <v>156</v>
      </c>
      <c r="C24" s="40" t="s">
        <v>1945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s="37" customFormat="1" ht="18.95" customHeight="1">
      <c r="A25" s="46"/>
      <c r="B25" s="99" t="s">
        <v>298</v>
      </c>
      <c r="C25" s="45" t="s">
        <v>1945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s="37" customFormat="1" ht="18.95" customHeight="1">
      <c r="A26" s="46"/>
      <c r="B26" s="99" t="s">
        <v>299</v>
      </c>
      <c r="C26" s="45" t="s">
        <v>1945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s="37" customFormat="1" ht="18.95" customHeight="1">
      <c r="A27" s="46"/>
      <c r="B27" s="99" t="s">
        <v>300</v>
      </c>
      <c r="C27" s="45" t="s">
        <v>1945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s="37" customFormat="1" ht="30.95" customHeight="1">
      <c r="A28" s="42"/>
      <c r="B28" s="416" t="s">
        <v>1944</v>
      </c>
      <c r="C28" s="45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s="37" customFormat="1" ht="30.95" customHeight="1">
      <c r="A29" s="42" t="s">
        <v>164</v>
      </c>
      <c r="B29" s="41" t="s">
        <v>1946</v>
      </c>
      <c r="C29" s="40" t="s">
        <v>152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s="37" customFormat="1" ht="18.95" customHeight="1">
      <c r="A30" s="46"/>
      <c r="B30" s="99" t="s">
        <v>155</v>
      </c>
      <c r="C30" s="45" t="s">
        <v>139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s="37" customFormat="1" ht="18.95" customHeight="1">
      <c r="A31" s="46"/>
      <c r="B31" s="99" t="s">
        <v>154</v>
      </c>
      <c r="C31" s="45" t="s">
        <v>139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s="37" customFormat="1" ht="18.95" customHeight="1">
      <c r="A32" s="46"/>
      <c r="B32" s="99" t="s">
        <v>153</v>
      </c>
      <c r="C32" s="45" t="s">
        <v>152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s="37" customFormat="1" ht="30.95" customHeight="1">
      <c r="A33" s="42"/>
      <c r="B33" s="416" t="s">
        <v>1944</v>
      </c>
      <c r="C33" s="4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28" s="37" customFormat="1" ht="30.95" customHeight="1">
      <c r="A34" s="42" t="s">
        <v>303</v>
      </c>
      <c r="B34" s="41" t="s">
        <v>1947</v>
      </c>
      <c r="C34" s="40" t="s">
        <v>152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s="37" customFormat="1" ht="18.95" customHeight="1">
      <c r="A35" s="46"/>
      <c r="B35" s="99" t="s">
        <v>155</v>
      </c>
      <c r="C35" s="45" t="s">
        <v>139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 s="37" customFormat="1" ht="18.95" customHeight="1">
      <c r="A36" s="46"/>
      <c r="B36" s="99" t="s">
        <v>154</v>
      </c>
      <c r="C36" s="45" t="s">
        <v>139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s="37" customFormat="1" ht="18.95" customHeight="1">
      <c r="A37" s="46"/>
      <c r="B37" s="99" t="s">
        <v>153</v>
      </c>
      <c r="C37" s="45" t="s">
        <v>152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 s="37" customFormat="1" ht="30.95" customHeight="1">
      <c r="A38" s="42"/>
      <c r="B38" s="416" t="s">
        <v>1944</v>
      </c>
      <c r="C38" s="45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s="37" customFormat="1" ht="21.95" customHeight="1">
      <c r="A39" s="42" t="s">
        <v>302</v>
      </c>
      <c r="B39" s="41" t="s">
        <v>151</v>
      </c>
      <c r="C39" s="40" t="s">
        <v>90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s="37" customFormat="1" ht="30.95" customHeight="1">
      <c r="A40" s="54" t="s">
        <v>94</v>
      </c>
      <c r="B40" s="53" t="s">
        <v>1970</v>
      </c>
      <c r="C40" s="5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1:28" s="47" customFormat="1" ht="18.95" customHeight="1">
      <c r="A41" s="42"/>
      <c r="B41" s="41" t="s">
        <v>168</v>
      </c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15"/>
      <c r="S41" s="415"/>
      <c r="T41" s="415"/>
      <c r="U41" s="415"/>
      <c r="V41" s="415"/>
      <c r="W41" s="55"/>
      <c r="X41" s="55"/>
      <c r="Y41" s="55"/>
      <c r="Z41" s="55"/>
      <c r="AA41" s="55"/>
      <c r="AB41" s="55"/>
    </row>
    <row r="42" spans="1:28" s="37" customFormat="1" ht="18.95" customHeight="1">
      <c r="A42" s="46"/>
      <c r="B42" s="49" t="s">
        <v>158</v>
      </c>
      <c r="C42" s="4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s="37" customFormat="1" ht="30.95" customHeight="1">
      <c r="A43" s="42" t="s">
        <v>163</v>
      </c>
      <c r="B43" s="41" t="s">
        <v>204</v>
      </c>
      <c r="C43" s="40" t="s">
        <v>1943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s="37" customFormat="1" ht="18.95" customHeight="1">
      <c r="A44" s="46"/>
      <c r="B44" s="99" t="s">
        <v>203</v>
      </c>
      <c r="C44" s="45" t="s">
        <v>1943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s="37" customFormat="1" ht="18.95" customHeight="1">
      <c r="A45" s="46"/>
      <c r="B45" s="49" t="s">
        <v>202</v>
      </c>
      <c r="C45" s="45" t="s">
        <v>1943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 s="37" customFormat="1" ht="18.95" customHeight="1">
      <c r="A46" s="46"/>
      <c r="B46" s="99" t="s">
        <v>301</v>
      </c>
      <c r="C46" s="45" t="s">
        <v>1943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s="37" customFormat="1" ht="30.95" customHeight="1">
      <c r="A47" s="42"/>
      <c r="B47" s="416" t="s">
        <v>1944</v>
      </c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:28" s="37" customFormat="1" ht="30.95" customHeight="1">
      <c r="A48" s="42" t="s">
        <v>162</v>
      </c>
      <c r="B48" s="41" t="s">
        <v>157</v>
      </c>
      <c r="C48" s="40" t="s">
        <v>1943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s="37" customFormat="1" ht="30.95" customHeight="1">
      <c r="A49" s="42" t="s">
        <v>161</v>
      </c>
      <c r="B49" s="41" t="s">
        <v>156</v>
      </c>
      <c r="C49" s="40" t="s">
        <v>1945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s="37" customFormat="1" ht="18.95" customHeight="1">
      <c r="A50" s="46"/>
      <c r="B50" s="99" t="s">
        <v>298</v>
      </c>
      <c r="C50" s="45" t="s">
        <v>1945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s="37" customFormat="1" ht="18.95" customHeight="1">
      <c r="A51" s="46"/>
      <c r="B51" s="99" t="s">
        <v>299</v>
      </c>
      <c r="C51" s="45" t="s">
        <v>1945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s="37" customFormat="1" ht="18.95" customHeight="1">
      <c r="A52" s="46"/>
      <c r="B52" s="99" t="s">
        <v>300</v>
      </c>
      <c r="C52" s="45" t="s">
        <v>1945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s="37" customFormat="1" ht="30.95" customHeight="1">
      <c r="A53" s="42"/>
      <c r="B53" s="416" t="s">
        <v>1944</v>
      </c>
      <c r="C53" s="45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s="37" customFormat="1" ht="30.95" customHeight="1">
      <c r="A54" s="42" t="s">
        <v>160</v>
      </c>
      <c r="B54" s="41" t="s">
        <v>1946</v>
      </c>
      <c r="C54" s="40" t="s">
        <v>152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s="37" customFormat="1" ht="18.95" customHeight="1">
      <c r="A55" s="46"/>
      <c r="B55" s="99" t="s">
        <v>155</v>
      </c>
      <c r="C55" s="45" t="s">
        <v>139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s="37" customFormat="1" ht="18.95" customHeight="1">
      <c r="A56" s="46"/>
      <c r="B56" s="99" t="s">
        <v>154</v>
      </c>
      <c r="C56" s="45" t="s">
        <v>139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s="37" customFormat="1" ht="18.95" customHeight="1">
      <c r="A57" s="46"/>
      <c r="B57" s="99" t="s">
        <v>153</v>
      </c>
      <c r="C57" s="45" t="s">
        <v>152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s="37" customFormat="1" ht="30.95" customHeight="1">
      <c r="A58" s="42"/>
      <c r="B58" s="416" t="s">
        <v>1944</v>
      </c>
      <c r="C58" s="45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28" s="37" customFormat="1" ht="30.95" customHeight="1">
      <c r="A59" s="42" t="s">
        <v>159</v>
      </c>
      <c r="B59" s="41" t="s">
        <v>1947</v>
      </c>
      <c r="C59" s="40" t="s">
        <v>152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</row>
    <row r="60" spans="1:28" s="37" customFormat="1" ht="18.95" customHeight="1">
      <c r="A60" s="46"/>
      <c r="B60" s="99" t="s">
        <v>155</v>
      </c>
      <c r="C60" s="45" t="s">
        <v>139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:28" s="37" customFormat="1" ht="18.95" customHeight="1">
      <c r="A61" s="46"/>
      <c r="B61" s="99" t="s">
        <v>154</v>
      </c>
      <c r="C61" s="45" t="s">
        <v>139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s="37" customFormat="1" ht="18.95" customHeight="1">
      <c r="A62" s="46"/>
      <c r="B62" s="99" t="s">
        <v>153</v>
      </c>
      <c r="C62" s="45" t="s">
        <v>152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:28" s="37" customFormat="1" ht="30.95" customHeight="1">
      <c r="A63" s="42"/>
      <c r="B63" s="416" t="s">
        <v>1944</v>
      </c>
      <c r="C63" s="45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</row>
    <row r="64" spans="1:28" s="37" customFormat="1" ht="21.95" customHeight="1">
      <c r="A64" s="42" t="s">
        <v>1948</v>
      </c>
      <c r="B64" s="41" t="s">
        <v>151</v>
      </c>
      <c r="C64" s="40" t="s">
        <v>90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</row>
    <row r="65" spans="1:28" s="37" customFormat="1" ht="30.95" customHeight="1">
      <c r="A65" s="54" t="s">
        <v>95</v>
      </c>
      <c r="B65" s="53" t="s">
        <v>1971</v>
      </c>
      <c r="C65" s="52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spans="1:28" s="47" customFormat="1" ht="18.95" customHeight="1">
      <c r="A66" s="42"/>
      <c r="B66" s="41" t="s">
        <v>168</v>
      </c>
      <c r="C66" s="4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15"/>
      <c r="S66" s="415"/>
      <c r="T66" s="415"/>
      <c r="U66" s="415"/>
      <c r="V66" s="415"/>
      <c r="W66" s="55"/>
      <c r="X66" s="55"/>
      <c r="Y66" s="55"/>
      <c r="Z66" s="55"/>
      <c r="AA66" s="55"/>
      <c r="AB66" s="55"/>
    </row>
    <row r="67" spans="1:28" s="37" customFormat="1" ht="18.95" customHeight="1">
      <c r="A67" s="46"/>
      <c r="B67" s="49" t="s">
        <v>158</v>
      </c>
      <c r="C67" s="45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pans="1:28" s="37" customFormat="1" ht="30.95" customHeight="1">
      <c r="A68" s="42" t="s">
        <v>1949</v>
      </c>
      <c r="B68" s="41" t="s">
        <v>204</v>
      </c>
      <c r="C68" s="40" t="s">
        <v>1943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 s="37" customFormat="1" ht="18.95" customHeight="1">
      <c r="A69" s="46"/>
      <c r="B69" s="99" t="s">
        <v>203</v>
      </c>
      <c r="C69" s="45" t="s">
        <v>1943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28" s="37" customFormat="1" ht="18.95" customHeight="1">
      <c r="A70" s="46"/>
      <c r="B70" s="49" t="s">
        <v>202</v>
      </c>
      <c r="C70" s="45" t="s">
        <v>1943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:28" s="37" customFormat="1" ht="18.95" customHeight="1">
      <c r="A71" s="46"/>
      <c r="B71" s="99" t="s">
        <v>301</v>
      </c>
      <c r="C71" s="45" t="s">
        <v>1943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28" s="37" customFormat="1" ht="30.95" customHeight="1">
      <c r="A72" s="42"/>
      <c r="B72" s="416" t="s">
        <v>1944</v>
      </c>
      <c r="C72" s="45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s="37" customFormat="1" ht="30.95" customHeight="1">
      <c r="A73" s="42" t="s">
        <v>1950</v>
      </c>
      <c r="B73" s="41" t="s">
        <v>157</v>
      </c>
      <c r="C73" s="40" t="s">
        <v>1943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1:28" s="37" customFormat="1" ht="30.95" customHeight="1">
      <c r="A74" s="42" t="s">
        <v>1951</v>
      </c>
      <c r="B74" s="41" t="s">
        <v>156</v>
      </c>
      <c r="C74" s="40" t="s">
        <v>1945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1:28" s="37" customFormat="1" ht="18.95" customHeight="1">
      <c r="A75" s="46"/>
      <c r="B75" s="99" t="s">
        <v>298</v>
      </c>
      <c r="C75" s="45" t="s">
        <v>1945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1:28" s="37" customFormat="1" ht="18.95" customHeight="1">
      <c r="A76" s="46"/>
      <c r="B76" s="99" t="s">
        <v>299</v>
      </c>
      <c r="C76" s="45" t="s">
        <v>1945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1:28" s="37" customFormat="1" ht="18.95" customHeight="1">
      <c r="A77" s="46"/>
      <c r="B77" s="99" t="s">
        <v>300</v>
      </c>
      <c r="C77" s="45" t="s">
        <v>1945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s="37" customFormat="1" ht="30.95" customHeight="1">
      <c r="A78" s="42"/>
      <c r="B78" s="416" t="s">
        <v>1944</v>
      </c>
      <c r="C78" s="45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spans="1:28" s="37" customFormat="1" ht="30.95" customHeight="1">
      <c r="A79" s="42" t="s">
        <v>1952</v>
      </c>
      <c r="B79" s="41" t="s">
        <v>1946</v>
      </c>
      <c r="C79" s="40" t="s">
        <v>152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:28" s="37" customFormat="1" ht="18.95" customHeight="1">
      <c r="A80" s="46"/>
      <c r="B80" s="99" t="s">
        <v>155</v>
      </c>
      <c r="C80" s="45" t="s">
        <v>139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1:28" s="37" customFormat="1" ht="18.95" customHeight="1">
      <c r="A81" s="46"/>
      <c r="B81" s="99" t="s">
        <v>154</v>
      </c>
      <c r="C81" s="45" t="s">
        <v>139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spans="1:28" s="37" customFormat="1" ht="18.95" customHeight="1">
      <c r="A82" s="46"/>
      <c r="B82" s="99" t="s">
        <v>153</v>
      </c>
      <c r="C82" s="45" t="s">
        <v>152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1:28" s="37" customFormat="1" ht="30.95" customHeight="1">
      <c r="A83" s="42"/>
      <c r="B83" s="416" t="s">
        <v>1944</v>
      </c>
      <c r="C83" s="45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s="37" customFormat="1" ht="30.95" customHeight="1">
      <c r="A84" s="42" t="s">
        <v>1953</v>
      </c>
      <c r="B84" s="41" t="s">
        <v>1947</v>
      </c>
      <c r="C84" s="40" t="s">
        <v>152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</row>
    <row r="85" spans="1:28" s="37" customFormat="1" ht="18.95" customHeight="1">
      <c r="A85" s="46"/>
      <c r="B85" s="99" t="s">
        <v>155</v>
      </c>
      <c r="C85" s="45" t="s">
        <v>139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s="37" customFormat="1" ht="18.95" customHeight="1">
      <c r="A86" s="46"/>
      <c r="B86" s="99" t="s">
        <v>154</v>
      </c>
      <c r="C86" s="45" t="s">
        <v>139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1:28" s="37" customFormat="1" ht="18.95" customHeight="1">
      <c r="A87" s="46"/>
      <c r="B87" s="99" t="s">
        <v>153</v>
      </c>
      <c r="C87" s="45" t="s">
        <v>152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1:28" s="37" customFormat="1" ht="30.95" customHeight="1">
      <c r="A88" s="42"/>
      <c r="B88" s="416" t="s">
        <v>1944</v>
      </c>
      <c r="C88" s="45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</row>
    <row r="89" spans="1:28" s="37" customFormat="1" ht="21.95" customHeight="1">
      <c r="A89" s="42" t="s">
        <v>1954</v>
      </c>
      <c r="B89" s="41" t="s">
        <v>151</v>
      </c>
      <c r="C89" s="40" t="s">
        <v>90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</row>
    <row r="90" spans="1:28" s="37" customFormat="1" ht="18" customHeight="1">
      <c r="A90" s="417"/>
      <c r="B90" s="426" t="s">
        <v>1955</v>
      </c>
      <c r="C90" s="418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</row>
    <row r="91" spans="1:28" ht="17.45" customHeight="1">
      <c r="A91" s="504" t="s">
        <v>150</v>
      </c>
      <c r="B91" s="504"/>
      <c r="C91" s="504"/>
      <c r="D91" s="504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4"/>
      <c r="R91" s="504"/>
      <c r="S91" s="504"/>
      <c r="T91" s="504"/>
      <c r="U91" s="504"/>
      <c r="V91" s="504"/>
      <c r="W91" s="504"/>
      <c r="X91" s="504"/>
      <c r="Y91" s="504"/>
      <c r="Z91" s="504"/>
      <c r="AA91" s="504"/>
      <c r="AB91" s="504"/>
    </row>
    <row r="92" spans="1:28" ht="17.45" customHeight="1"/>
    <row r="93" spans="1:28" ht="17.45" customHeight="1">
      <c r="A93" s="429"/>
      <c r="B93" s="35"/>
      <c r="C93" s="429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6"/>
      <c r="U93" s="36"/>
      <c r="V93" s="36"/>
      <c r="W93" s="35"/>
      <c r="X93" s="35"/>
      <c r="Y93" s="35"/>
      <c r="Z93" s="35"/>
      <c r="AA93" s="35"/>
      <c r="AB93" s="35"/>
    </row>
    <row r="94" spans="1:28" ht="30.75" customHeight="1">
      <c r="A94" s="429"/>
      <c r="B94" s="35"/>
      <c r="C94" s="429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6"/>
      <c r="U94" s="36"/>
      <c r="V94" s="36"/>
      <c r="W94" s="35"/>
      <c r="X94" s="35"/>
      <c r="Y94" s="35"/>
      <c r="Z94" s="35"/>
      <c r="AA94" s="35"/>
      <c r="AB94" s="35"/>
    </row>
    <row r="95" spans="1:28" ht="17.45" customHeight="1">
      <c r="A95" s="429"/>
      <c r="B95" s="35"/>
      <c r="C95" s="429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6"/>
      <c r="T95" s="36"/>
      <c r="U95" s="36"/>
      <c r="V95" s="36"/>
      <c r="W95" s="35"/>
      <c r="X95" s="35"/>
      <c r="Y95" s="35"/>
      <c r="Z95" s="35"/>
      <c r="AA95" s="35"/>
      <c r="AB95" s="35"/>
    </row>
    <row r="96" spans="1:28" ht="17.45" customHeight="1">
      <c r="A96" s="429"/>
      <c r="B96" s="35"/>
      <c r="C96" s="429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  <c r="S96" s="36"/>
      <c r="T96" s="36"/>
      <c r="U96" s="36"/>
      <c r="V96" s="36"/>
      <c r="W96" s="35"/>
      <c r="X96" s="35"/>
      <c r="Y96" s="35"/>
      <c r="Z96" s="35"/>
      <c r="AA96" s="35"/>
      <c r="AB96" s="35"/>
    </row>
    <row r="97" spans="1:28" ht="17.45" customHeight="1">
      <c r="A97" s="429"/>
      <c r="B97" s="35"/>
      <c r="C97" s="429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  <c r="S97" s="36"/>
      <c r="T97" s="36"/>
      <c r="U97" s="36"/>
      <c r="V97" s="36"/>
      <c r="W97" s="35"/>
      <c r="X97" s="35"/>
      <c r="Y97" s="35"/>
      <c r="Z97" s="35"/>
      <c r="AA97" s="35"/>
      <c r="AB97" s="35"/>
    </row>
    <row r="98" spans="1:28" ht="18.75" customHeight="1">
      <c r="A98" s="429"/>
      <c r="B98" s="35"/>
      <c r="C98" s="429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6"/>
      <c r="T98" s="36"/>
      <c r="U98" s="36"/>
      <c r="V98" s="36"/>
      <c r="W98" s="35"/>
      <c r="X98" s="35"/>
      <c r="Y98" s="35"/>
      <c r="Z98" s="35"/>
      <c r="AA98" s="35"/>
      <c r="AB98" s="35"/>
    </row>
    <row r="99" spans="1:28">
      <c r="A99" s="429"/>
      <c r="B99" s="35"/>
      <c r="C99" s="429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6"/>
      <c r="T99" s="36"/>
      <c r="U99" s="36"/>
      <c r="V99" s="36"/>
      <c r="W99" s="35"/>
      <c r="X99" s="35"/>
      <c r="Y99" s="35"/>
      <c r="Z99" s="35"/>
      <c r="AA99" s="35"/>
      <c r="AB99" s="35"/>
    </row>
    <row r="100" spans="1:28">
      <c r="A100" s="429"/>
      <c r="B100" s="35"/>
      <c r="C100" s="429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6"/>
      <c r="T100" s="36"/>
      <c r="U100" s="36"/>
      <c r="V100" s="36"/>
      <c r="W100" s="35"/>
      <c r="X100" s="35"/>
      <c r="Y100" s="35"/>
      <c r="Z100" s="35"/>
      <c r="AA100" s="35"/>
      <c r="AB100" s="35"/>
    </row>
  </sheetData>
  <customSheetViews>
    <customSheetView guid="{9067D43C-8CF0-48E5-8C1B-7DFA94892381}" scale="75" showPageBreaks="1">
      <selection activeCell="B33" sqref="B33"/>
      <rowBreaks count="3" manualBreakCount="3">
        <brk id="35" max="16383" man="1"/>
        <brk id="56" max="16383" man="1"/>
        <brk id="77" max="16383" man="1"/>
      </rowBreaks>
      <pageMargins left="0.39370078740157483" right="0.39370078740157483" top="0.98425196850393704" bottom="0.59055118110236227" header="0.31496062992125984" footer="0.31496062992125984"/>
      <printOptions horizontalCentered="1"/>
      <pageSetup paperSize="9" scale="50" orientation="landscape" verticalDpi="0" r:id="rId1"/>
      <headerFooter differentFirst="1">
        <oddHeader>&amp;CСтраница &amp;P из &amp;N</oddHeader>
      </headerFooter>
    </customSheetView>
    <customSheetView guid="{754BA2B9-92C8-4608-8D67-96BC5C16664E}" showPageBreaks="1" topLeftCell="B1">
      <selection activeCell="I39" sqref="I39"/>
      <rowBreaks count="1" manualBreakCount="1">
        <brk id="64" max="16383" man="1"/>
      </rowBreaks>
      <pageMargins left="0.39370078740157483" right="0.39370078740157483" top="0.35433070866141736" bottom="0.27559055118110237" header="0.31496062992125984" footer="0.31496062992125984"/>
      <printOptions horizontalCentered="1"/>
      <pageSetup paperSize="9" scale="36" fitToHeight="2" orientation="landscape" verticalDpi="0" r:id="rId2"/>
      <headerFooter differentFirst="1">
        <oddHeader>&amp;CСтраница &amp;P из &amp;N</oddHeader>
      </headerFooter>
    </customSheetView>
    <customSheetView guid="{DEEA3186-5E7C-4B49-A323-6511047D2DAC}" scale="75" showPageBreaks="1">
      <selection activeCell="K33" sqref="K33"/>
      <rowBreaks count="3" manualBreakCount="3">
        <brk id="35" max="16383" man="1"/>
        <brk id="56" max="16383" man="1"/>
        <brk id="77" max="16383" man="1"/>
      </rowBreaks>
      <pageMargins left="0.39370078740157483" right="0.39370078740157483" top="0.98425196850393704" bottom="0.59055118110236227" header="0.31496062992125984" footer="0.31496062992125984"/>
      <printOptions horizontalCentered="1"/>
      <pageSetup paperSize="9" scale="50" orientation="landscape" verticalDpi="0" r:id="rId3"/>
      <headerFooter differentFirst="1">
        <oddHeader>&amp;CСтраница &amp;P из &amp;N</oddHeader>
      </headerFooter>
    </customSheetView>
    <customSheetView guid="{E6862595-AEA9-4563-8AED-64A09353D7BA}" scale="75" showPageBreaks="1">
      <selection activeCell="K33" sqref="K33"/>
      <rowBreaks count="3" manualBreakCount="3">
        <brk id="35" max="16383" man="1"/>
        <brk id="56" max="16383" man="1"/>
        <brk id="77" max="16383" man="1"/>
      </rowBreaks>
      <pageMargins left="0.39370078740157483" right="0.39370078740157483" top="0.98425196850393704" bottom="0.59055118110236227" header="0.31496062992125984" footer="0.31496062992125984"/>
      <printOptions horizontalCentered="1"/>
      <pageSetup paperSize="9" scale="50" orientation="landscape" r:id="rId4"/>
      <headerFooter differentFirst="1">
        <oddHeader>&amp;CСтраница &amp;P из &amp;N</oddHeader>
      </headerFooter>
    </customSheetView>
  </customSheetViews>
  <mergeCells count="27">
    <mergeCell ref="Z12:Z13"/>
    <mergeCell ref="AA12:AA13"/>
    <mergeCell ref="AB12:AB13"/>
    <mergeCell ref="C4:X4"/>
    <mergeCell ref="D9:T9"/>
    <mergeCell ref="F11:Q11"/>
    <mergeCell ref="R11:V11"/>
    <mergeCell ref="W11:AB11"/>
    <mergeCell ref="D6:T6"/>
    <mergeCell ref="D7:T7"/>
    <mergeCell ref="D8:T8"/>
    <mergeCell ref="A91:AB91"/>
    <mergeCell ref="P12:Q12"/>
    <mergeCell ref="R12:R13"/>
    <mergeCell ref="S12:V12"/>
    <mergeCell ref="W12:W13"/>
    <mergeCell ref="X12:X13"/>
    <mergeCell ref="A11:A13"/>
    <mergeCell ref="B11:B13"/>
    <mergeCell ref="C11:C13"/>
    <mergeCell ref="D11:E12"/>
    <mergeCell ref="F12:G12"/>
    <mergeCell ref="H12:I12"/>
    <mergeCell ref="J12:K12"/>
    <mergeCell ref="L12:M12"/>
    <mergeCell ref="N12:O12"/>
    <mergeCell ref="Y12:Y13"/>
  </mergeCells>
  <printOptions horizontalCentered="1"/>
  <pageMargins left="0.31496062992125984" right="0.23622047244094491" top="0.35433070866141736" bottom="0.35433070866141736" header="0.31496062992125984" footer="0.31496062992125984"/>
  <pageSetup paperSize="9" scale="36" fitToHeight="2" orientation="landscape" r:id="rId5"/>
  <headerFooter differentFirst="1">
    <oddHeader>&amp;CСтраница &amp;P из &amp;N</oddHeader>
  </headerFooter>
  <rowBreaks count="1" manualBreakCount="1">
    <brk id="6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0"/>
  <sheetViews>
    <sheetView workbookViewId="0">
      <pane ySplit="11" topLeftCell="A36" activePane="bottomLeft" state="frozen"/>
      <selection pane="bottomLeft" activeCell="N11" sqref="N11"/>
    </sheetView>
  </sheetViews>
  <sheetFormatPr defaultColWidth="9" defaultRowHeight="15.75"/>
  <cols>
    <col min="1" max="1" width="7.5" style="292" customWidth="1"/>
    <col min="2" max="2" width="5" style="292" customWidth="1"/>
    <col min="3" max="3" width="27.875" style="292" customWidth="1"/>
    <col min="4" max="4" width="7" style="292" customWidth="1"/>
    <col min="5" max="5" width="9.875" style="292" customWidth="1"/>
    <col min="6" max="6" width="12.25" style="292" customWidth="1"/>
    <col min="7" max="7" width="11" style="292" customWidth="1"/>
    <col min="8" max="9" width="7.125" style="292" customWidth="1"/>
    <col min="10" max="10" width="11.125" style="292" customWidth="1"/>
    <col min="11" max="14" width="10" style="292" customWidth="1"/>
    <col min="15" max="15" width="9" style="292"/>
    <col min="16" max="17" width="9.875" style="292" bestFit="1" customWidth="1"/>
    <col min="18" max="18" width="10.25" style="292" customWidth="1"/>
    <col min="19" max="16384" width="9" style="292"/>
  </cols>
  <sheetData>
    <row r="1" spans="1:18" s="15" customFormat="1" ht="18">
      <c r="K1" s="288"/>
      <c r="L1" s="288"/>
      <c r="M1" s="288"/>
      <c r="N1" s="289" t="s">
        <v>1262</v>
      </c>
    </row>
    <row r="2" spans="1:18" s="15" customFormat="1" ht="18">
      <c r="K2" s="288"/>
      <c r="L2" s="288"/>
      <c r="M2" s="288"/>
      <c r="N2" s="290" t="s">
        <v>149</v>
      </c>
      <c r="R2" s="291"/>
    </row>
    <row r="3" spans="1:18" s="15" customFormat="1"/>
    <row r="4" spans="1:18" s="15" customFormat="1" ht="54.75" customHeight="1">
      <c r="A4" s="502" t="s">
        <v>1962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</row>
    <row r="5" spans="1:18" s="15" customFormat="1" ht="6" customHeight="1"/>
    <row r="6" spans="1:18" s="15" customFormat="1" ht="18">
      <c r="A6" s="611" t="s">
        <v>148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</row>
    <row r="7" spans="1:18" s="15" customFormat="1" ht="6" customHeight="1"/>
    <row r="8" spans="1:18" ht="39" customHeight="1">
      <c r="A8" s="614" t="s">
        <v>1520</v>
      </c>
      <c r="B8" s="614"/>
      <c r="C8" s="614"/>
      <c r="D8" s="614"/>
      <c r="E8" s="614"/>
      <c r="F8" s="614"/>
      <c r="G8" s="614"/>
      <c r="H8" s="616" t="s">
        <v>1521</v>
      </c>
      <c r="I8" s="617"/>
      <c r="J8" s="539" t="s">
        <v>1544</v>
      </c>
      <c r="K8" s="539" t="s">
        <v>396</v>
      </c>
      <c r="L8" s="539"/>
      <c r="M8" s="539"/>
      <c r="N8" s="539"/>
    </row>
    <row r="9" spans="1:18" ht="32.25" customHeight="1">
      <c r="A9" s="577" t="s">
        <v>1522</v>
      </c>
      <c r="B9" s="586" t="s">
        <v>1523</v>
      </c>
      <c r="C9" s="586"/>
      <c r="D9" s="556" t="s">
        <v>1524</v>
      </c>
      <c r="E9" s="615" t="s">
        <v>1525</v>
      </c>
      <c r="F9" s="615" t="s">
        <v>1526</v>
      </c>
      <c r="G9" s="615" t="s">
        <v>1527</v>
      </c>
      <c r="H9" s="535" t="s">
        <v>1279</v>
      </c>
      <c r="I9" s="535" t="s">
        <v>1280</v>
      </c>
      <c r="J9" s="539"/>
      <c r="K9" s="556" t="s">
        <v>82</v>
      </c>
      <c r="L9" s="556" t="s">
        <v>13</v>
      </c>
      <c r="M9" s="556" t="s">
        <v>14</v>
      </c>
      <c r="N9" s="556" t="s">
        <v>15</v>
      </c>
    </row>
    <row r="10" spans="1:18" s="293" customFormat="1" ht="27" customHeight="1">
      <c r="A10" s="577"/>
      <c r="B10" s="225" t="s">
        <v>1528</v>
      </c>
      <c r="C10" s="225" t="s">
        <v>682</v>
      </c>
      <c r="D10" s="556"/>
      <c r="E10" s="615"/>
      <c r="F10" s="615"/>
      <c r="G10" s="615"/>
      <c r="H10" s="536"/>
      <c r="I10" s="536"/>
      <c r="J10" s="539"/>
      <c r="K10" s="556"/>
      <c r="L10" s="556"/>
      <c r="M10" s="556"/>
      <c r="N10" s="556"/>
    </row>
    <row r="11" spans="1:18" s="321" customFormat="1" ht="14.25" customHeight="1">
      <c r="A11" s="320">
        <v>1</v>
      </c>
      <c r="B11" s="320">
        <v>2</v>
      </c>
      <c r="C11" s="320">
        <v>3</v>
      </c>
      <c r="D11" s="320">
        <v>4</v>
      </c>
      <c r="E11" s="320">
        <v>5</v>
      </c>
      <c r="F11" s="320">
        <v>6</v>
      </c>
      <c r="G11" s="320">
        <v>7</v>
      </c>
      <c r="H11" s="320">
        <v>8</v>
      </c>
      <c r="I11" s="320">
        <v>9</v>
      </c>
      <c r="J11" s="320">
        <v>10</v>
      </c>
      <c r="K11" s="320">
        <v>11</v>
      </c>
      <c r="L11" s="320">
        <v>12</v>
      </c>
      <c r="M11" s="320">
        <v>13</v>
      </c>
      <c r="N11" s="320">
        <v>14</v>
      </c>
    </row>
    <row r="12" spans="1:18" s="168" customFormat="1" ht="23.25" customHeight="1">
      <c r="A12" s="363"/>
      <c r="B12" s="170"/>
      <c r="C12" s="170"/>
      <c r="D12" s="170"/>
      <c r="E12" s="171"/>
      <c r="F12" s="172"/>
      <c r="G12" s="171" t="s">
        <v>604</v>
      </c>
      <c r="H12" s="172">
        <v>41</v>
      </c>
      <c r="I12" s="173" t="s">
        <v>1746</v>
      </c>
      <c r="J12" s="170"/>
      <c r="K12" s="170"/>
      <c r="L12" s="170"/>
      <c r="M12" s="170"/>
      <c r="N12" s="174"/>
    </row>
    <row r="13" spans="1:18" ht="18" customHeight="1">
      <c r="A13" s="304"/>
      <c r="B13" s="305">
        <v>29</v>
      </c>
      <c r="C13" s="306" t="s">
        <v>1343</v>
      </c>
      <c r="D13" s="305">
        <v>1</v>
      </c>
      <c r="E13" s="307" t="s">
        <v>612</v>
      </c>
      <c r="F13" s="306"/>
      <c r="G13" s="307" t="s">
        <v>847</v>
      </c>
      <c r="H13" s="308">
        <v>11</v>
      </c>
      <c r="I13" s="308">
        <v>12.5</v>
      </c>
      <c r="J13" s="309">
        <f t="shared" ref="J13:J37" si="0">SUM(K13:N13)</f>
        <v>10545.59</v>
      </c>
      <c r="K13" s="310">
        <v>7960.42</v>
      </c>
      <c r="L13" s="310">
        <v>1988.93</v>
      </c>
      <c r="M13" s="310">
        <v>0</v>
      </c>
      <c r="N13" s="310">
        <v>596.24</v>
      </c>
      <c r="O13" s="311"/>
    </row>
    <row r="14" spans="1:18" ht="18" customHeight="1">
      <c r="A14" s="304"/>
      <c r="B14" s="305">
        <v>77</v>
      </c>
      <c r="C14" s="306" t="s">
        <v>1430</v>
      </c>
      <c r="D14" s="305">
        <v>1</v>
      </c>
      <c r="E14" s="307" t="s">
        <v>612</v>
      </c>
      <c r="F14" s="306"/>
      <c r="G14" s="307" t="s">
        <v>847</v>
      </c>
      <c r="H14" s="308">
        <v>12</v>
      </c>
      <c r="I14" s="308">
        <v>13.2</v>
      </c>
      <c r="J14" s="309">
        <f t="shared" si="0"/>
        <v>11136.11</v>
      </c>
      <c r="K14" s="310">
        <v>8406.18</v>
      </c>
      <c r="L14" s="310">
        <v>2100.3000000000002</v>
      </c>
      <c r="M14" s="310">
        <v>0</v>
      </c>
      <c r="N14" s="310">
        <v>629.63</v>
      </c>
      <c r="O14" s="311"/>
    </row>
    <row r="15" spans="1:18" ht="18" customHeight="1">
      <c r="A15" s="304"/>
      <c r="B15" s="305">
        <v>11</v>
      </c>
      <c r="C15" s="306" t="s">
        <v>1299</v>
      </c>
      <c r="D15" s="305">
        <v>1</v>
      </c>
      <c r="E15" s="307" t="s">
        <v>612</v>
      </c>
      <c r="F15" s="306"/>
      <c r="G15" s="307" t="s">
        <v>847</v>
      </c>
      <c r="H15" s="308">
        <v>12</v>
      </c>
      <c r="I15" s="308">
        <v>12.8</v>
      </c>
      <c r="J15" s="309">
        <f t="shared" si="0"/>
        <v>10798.67</v>
      </c>
      <c r="K15" s="310">
        <v>8151.47</v>
      </c>
      <c r="L15" s="310">
        <v>2036.65</v>
      </c>
      <c r="M15" s="310">
        <v>0</v>
      </c>
      <c r="N15" s="310">
        <v>610.54999999999995</v>
      </c>
      <c r="O15" s="311"/>
    </row>
    <row r="16" spans="1:18" ht="18" customHeight="1">
      <c r="A16" s="304"/>
      <c r="B16" s="305">
        <v>75</v>
      </c>
      <c r="C16" s="306" t="s">
        <v>1425</v>
      </c>
      <c r="D16" s="305">
        <v>1</v>
      </c>
      <c r="E16" s="307" t="s">
        <v>612</v>
      </c>
      <c r="F16" s="306"/>
      <c r="G16" s="307" t="s">
        <v>847</v>
      </c>
      <c r="H16" s="308">
        <v>12</v>
      </c>
      <c r="I16" s="308">
        <v>12.5</v>
      </c>
      <c r="J16" s="309">
        <f t="shared" si="0"/>
        <v>10545.59</v>
      </c>
      <c r="K16" s="310">
        <v>7960.42</v>
      </c>
      <c r="L16" s="310">
        <v>1988.93</v>
      </c>
      <c r="M16" s="310">
        <v>0</v>
      </c>
      <c r="N16" s="310">
        <v>596.24</v>
      </c>
      <c r="O16" s="311"/>
    </row>
    <row r="17" spans="1:15" ht="18" customHeight="1">
      <c r="A17" s="304"/>
      <c r="B17" s="305">
        <v>122</v>
      </c>
      <c r="C17" s="306" t="s">
        <v>1505</v>
      </c>
      <c r="D17" s="305">
        <v>1</v>
      </c>
      <c r="E17" s="307" t="s">
        <v>612</v>
      </c>
      <c r="F17" s="306"/>
      <c r="G17" s="307" t="s">
        <v>847</v>
      </c>
      <c r="H17" s="308">
        <v>12</v>
      </c>
      <c r="I17" s="308">
        <v>13.7</v>
      </c>
      <c r="J17" s="309">
        <f t="shared" si="0"/>
        <v>11557.95</v>
      </c>
      <c r="K17" s="310">
        <v>8724.61</v>
      </c>
      <c r="L17" s="310">
        <v>2179.86</v>
      </c>
      <c r="M17" s="310">
        <v>0</v>
      </c>
      <c r="N17" s="310">
        <v>653.48</v>
      </c>
      <c r="O17" s="311"/>
    </row>
    <row r="18" spans="1:15" ht="18" customHeight="1">
      <c r="A18" s="304"/>
      <c r="B18" s="305">
        <v>97</v>
      </c>
      <c r="C18" s="306" t="s">
        <v>1442</v>
      </c>
      <c r="D18" s="305">
        <v>1</v>
      </c>
      <c r="E18" s="307" t="s">
        <v>612</v>
      </c>
      <c r="F18" s="306"/>
      <c r="G18" s="307" t="s">
        <v>847</v>
      </c>
      <c r="H18" s="308">
        <v>12</v>
      </c>
      <c r="I18" s="308">
        <v>12.8</v>
      </c>
      <c r="J18" s="309">
        <f t="shared" si="0"/>
        <v>10798.67</v>
      </c>
      <c r="K18" s="310">
        <v>8151.47</v>
      </c>
      <c r="L18" s="310">
        <v>2036.65</v>
      </c>
      <c r="M18" s="310">
        <v>0</v>
      </c>
      <c r="N18" s="310">
        <v>610.54999999999995</v>
      </c>
      <c r="O18" s="311"/>
    </row>
    <row r="19" spans="1:15" ht="18" customHeight="1">
      <c r="A19" s="304"/>
      <c r="B19" s="305">
        <v>68</v>
      </c>
      <c r="C19" s="306" t="s">
        <v>1421</v>
      </c>
      <c r="D19" s="305">
        <v>1</v>
      </c>
      <c r="E19" s="307" t="s">
        <v>658</v>
      </c>
      <c r="F19" s="306"/>
      <c r="G19" s="307" t="s">
        <v>847</v>
      </c>
      <c r="H19" s="308">
        <v>9</v>
      </c>
      <c r="I19" s="308">
        <v>12</v>
      </c>
      <c r="J19" s="309">
        <f t="shared" si="0"/>
        <v>10123.75</v>
      </c>
      <c r="K19" s="310">
        <v>7642</v>
      </c>
      <c r="L19" s="310">
        <v>1909.36</v>
      </c>
      <c r="M19" s="310">
        <v>0</v>
      </c>
      <c r="N19" s="310">
        <v>572.39</v>
      </c>
      <c r="O19" s="311"/>
    </row>
    <row r="20" spans="1:15" ht="45.75" customHeight="1">
      <c r="A20" s="304"/>
      <c r="B20" s="305">
        <v>138</v>
      </c>
      <c r="C20" s="312" t="s">
        <v>1529</v>
      </c>
      <c r="D20" s="305">
        <v>1</v>
      </c>
      <c r="E20" s="307" t="s">
        <v>658</v>
      </c>
      <c r="F20" s="195" t="s">
        <v>1530</v>
      </c>
      <c r="G20" s="313" t="s">
        <v>1531</v>
      </c>
      <c r="H20" s="308">
        <v>1</v>
      </c>
      <c r="I20" s="308">
        <v>1</v>
      </c>
      <c r="J20" s="309">
        <f t="shared" si="0"/>
        <v>843.64</v>
      </c>
      <c r="K20" s="310">
        <v>636.83000000000004</v>
      </c>
      <c r="L20" s="310">
        <v>159.11000000000001</v>
      </c>
      <c r="M20" s="310">
        <v>0</v>
      </c>
      <c r="N20" s="310">
        <v>47.7</v>
      </c>
      <c r="O20" s="311"/>
    </row>
    <row r="21" spans="1:15" ht="18" customHeight="1">
      <c r="A21" s="304"/>
      <c r="B21" s="305">
        <v>100</v>
      </c>
      <c r="C21" s="306" t="s">
        <v>1459</v>
      </c>
      <c r="D21" s="305">
        <v>1</v>
      </c>
      <c r="E21" s="307" t="s">
        <v>612</v>
      </c>
      <c r="F21" s="306"/>
      <c r="G21" s="307" t="s">
        <v>847</v>
      </c>
      <c r="H21" s="308">
        <v>9</v>
      </c>
      <c r="I21" s="308">
        <v>12.4</v>
      </c>
      <c r="J21" s="309">
        <f t="shared" si="0"/>
        <v>10461.200000000001</v>
      </c>
      <c r="K21" s="310">
        <v>7896.73</v>
      </c>
      <c r="L21" s="310">
        <v>1973</v>
      </c>
      <c r="M21" s="310">
        <v>0</v>
      </c>
      <c r="N21" s="310">
        <v>591.47</v>
      </c>
      <c r="O21" s="311"/>
    </row>
    <row r="22" spans="1:15" ht="18" customHeight="1">
      <c r="A22" s="304"/>
      <c r="B22" s="305">
        <v>100</v>
      </c>
      <c r="C22" s="306" t="s">
        <v>1459</v>
      </c>
      <c r="D22" s="305">
        <v>1</v>
      </c>
      <c r="E22" s="307" t="s">
        <v>658</v>
      </c>
      <c r="F22" s="306"/>
      <c r="G22" s="307" t="s">
        <v>847</v>
      </c>
      <c r="H22" s="308">
        <v>15</v>
      </c>
      <c r="I22" s="308">
        <v>17.100000000000001</v>
      </c>
      <c r="J22" s="309">
        <f t="shared" si="0"/>
        <v>14426.35</v>
      </c>
      <c r="K22" s="310">
        <v>10889.85</v>
      </c>
      <c r="L22" s="310">
        <v>2720.84</v>
      </c>
      <c r="M22" s="310">
        <v>0</v>
      </c>
      <c r="N22" s="310">
        <v>815.66</v>
      </c>
      <c r="O22" s="311"/>
    </row>
    <row r="23" spans="1:15" ht="18" customHeight="1">
      <c r="A23" s="304"/>
      <c r="B23" s="305">
        <v>108</v>
      </c>
      <c r="C23" s="306" t="s">
        <v>1473</v>
      </c>
      <c r="D23" s="305">
        <v>1</v>
      </c>
      <c r="E23" s="307" t="s">
        <v>612</v>
      </c>
      <c r="F23" s="306"/>
      <c r="G23" s="307" t="s">
        <v>847</v>
      </c>
      <c r="H23" s="308">
        <v>9</v>
      </c>
      <c r="I23" s="308">
        <v>11.9</v>
      </c>
      <c r="J23" s="309">
        <f t="shared" si="0"/>
        <v>10039.379999999999</v>
      </c>
      <c r="K23" s="310">
        <v>7578.31</v>
      </c>
      <c r="L23" s="310">
        <v>1893.45</v>
      </c>
      <c r="M23" s="310">
        <v>0</v>
      </c>
      <c r="N23" s="310">
        <v>567.62</v>
      </c>
      <c r="O23" s="311"/>
    </row>
    <row r="24" spans="1:15" ht="18" customHeight="1">
      <c r="A24" s="304"/>
      <c r="B24" s="305">
        <v>112</v>
      </c>
      <c r="C24" s="306" t="s">
        <v>1477</v>
      </c>
      <c r="D24" s="305">
        <v>1</v>
      </c>
      <c r="E24" s="307" t="s">
        <v>612</v>
      </c>
      <c r="F24" s="306"/>
      <c r="G24" s="307" t="s">
        <v>847</v>
      </c>
      <c r="H24" s="308">
        <v>9</v>
      </c>
      <c r="I24" s="308">
        <v>11.3</v>
      </c>
      <c r="J24" s="309">
        <f t="shared" si="0"/>
        <v>9533.19</v>
      </c>
      <c r="K24" s="310">
        <v>7196.21</v>
      </c>
      <c r="L24" s="310">
        <v>1797.98</v>
      </c>
      <c r="M24" s="310">
        <v>0</v>
      </c>
      <c r="N24" s="310">
        <v>539</v>
      </c>
      <c r="O24" s="311"/>
    </row>
    <row r="25" spans="1:15" ht="18" customHeight="1">
      <c r="A25" s="304"/>
      <c r="B25" s="305">
        <v>136</v>
      </c>
      <c r="C25" s="312" t="s">
        <v>1532</v>
      </c>
      <c r="D25" s="305">
        <v>1</v>
      </c>
      <c r="E25" s="307" t="s">
        <v>612</v>
      </c>
      <c r="F25" s="306"/>
      <c r="G25" s="307" t="s">
        <v>847</v>
      </c>
      <c r="H25" s="308">
        <v>8</v>
      </c>
      <c r="I25" s="308">
        <v>10.199999999999999</v>
      </c>
      <c r="J25" s="309">
        <f t="shared" si="0"/>
        <v>8605.18</v>
      </c>
      <c r="K25" s="310">
        <v>6495.69</v>
      </c>
      <c r="L25" s="310">
        <v>1622.96</v>
      </c>
      <c r="M25" s="310">
        <v>0</v>
      </c>
      <c r="N25" s="310">
        <v>486.53</v>
      </c>
      <c r="O25" s="311"/>
    </row>
    <row r="26" spans="1:15" ht="18" customHeight="1">
      <c r="A26" s="304"/>
      <c r="B26" s="305">
        <v>136</v>
      </c>
      <c r="C26" s="312" t="s">
        <v>1532</v>
      </c>
      <c r="D26" s="305">
        <v>1</v>
      </c>
      <c r="E26" s="307" t="s">
        <v>658</v>
      </c>
      <c r="F26" s="306"/>
      <c r="G26" s="307" t="s">
        <v>847</v>
      </c>
      <c r="H26" s="308">
        <v>9</v>
      </c>
      <c r="I26" s="308">
        <v>10.8</v>
      </c>
      <c r="J26" s="309">
        <f t="shared" si="0"/>
        <v>9111.3799999999992</v>
      </c>
      <c r="K26" s="310">
        <v>6877.8</v>
      </c>
      <c r="L26" s="310">
        <v>1718.42</v>
      </c>
      <c r="M26" s="310">
        <v>0</v>
      </c>
      <c r="N26" s="310">
        <v>515.16</v>
      </c>
      <c r="O26" s="311"/>
    </row>
    <row r="27" spans="1:15" ht="18" customHeight="1">
      <c r="A27" s="304"/>
      <c r="B27" s="305">
        <v>136</v>
      </c>
      <c r="C27" s="312" t="s">
        <v>1532</v>
      </c>
      <c r="D27" s="305">
        <v>1</v>
      </c>
      <c r="E27" s="307" t="s">
        <v>847</v>
      </c>
      <c r="F27" s="306"/>
      <c r="G27" s="307" t="s">
        <v>1533</v>
      </c>
      <c r="H27" s="308">
        <v>1</v>
      </c>
      <c r="I27" s="308">
        <v>1</v>
      </c>
      <c r="J27" s="309">
        <f t="shared" si="0"/>
        <v>8753.0300000000007</v>
      </c>
      <c r="K27" s="310">
        <v>636.83000000000004</v>
      </c>
      <c r="L27" s="310">
        <v>8068.5</v>
      </c>
      <c r="M27" s="310">
        <v>0</v>
      </c>
      <c r="N27" s="310">
        <v>47.7</v>
      </c>
      <c r="O27" s="311"/>
    </row>
    <row r="28" spans="1:15" ht="18" customHeight="1">
      <c r="A28" s="304"/>
      <c r="B28" s="305">
        <v>136</v>
      </c>
      <c r="C28" s="312" t="s">
        <v>1532</v>
      </c>
      <c r="D28" s="305">
        <v>1</v>
      </c>
      <c r="E28" s="307" t="s">
        <v>847</v>
      </c>
      <c r="F28" s="306" t="s">
        <v>1534</v>
      </c>
      <c r="G28" s="307" t="s">
        <v>847</v>
      </c>
      <c r="H28" s="308">
        <v>1</v>
      </c>
      <c r="I28" s="308">
        <v>2</v>
      </c>
      <c r="J28" s="309">
        <f t="shared" si="0"/>
        <v>5231.5600000000004</v>
      </c>
      <c r="K28" s="310">
        <v>651.21</v>
      </c>
      <c r="L28" s="310">
        <v>4531.58</v>
      </c>
      <c r="M28" s="310">
        <v>0</v>
      </c>
      <c r="N28" s="310">
        <v>48.77</v>
      </c>
      <c r="O28" s="311"/>
    </row>
    <row r="29" spans="1:15" ht="18" customHeight="1">
      <c r="A29" s="304"/>
      <c r="B29" s="305">
        <v>162</v>
      </c>
      <c r="C29" s="306" t="s">
        <v>1404</v>
      </c>
      <c r="D29" s="305">
        <v>1</v>
      </c>
      <c r="E29" s="307" t="s">
        <v>612</v>
      </c>
      <c r="F29" s="306"/>
      <c r="G29" s="307" t="s">
        <v>847</v>
      </c>
      <c r="H29" s="308">
        <v>4</v>
      </c>
      <c r="I29" s="308">
        <v>6</v>
      </c>
      <c r="J29" s="309">
        <f t="shared" si="0"/>
        <v>5061.88</v>
      </c>
      <c r="K29" s="310">
        <v>3821</v>
      </c>
      <c r="L29" s="310">
        <v>954.68</v>
      </c>
      <c r="M29" s="310">
        <v>0</v>
      </c>
      <c r="N29" s="310">
        <v>286.2</v>
      </c>
      <c r="O29" s="311"/>
    </row>
    <row r="30" spans="1:15" ht="18" customHeight="1">
      <c r="A30" s="304"/>
      <c r="B30" s="305">
        <v>65</v>
      </c>
      <c r="C30" s="306" t="s">
        <v>1413</v>
      </c>
      <c r="D30" s="305">
        <v>1</v>
      </c>
      <c r="E30" s="307" t="s">
        <v>612</v>
      </c>
      <c r="F30" s="306"/>
      <c r="G30" s="307" t="s">
        <v>847</v>
      </c>
      <c r="H30" s="308">
        <v>8</v>
      </c>
      <c r="I30" s="308">
        <v>9</v>
      </c>
      <c r="J30" s="309">
        <f t="shared" si="0"/>
        <v>7592.81</v>
      </c>
      <c r="K30" s="310">
        <v>5731.49</v>
      </c>
      <c r="L30" s="310">
        <v>1432.02</v>
      </c>
      <c r="M30" s="310">
        <v>0</v>
      </c>
      <c r="N30" s="310">
        <v>429.3</v>
      </c>
      <c r="O30" s="311"/>
    </row>
    <row r="31" spans="1:15" ht="18" customHeight="1">
      <c r="A31" s="304"/>
      <c r="B31" s="305">
        <v>53</v>
      </c>
      <c r="C31" s="306" t="s">
        <v>1350</v>
      </c>
      <c r="D31" s="305">
        <v>1</v>
      </c>
      <c r="E31" s="307" t="s">
        <v>612</v>
      </c>
      <c r="F31" s="306"/>
      <c r="G31" s="307" t="s">
        <v>847</v>
      </c>
      <c r="H31" s="308">
        <v>12</v>
      </c>
      <c r="I31" s="308">
        <v>14.1</v>
      </c>
      <c r="J31" s="309">
        <f t="shared" si="0"/>
        <v>11895.4</v>
      </c>
      <c r="K31" s="310">
        <v>8979.34</v>
      </c>
      <c r="L31" s="310">
        <v>2243.5</v>
      </c>
      <c r="M31" s="310">
        <v>0</v>
      </c>
      <c r="N31" s="310">
        <v>672.56</v>
      </c>
      <c r="O31" s="311"/>
    </row>
    <row r="32" spans="1:15" ht="18" customHeight="1">
      <c r="A32" s="304"/>
      <c r="B32" s="305">
        <v>53</v>
      </c>
      <c r="C32" s="306" t="s">
        <v>1350</v>
      </c>
      <c r="D32" s="305">
        <v>1</v>
      </c>
      <c r="E32" s="307" t="s">
        <v>658</v>
      </c>
      <c r="F32" s="306"/>
      <c r="G32" s="307" t="s">
        <v>847</v>
      </c>
      <c r="H32" s="308">
        <v>12</v>
      </c>
      <c r="I32" s="308">
        <v>13</v>
      </c>
      <c r="J32" s="309">
        <f t="shared" si="0"/>
        <v>10967.39</v>
      </c>
      <c r="K32" s="310">
        <v>8278.82</v>
      </c>
      <c r="L32" s="310">
        <v>2068.48</v>
      </c>
      <c r="M32" s="310">
        <v>0</v>
      </c>
      <c r="N32" s="310">
        <v>620.09</v>
      </c>
      <c r="O32" s="311"/>
    </row>
    <row r="33" spans="1:18" ht="18" customHeight="1">
      <c r="A33" s="304"/>
      <c r="B33" s="305">
        <v>12</v>
      </c>
      <c r="C33" s="306" t="s">
        <v>1305</v>
      </c>
      <c r="D33" s="305">
        <v>1</v>
      </c>
      <c r="E33" s="307" t="s">
        <v>612</v>
      </c>
      <c r="F33" s="306"/>
      <c r="G33" s="307" t="s">
        <v>847</v>
      </c>
      <c r="H33" s="308">
        <v>8</v>
      </c>
      <c r="I33" s="308">
        <v>10.1</v>
      </c>
      <c r="J33" s="309">
        <f t="shared" si="0"/>
        <v>8520.82</v>
      </c>
      <c r="K33" s="310">
        <v>6432.01</v>
      </c>
      <c r="L33" s="310">
        <v>1607.04</v>
      </c>
      <c r="M33" s="310">
        <v>0</v>
      </c>
      <c r="N33" s="310">
        <v>481.77</v>
      </c>
      <c r="O33" s="311"/>
    </row>
    <row r="34" spans="1:18" ht="18" customHeight="1">
      <c r="A34" s="304"/>
      <c r="B34" s="305">
        <v>16</v>
      </c>
      <c r="C34" s="306" t="s">
        <v>1535</v>
      </c>
      <c r="D34" s="305">
        <v>1</v>
      </c>
      <c r="E34" s="307" t="s">
        <v>612</v>
      </c>
      <c r="F34" s="306"/>
      <c r="G34" s="307" t="s">
        <v>847</v>
      </c>
      <c r="H34" s="308">
        <v>11</v>
      </c>
      <c r="I34" s="308">
        <v>17.3</v>
      </c>
      <c r="J34" s="309">
        <f t="shared" si="0"/>
        <v>14595.07</v>
      </c>
      <c r="K34" s="310">
        <v>11017.21</v>
      </c>
      <c r="L34" s="310">
        <v>2752.67</v>
      </c>
      <c r="M34" s="310">
        <v>0</v>
      </c>
      <c r="N34" s="310">
        <v>825.19</v>
      </c>
      <c r="O34" s="311"/>
    </row>
    <row r="35" spans="1:18" ht="18" customHeight="1">
      <c r="A35" s="304"/>
      <c r="B35" s="305">
        <v>16</v>
      </c>
      <c r="C35" s="306" t="s">
        <v>1535</v>
      </c>
      <c r="D35" s="305">
        <v>1</v>
      </c>
      <c r="E35" s="307" t="s">
        <v>658</v>
      </c>
      <c r="F35" s="306"/>
      <c r="G35" s="307" t="s">
        <v>847</v>
      </c>
      <c r="H35" s="308">
        <v>11</v>
      </c>
      <c r="I35" s="308">
        <v>17.3</v>
      </c>
      <c r="J35" s="309">
        <f t="shared" si="0"/>
        <v>14595.07</v>
      </c>
      <c r="K35" s="310">
        <v>11017.21</v>
      </c>
      <c r="L35" s="310">
        <v>2752.67</v>
      </c>
      <c r="M35" s="310">
        <v>0</v>
      </c>
      <c r="N35" s="310">
        <v>825.19</v>
      </c>
      <c r="O35" s="311"/>
    </row>
    <row r="36" spans="1:18" ht="18" customHeight="1">
      <c r="A36" s="304"/>
      <c r="B36" s="305">
        <v>16</v>
      </c>
      <c r="C36" s="306" t="s">
        <v>1535</v>
      </c>
      <c r="D36" s="305">
        <v>2</v>
      </c>
      <c r="E36" s="307" t="s">
        <v>612</v>
      </c>
      <c r="F36" s="306"/>
      <c r="G36" s="307" t="s">
        <v>847</v>
      </c>
      <c r="H36" s="308">
        <v>12</v>
      </c>
      <c r="I36" s="308">
        <v>15.4</v>
      </c>
      <c r="J36" s="309">
        <f t="shared" si="0"/>
        <v>19959.7</v>
      </c>
      <c r="K36" s="310">
        <v>14682.14</v>
      </c>
      <c r="L36" s="310">
        <v>1521.98</v>
      </c>
      <c r="M36" s="310">
        <v>0</v>
      </c>
      <c r="N36" s="310">
        <v>3755.58</v>
      </c>
      <c r="O36" s="311"/>
      <c r="P36" s="311"/>
      <c r="Q36" s="311"/>
      <c r="R36" s="311"/>
    </row>
    <row r="37" spans="1:18" ht="18" customHeight="1">
      <c r="A37" s="304"/>
      <c r="B37" s="305">
        <v>16</v>
      </c>
      <c r="C37" s="306" t="s">
        <v>1535</v>
      </c>
      <c r="D37" s="305">
        <v>2</v>
      </c>
      <c r="E37" s="307" t="s">
        <v>658</v>
      </c>
      <c r="F37" s="306"/>
      <c r="G37" s="307" t="s">
        <v>847</v>
      </c>
      <c r="H37" s="308">
        <v>12</v>
      </c>
      <c r="I37" s="308">
        <v>12.7</v>
      </c>
      <c r="J37" s="309">
        <f t="shared" si="0"/>
        <v>16460.259999999998</v>
      </c>
      <c r="K37" s="421">
        <v>12107.99</v>
      </c>
      <c r="L37" s="421">
        <v>1255.1400000000001</v>
      </c>
      <c r="M37" s="421">
        <v>0</v>
      </c>
      <c r="N37" s="421">
        <v>3097.13</v>
      </c>
      <c r="O37" s="311"/>
      <c r="P37" s="311"/>
      <c r="Q37" s="311"/>
      <c r="R37" s="311"/>
    </row>
    <row r="38" spans="1:18" s="168" customFormat="1" ht="23.25" customHeight="1">
      <c r="A38" s="363"/>
      <c r="B38" s="170"/>
      <c r="C38" s="170"/>
      <c r="D38" s="170"/>
      <c r="E38" s="171"/>
      <c r="F38" s="172"/>
      <c r="G38" s="171" t="s">
        <v>604</v>
      </c>
      <c r="H38" s="172">
        <v>42</v>
      </c>
      <c r="I38" s="173" t="s">
        <v>1747</v>
      </c>
      <c r="J38" s="170"/>
      <c r="K38" s="170"/>
      <c r="L38" s="170"/>
      <c r="M38" s="170"/>
      <c r="N38" s="174"/>
    </row>
    <row r="39" spans="1:18" ht="18" customHeight="1">
      <c r="A39" s="304"/>
      <c r="B39" s="305">
        <v>97</v>
      </c>
      <c r="C39" s="306" t="s">
        <v>1442</v>
      </c>
      <c r="D39" s="305">
        <v>1</v>
      </c>
      <c r="E39" s="307" t="s">
        <v>612</v>
      </c>
      <c r="F39" s="306"/>
      <c r="G39" s="307" t="s">
        <v>847</v>
      </c>
      <c r="H39" s="308">
        <v>12</v>
      </c>
      <c r="I39" s="308">
        <v>15.2</v>
      </c>
      <c r="J39" s="309">
        <f>SUM(K39:N39)</f>
        <v>7596.73</v>
      </c>
      <c r="K39" s="310">
        <v>5414.14</v>
      </c>
      <c r="L39" s="310">
        <v>1777.03</v>
      </c>
      <c r="M39" s="310">
        <v>0</v>
      </c>
      <c r="N39" s="310">
        <v>405.56</v>
      </c>
      <c r="O39" s="311"/>
    </row>
    <row r="40" spans="1:18" ht="18" customHeight="1">
      <c r="A40" s="304"/>
      <c r="B40" s="305">
        <v>29</v>
      </c>
      <c r="C40" s="306" t="s">
        <v>1343</v>
      </c>
      <c r="D40" s="305">
        <v>1</v>
      </c>
      <c r="E40" s="307" t="s">
        <v>612</v>
      </c>
      <c r="F40" s="306"/>
      <c r="G40" s="307" t="s">
        <v>847</v>
      </c>
      <c r="H40" s="308">
        <v>15</v>
      </c>
      <c r="I40" s="308">
        <v>20.2</v>
      </c>
      <c r="J40" s="309">
        <f t="shared" ref="J40:J41" si="1">SUM(K40:N40)</f>
        <v>10095.64</v>
      </c>
      <c r="K40" s="310">
        <v>7195.1</v>
      </c>
      <c r="L40" s="310">
        <v>2361.5700000000002</v>
      </c>
      <c r="M40" s="310">
        <v>0</v>
      </c>
      <c r="N40" s="310">
        <v>538.97</v>
      </c>
      <c r="O40" s="311"/>
    </row>
    <row r="41" spans="1:18" ht="18" customHeight="1">
      <c r="A41" s="304"/>
      <c r="B41" s="305">
        <v>53</v>
      </c>
      <c r="C41" s="306" t="s">
        <v>1350</v>
      </c>
      <c r="D41" s="305">
        <v>1</v>
      </c>
      <c r="E41" s="307" t="s">
        <v>612</v>
      </c>
      <c r="F41" s="306"/>
      <c r="G41" s="307" t="s">
        <v>847</v>
      </c>
      <c r="H41" s="308">
        <v>15</v>
      </c>
      <c r="I41" s="308">
        <v>21.8</v>
      </c>
      <c r="J41" s="309">
        <f t="shared" si="1"/>
        <v>10895.28</v>
      </c>
      <c r="K41" s="310">
        <v>7765.02</v>
      </c>
      <c r="L41" s="310">
        <v>2548.62</v>
      </c>
      <c r="M41" s="310">
        <v>0</v>
      </c>
      <c r="N41" s="310">
        <v>581.64</v>
      </c>
      <c r="O41" s="311"/>
    </row>
    <row r="42" spans="1:18" s="168" customFormat="1" ht="23.25" customHeight="1">
      <c r="A42" s="363"/>
      <c r="B42" s="170"/>
      <c r="C42" s="170"/>
      <c r="D42" s="170"/>
      <c r="E42" s="171"/>
      <c r="F42" s="172"/>
      <c r="G42" s="171" t="s">
        <v>604</v>
      </c>
      <c r="H42" s="172">
        <v>43</v>
      </c>
      <c r="I42" s="173" t="s">
        <v>1748</v>
      </c>
      <c r="J42" s="170"/>
      <c r="K42" s="170"/>
      <c r="L42" s="170"/>
      <c r="M42" s="170"/>
      <c r="N42" s="174"/>
    </row>
    <row r="43" spans="1:18" ht="18" customHeight="1">
      <c r="A43" s="304"/>
      <c r="B43" s="305">
        <v>29</v>
      </c>
      <c r="C43" s="306" t="s">
        <v>1343</v>
      </c>
      <c r="D43" s="305">
        <v>1</v>
      </c>
      <c r="E43" s="307" t="s">
        <v>612</v>
      </c>
      <c r="F43" s="306"/>
      <c r="G43" s="307" t="s">
        <v>1536</v>
      </c>
      <c r="H43" s="308">
        <v>35</v>
      </c>
      <c r="I43" s="308">
        <v>40.700000000000003</v>
      </c>
      <c r="J43" s="309">
        <f t="shared" ref="J43:J54" si="2">SUM(K43:N43)</f>
        <v>36275.21</v>
      </c>
      <c r="K43" s="310">
        <v>33386.910000000003</v>
      </c>
      <c r="L43" s="310">
        <v>387.58</v>
      </c>
      <c r="M43" s="310">
        <v>0</v>
      </c>
      <c r="N43" s="310">
        <v>2500.7199999999998</v>
      </c>
      <c r="O43" s="311"/>
    </row>
    <row r="44" spans="1:18" ht="18" customHeight="1">
      <c r="A44" s="304"/>
      <c r="B44" s="305">
        <v>53</v>
      </c>
      <c r="C44" s="306" t="s">
        <v>1350</v>
      </c>
      <c r="D44" s="305">
        <v>1</v>
      </c>
      <c r="E44" s="307" t="s">
        <v>612</v>
      </c>
      <c r="F44" s="306"/>
      <c r="G44" s="307" t="s">
        <v>1537</v>
      </c>
      <c r="H44" s="308">
        <v>35</v>
      </c>
      <c r="I44" s="308">
        <v>46.4</v>
      </c>
      <c r="J44" s="309">
        <f t="shared" si="2"/>
        <v>54216.54</v>
      </c>
      <c r="K44" s="310">
        <v>48205.57</v>
      </c>
      <c r="L44" s="310">
        <v>2400.15</v>
      </c>
      <c r="M44" s="310">
        <v>0</v>
      </c>
      <c r="N44" s="310">
        <v>3610.82</v>
      </c>
      <c r="O44" s="311"/>
    </row>
    <row r="45" spans="1:18" ht="30.75" customHeight="1">
      <c r="A45" s="304"/>
      <c r="B45" s="305">
        <v>53</v>
      </c>
      <c r="C45" s="306" t="s">
        <v>1350</v>
      </c>
      <c r="D45" s="305">
        <v>1</v>
      </c>
      <c r="E45" s="307" t="s">
        <v>612</v>
      </c>
      <c r="F45" s="306"/>
      <c r="G45" s="313" t="s">
        <v>1538</v>
      </c>
      <c r="H45" s="308">
        <v>56</v>
      </c>
      <c r="I45" s="308">
        <v>75</v>
      </c>
      <c r="J45" s="309">
        <f t="shared" si="2"/>
        <v>87634.5</v>
      </c>
      <c r="K45" s="310">
        <v>77918.5</v>
      </c>
      <c r="L45" s="310">
        <v>3879.54</v>
      </c>
      <c r="M45" s="310">
        <v>0</v>
      </c>
      <c r="N45" s="310">
        <v>5836.46</v>
      </c>
      <c r="O45" s="311"/>
    </row>
    <row r="46" spans="1:18" ht="18" customHeight="1">
      <c r="A46" s="304"/>
      <c r="B46" s="305">
        <v>53</v>
      </c>
      <c r="C46" s="306" t="s">
        <v>1350</v>
      </c>
      <c r="D46" s="305">
        <v>1</v>
      </c>
      <c r="E46" s="307" t="s">
        <v>612</v>
      </c>
      <c r="F46" s="306"/>
      <c r="G46" s="307" t="s">
        <v>1539</v>
      </c>
      <c r="H46" s="308">
        <v>62</v>
      </c>
      <c r="I46" s="308">
        <v>73</v>
      </c>
      <c r="J46" s="309">
        <f t="shared" si="2"/>
        <v>85297.57</v>
      </c>
      <c r="K46" s="310">
        <v>75840.67</v>
      </c>
      <c r="L46" s="310">
        <v>3776.09</v>
      </c>
      <c r="M46" s="310">
        <v>0</v>
      </c>
      <c r="N46" s="310">
        <v>5680.81</v>
      </c>
      <c r="O46" s="311"/>
    </row>
    <row r="47" spans="1:18" s="168" customFormat="1" ht="23.25" customHeight="1">
      <c r="A47" s="363"/>
      <c r="B47" s="170"/>
      <c r="C47" s="170"/>
      <c r="D47" s="170"/>
      <c r="E47" s="171"/>
      <c r="F47" s="172"/>
      <c r="G47" s="171" t="s">
        <v>604</v>
      </c>
      <c r="H47" s="172">
        <v>44</v>
      </c>
      <c r="I47" s="173" t="s">
        <v>1749</v>
      </c>
      <c r="J47" s="170"/>
      <c r="K47" s="170"/>
      <c r="L47" s="170"/>
      <c r="M47" s="170"/>
      <c r="N47" s="174"/>
    </row>
    <row r="48" spans="1:18" ht="18" customHeight="1">
      <c r="A48" s="304"/>
      <c r="B48" s="305">
        <v>29</v>
      </c>
      <c r="C48" s="306" t="s">
        <v>1343</v>
      </c>
      <c r="D48" s="305">
        <v>1</v>
      </c>
      <c r="E48" s="307" t="s">
        <v>612</v>
      </c>
      <c r="F48" s="306"/>
      <c r="G48" s="307" t="s">
        <v>847</v>
      </c>
      <c r="H48" s="308">
        <v>55</v>
      </c>
      <c r="I48" s="308">
        <v>79.099999999999994</v>
      </c>
      <c r="J48" s="309">
        <f t="shared" si="2"/>
        <v>118021.82</v>
      </c>
      <c r="K48" s="310">
        <v>102403.84</v>
      </c>
      <c r="L48" s="310">
        <v>7948.33</v>
      </c>
      <c r="M48" s="310">
        <v>0</v>
      </c>
      <c r="N48" s="310">
        <v>7669.65</v>
      </c>
      <c r="O48" s="311"/>
    </row>
    <row r="49" spans="1:15" ht="18" customHeight="1">
      <c r="A49" s="304"/>
      <c r="B49" s="305">
        <v>29</v>
      </c>
      <c r="C49" s="306" t="s">
        <v>1343</v>
      </c>
      <c r="D49" s="305">
        <v>1</v>
      </c>
      <c r="E49" s="307" t="s">
        <v>612</v>
      </c>
      <c r="F49" s="306"/>
      <c r="G49" s="307" t="s">
        <v>1540</v>
      </c>
      <c r="H49" s="308">
        <v>45</v>
      </c>
      <c r="I49" s="308">
        <v>54.5</v>
      </c>
      <c r="J49" s="309">
        <f t="shared" si="2"/>
        <v>76359.78</v>
      </c>
      <c r="K49" s="310">
        <v>70556.38</v>
      </c>
      <c r="L49" s="310">
        <v>519</v>
      </c>
      <c r="M49" s="310">
        <v>0</v>
      </c>
      <c r="N49" s="310">
        <v>5284.4</v>
      </c>
      <c r="O49" s="311"/>
    </row>
    <row r="50" spans="1:15" ht="18" customHeight="1">
      <c r="A50" s="304"/>
      <c r="B50" s="305">
        <v>53</v>
      </c>
      <c r="C50" s="306" t="s">
        <v>1350</v>
      </c>
      <c r="D50" s="305">
        <v>1</v>
      </c>
      <c r="E50" s="307" t="s">
        <v>612</v>
      </c>
      <c r="F50" s="306"/>
      <c r="G50" s="307" t="s">
        <v>1537</v>
      </c>
      <c r="H50" s="308">
        <v>32</v>
      </c>
      <c r="I50" s="308">
        <v>37.6</v>
      </c>
      <c r="J50" s="309">
        <f t="shared" si="2"/>
        <v>56101.39</v>
      </c>
      <c r="K50" s="310">
        <v>48677.42</v>
      </c>
      <c r="L50" s="310">
        <v>3778.22</v>
      </c>
      <c r="M50" s="310">
        <v>0</v>
      </c>
      <c r="N50" s="310">
        <v>3645.75</v>
      </c>
      <c r="O50" s="311"/>
    </row>
    <row r="51" spans="1:15" ht="31.5" customHeight="1">
      <c r="A51" s="304"/>
      <c r="B51" s="305">
        <v>53</v>
      </c>
      <c r="C51" s="306" t="s">
        <v>1350</v>
      </c>
      <c r="D51" s="305">
        <v>1</v>
      </c>
      <c r="E51" s="307" t="s">
        <v>612</v>
      </c>
      <c r="F51" s="306"/>
      <c r="G51" s="313" t="s">
        <v>1538</v>
      </c>
      <c r="H51" s="308">
        <v>56</v>
      </c>
      <c r="I51" s="308">
        <v>78</v>
      </c>
      <c r="J51" s="309">
        <f t="shared" si="2"/>
        <v>116380.55</v>
      </c>
      <c r="K51" s="310">
        <v>100979.75</v>
      </c>
      <c r="L51" s="310">
        <v>7837.8</v>
      </c>
      <c r="M51" s="310">
        <v>0</v>
      </c>
      <c r="N51" s="310">
        <v>7563</v>
      </c>
      <c r="O51" s="311"/>
    </row>
    <row r="52" spans="1:15" ht="18" customHeight="1">
      <c r="A52" s="304"/>
      <c r="B52" s="305">
        <v>53</v>
      </c>
      <c r="C52" s="306" t="s">
        <v>1350</v>
      </c>
      <c r="D52" s="305">
        <v>1</v>
      </c>
      <c r="E52" s="307" t="s">
        <v>612</v>
      </c>
      <c r="F52" s="306"/>
      <c r="G52" s="307" t="s">
        <v>1539</v>
      </c>
      <c r="H52" s="308">
        <v>35</v>
      </c>
      <c r="I52" s="308">
        <v>40</v>
      </c>
      <c r="J52" s="309">
        <f t="shared" si="2"/>
        <v>59682.34</v>
      </c>
      <c r="K52" s="310">
        <v>51784.49</v>
      </c>
      <c r="L52" s="310">
        <v>4019.38</v>
      </c>
      <c r="M52" s="310">
        <v>0</v>
      </c>
      <c r="N52" s="310">
        <v>3878.47</v>
      </c>
      <c r="O52" s="311"/>
    </row>
    <row r="53" spans="1:15" ht="18" customHeight="1">
      <c r="A53" s="304"/>
      <c r="B53" s="305">
        <v>53</v>
      </c>
      <c r="C53" s="306" t="s">
        <v>1350</v>
      </c>
      <c r="D53" s="305">
        <v>1</v>
      </c>
      <c r="E53" s="307" t="s">
        <v>658</v>
      </c>
      <c r="F53" s="306"/>
      <c r="G53" s="307" t="s">
        <v>847</v>
      </c>
      <c r="H53" s="308">
        <v>13</v>
      </c>
      <c r="I53" s="308">
        <v>21.4</v>
      </c>
      <c r="J53" s="309">
        <f t="shared" si="2"/>
        <v>42083.51</v>
      </c>
      <c r="K53" s="310">
        <v>39052.35</v>
      </c>
      <c r="L53" s="310">
        <v>106.02</v>
      </c>
      <c r="M53" s="310">
        <v>0</v>
      </c>
      <c r="N53" s="310">
        <v>2925.14</v>
      </c>
      <c r="O53" s="311"/>
    </row>
    <row r="54" spans="1:15" ht="18" customHeight="1">
      <c r="A54" s="304"/>
      <c r="B54" s="305">
        <v>100</v>
      </c>
      <c r="C54" s="306" t="s">
        <v>1459</v>
      </c>
      <c r="D54" s="305">
        <v>1</v>
      </c>
      <c r="E54" s="307" t="s">
        <v>658</v>
      </c>
      <c r="F54" s="306"/>
      <c r="G54" s="307" t="s">
        <v>847</v>
      </c>
      <c r="H54" s="308">
        <v>13</v>
      </c>
      <c r="I54" s="308">
        <v>24.8</v>
      </c>
      <c r="J54" s="309">
        <f t="shared" si="2"/>
        <v>48769.67</v>
      </c>
      <c r="K54" s="310">
        <v>45256.93</v>
      </c>
      <c r="L54" s="310">
        <v>122.86</v>
      </c>
      <c r="M54" s="310">
        <v>0</v>
      </c>
      <c r="N54" s="310">
        <v>3389.88</v>
      </c>
      <c r="O54" s="311"/>
    </row>
    <row r="55" spans="1:15">
      <c r="B55" s="314"/>
      <c r="E55" s="315"/>
      <c r="F55" s="316"/>
      <c r="G55" s="315"/>
      <c r="H55" s="317"/>
      <c r="I55" s="317"/>
      <c r="J55" s="318"/>
      <c r="K55" s="311"/>
      <c r="L55" s="311"/>
      <c r="M55" s="311"/>
      <c r="N55" s="311"/>
    </row>
    <row r="56" spans="1:15" s="218" customFormat="1" ht="16.5">
      <c r="B56" s="319">
        <v>1</v>
      </c>
      <c r="C56" s="218" t="s">
        <v>678</v>
      </c>
    </row>
    <row r="57" spans="1:15" s="218" customFormat="1" ht="14.25" customHeight="1">
      <c r="B57" s="319">
        <v>2</v>
      </c>
      <c r="C57" s="218" t="s">
        <v>679</v>
      </c>
    </row>
    <row r="58" spans="1:15" s="218" customFormat="1" ht="16.5">
      <c r="B58" s="319">
        <v>3</v>
      </c>
      <c r="C58" s="218" t="s">
        <v>1541</v>
      </c>
    </row>
    <row r="59" spans="1:15" s="218" customFormat="1" ht="16.5">
      <c r="B59" s="319">
        <v>4</v>
      </c>
      <c r="C59" s="218" t="s">
        <v>1542</v>
      </c>
    </row>
    <row r="60" spans="1:15">
      <c r="A60" s="613" t="s">
        <v>1543</v>
      </c>
      <c r="B60" s="613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  <c r="N60" s="613"/>
    </row>
  </sheetData>
  <customSheetViews>
    <customSheetView guid="{9067D43C-8CF0-48E5-8C1B-7DFA94892381}" showPageBreaks="1">
      <pane ySplit="11" topLeftCell="A12" activePane="bottomLeft" state="frozen"/>
      <selection pane="bottomLeft" activeCell="T49" sqref="T49"/>
      <pageMargins left="0.98425196850393704" right="0.39370078740157483" top="0.78740157480314965" bottom="0.39370078740157483" header="0.31496062992125984" footer="0.31496062992125984"/>
      <printOptions horizontalCentered="1"/>
      <pageSetup paperSize="9" scale="55" orientation="portrait" verticalDpi="0" r:id="rId1"/>
      <headerFooter differentFirst="1">
        <oddHeader>&amp;CСтраница &amp;P из &amp;N</oddHeader>
      </headerFooter>
    </customSheetView>
    <customSheetView guid="{754BA2B9-92C8-4608-8D67-96BC5C16664E}" showPageBreaks="1">
      <pane ySplit="11" topLeftCell="A33" activePane="bottomLeft" state="frozen"/>
      <selection pane="bottomLeft" activeCell="A12" sqref="A12:XFD12"/>
      <pageMargins left="0.98425196850393704" right="0.39370078740157483" top="0.78740157480314965" bottom="0.39370078740157483" header="0.31496062992125984" footer="0.31496062992125984"/>
      <printOptions horizontalCentered="1"/>
      <pageSetup paperSize="9" scale="55" orientation="portrait" verticalDpi="0" r:id="rId2"/>
      <headerFooter differentFirst="1">
        <oddHeader>&amp;CСтраница &amp;P из &amp;N</oddHeader>
      </headerFooter>
    </customSheetView>
    <customSheetView guid="{DEEA3186-5E7C-4B49-A323-6511047D2DAC}" showPageBreaks="1" topLeftCell="A34">
      <selection activeCell="K48" sqref="K48:N54"/>
      <pageMargins left="0.98425196850393704" right="0.39370078740157483" top="0.78740157480314965" bottom="0.39370078740157483" header="0.31496062992125984" footer="0.31496062992125984"/>
      <printOptions horizontalCentered="1"/>
      <pageSetup paperSize="9" scale="55" orientation="portrait" verticalDpi="0" r:id="rId3"/>
      <headerFooter differentFirst="1">
        <oddHeader>&amp;CСтраница &amp;P из &amp;N</oddHeader>
      </headerFooter>
    </customSheetView>
    <customSheetView guid="{E6862595-AEA9-4563-8AED-64A09353D7BA}" showPageBreaks="1" topLeftCell="A14">
      <selection activeCell="L29" sqref="L29"/>
      <pageMargins left="0.98425196850393704" right="0.39370078740157483" top="0.78740157480314965" bottom="0.39370078740157483" header="0.31496062992125984" footer="0.31496062992125984"/>
      <printOptions horizontalCentered="1"/>
      <pageSetup paperSize="9" scale="55" orientation="portrait" r:id="rId4"/>
      <headerFooter differentFirst="1">
        <oddHeader>&amp;CСтраница &amp;P из &amp;N</oddHeader>
      </headerFooter>
    </customSheetView>
  </customSheetViews>
  <mergeCells count="19">
    <mergeCell ref="I9:I10"/>
    <mergeCell ref="G9:G10"/>
    <mergeCell ref="K9:K10"/>
    <mergeCell ref="L9:L10"/>
    <mergeCell ref="M9:M10"/>
    <mergeCell ref="N9:N10"/>
    <mergeCell ref="A60:N60"/>
    <mergeCell ref="A4:N4"/>
    <mergeCell ref="A6:N6"/>
    <mergeCell ref="A8:G8"/>
    <mergeCell ref="J8:J10"/>
    <mergeCell ref="K8:N8"/>
    <mergeCell ref="A9:A10"/>
    <mergeCell ref="B9:C9"/>
    <mergeCell ref="D9:D10"/>
    <mergeCell ref="E9:E10"/>
    <mergeCell ref="F9:F10"/>
    <mergeCell ref="H8:I8"/>
    <mergeCell ref="H9:H10"/>
  </mergeCells>
  <printOptions horizontalCentered="1"/>
  <pageMargins left="0.98425196850393704" right="0.39370078740157483" top="0.78740157480314965" bottom="0.39370078740157483" header="0.31496062992125984" footer="0.31496062992125984"/>
  <pageSetup paperSize="9" scale="55" orientation="portrait" r:id="rId5"/>
  <headerFooter differentFirst="1">
    <oddHeader>&amp;CСтраница &amp;P из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P56"/>
  <sheetViews>
    <sheetView workbookViewId="0">
      <pane ySplit="13" topLeftCell="A41" activePane="bottomLeft" state="frozen"/>
      <selection pane="bottomLeft" activeCell="S11" sqref="S11"/>
    </sheetView>
  </sheetViews>
  <sheetFormatPr defaultColWidth="9" defaultRowHeight="15.75"/>
  <cols>
    <col min="1" max="1" width="5.875" style="113" customWidth="1"/>
    <col min="2" max="2" width="5" style="113" customWidth="1"/>
    <col min="3" max="3" width="20.25" style="113" customWidth="1"/>
    <col min="4" max="4" width="6.75" style="113" customWidth="1"/>
    <col min="5" max="5" width="9.125" style="113" customWidth="1"/>
    <col min="6" max="6" width="12.875" style="113" customWidth="1"/>
    <col min="7" max="7" width="30.625" style="113" customWidth="1"/>
    <col min="8" max="8" width="10.125" style="113" customWidth="1"/>
    <col min="9" max="9" width="6.5" style="113" customWidth="1"/>
    <col min="10" max="11" width="6.875" style="113" customWidth="1"/>
    <col min="12" max="12" width="10.25" style="113" customWidth="1"/>
    <col min="13" max="13" width="9.625" style="113" customWidth="1"/>
    <col min="14" max="14" width="10.125" style="113" customWidth="1"/>
    <col min="15" max="16" width="7.625" style="113" customWidth="1"/>
    <col min="17" max="16384" width="9" style="113"/>
  </cols>
  <sheetData>
    <row r="1" spans="1:16" s="1" customFormat="1" ht="18">
      <c r="M1" s="2"/>
      <c r="N1" s="2"/>
      <c r="O1" s="2"/>
      <c r="P1" s="11" t="s">
        <v>1271</v>
      </c>
    </row>
    <row r="2" spans="1:16" s="1" customFormat="1" ht="18">
      <c r="M2" s="2"/>
      <c r="N2" s="2"/>
      <c r="O2" s="2"/>
      <c r="P2" s="6" t="s">
        <v>149</v>
      </c>
    </row>
    <row r="3" spans="1:16" s="1" customFormat="1"/>
    <row r="4" spans="1:16" s="1" customFormat="1" ht="67.5" customHeight="1">
      <c r="B4" s="502" t="s">
        <v>1972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6" s="237" customFormat="1" ht="8.25" customHeight="1"/>
    <row r="6" spans="1:16" s="242" customFormat="1" ht="18">
      <c r="A6" s="238"/>
      <c r="B6" s="238"/>
      <c r="C6" s="238"/>
      <c r="D6" s="238"/>
      <c r="E6" s="239"/>
      <c r="F6" s="240"/>
      <c r="G6" s="239" t="s">
        <v>604</v>
      </c>
      <c r="H6" s="240">
        <v>52</v>
      </c>
      <c r="I6" s="241" t="s">
        <v>1759</v>
      </c>
      <c r="J6" s="240"/>
      <c r="K6" s="241"/>
      <c r="L6" s="238"/>
      <c r="M6" s="238"/>
      <c r="N6" s="238"/>
    </row>
    <row r="7" spans="1:16" s="237" customFormat="1" ht="8.25" customHeight="1"/>
    <row r="8" spans="1:16" s="1" customFormat="1" ht="18">
      <c r="B8" s="620" t="s">
        <v>148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</row>
    <row r="9" spans="1:16" s="237" customFormat="1" ht="8.25" customHeight="1"/>
    <row r="10" spans="1:16" s="292" customFormat="1" ht="31.5" customHeight="1">
      <c r="A10" s="621" t="s">
        <v>1675</v>
      </c>
      <c r="B10" s="622"/>
      <c r="C10" s="622"/>
      <c r="D10" s="622"/>
      <c r="E10" s="622"/>
      <c r="F10" s="622"/>
      <c r="G10" s="622"/>
      <c r="H10" s="622"/>
      <c r="I10" s="623"/>
      <c r="J10" s="624" t="s">
        <v>1277</v>
      </c>
      <c r="K10" s="625"/>
      <c r="L10" s="537" t="s">
        <v>1760</v>
      </c>
      <c r="M10" s="540" t="s">
        <v>396</v>
      </c>
      <c r="N10" s="541"/>
      <c r="O10" s="541"/>
      <c r="P10" s="628"/>
    </row>
    <row r="11" spans="1:16" s="292" customFormat="1" ht="34.5" customHeight="1">
      <c r="A11" s="629" t="s">
        <v>1522</v>
      </c>
      <c r="B11" s="631" t="s">
        <v>1273</v>
      </c>
      <c r="C11" s="632"/>
      <c r="D11" s="618" t="s">
        <v>1524</v>
      </c>
      <c r="E11" s="618" t="s">
        <v>1525</v>
      </c>
      <c r="F11" s="618" t="s">
        <v>1526</v>
      </c>
      <c r="G11" s="618" t="s">
        <v>1153</v>
      </c>
      <c r="H11" s="618" t="s">
        <v>1758</v>
      </c>
      <c r="I11" s="618" t="s">
        <v>1676</v>
      </c>
      <c r="J11" s="626"/>
      <c r="K11" s="627"/>
      <c r="L11" s="542"/>
      <c r="M11" s="535" t="s">
        <v>82</v>
      </c>
      <c r="N11" s="535" t="s">
        <v>13</v>
      </c>
      <c r="O11" s="535" t="s">
        <v>14</v>
      </c>
      <c r="P11" s="535" t="s">
        <v>15</v>
      </c>
    </row>
    <row r="12" spans="1:16" s="293" customFormat="1" ht="30.75" customHeight="1">
      <c r="A12" s="630"/>
      <c r="B12" s="225" t="s">
        <v>681</v>
      </c>
      <c r="C12" s="225" t="s">
        <v>682</v>
      </c>
      <c r="D12" s="619"/>
      <c r="E12" s="619"/>
      <c r="F12" s="619"/>
      <c r="G12" s="619"/>
      <c r="H12" s="619"/>
      <c r="I12" s="619"/>
      <c r="J12" s="350" t="s">
        <v>1279</v>
      </c>
      <c r="K12" s="350" t="s">
        <v>1280</v>
      </c>
      <c r="L12" s="538"/>
      <c r="M12" s="536"/>
      <c r="N12" s="536"/>
      <c r="O12" s="536"/>
      <c r="P12" s="536"/>
    </row>
    <row r="13" spans="1:16" s="321" customFormat="1" ht="15.75" customHeight="1">
      <c r="A13" s="496">
        <v>1</v>
      </c>
      <c r="B13" s="496">
        <v>2</v>
      </c>
      <c r="C13" s="496">
        <v>3</v>
      </c>
      <c r="D13" s="496">
        <v>4</v>
      </c>
      <c r="E13" s="496">
        <v>5</v>
      </c>
      <c r="F13" s="496">
        <v>6</v>
      </c>
      <c r="G13" s="496">
        <v>7</v>
      </c>
      <c r="H13" s="496">
        <v>8</v>
      </c>
      <c r="I13" s="496">
        <v>9</v>
      </c>
      <c r="J13" s="496">
        <v>10</v>
      </c>
      <c r="K13" s="496">
        <v>11</v>
      </c>
      <c r="L13" s="496">
        <v>12</v>
      </c>
      <c r="M13" s="496">
        <v>13</v>
      </c>
      <c r="N13" s="496">
        <v>14</v>
      </c>
      <c r="O13" s="496">
        <v>15</v>
      </c>
      <c r="P13" s="496">
        <v>16</v>
      </c>
    </row>
    <row r="14" spans="1:16" s="303" customFormat="1" ht="24.95" customHeight="1">
      <c r="A14" s="298" t="s">
        <v>1677</v>
      </c>
      <c r="B14" s="298"/>
      <c r="C14" s="298"/>
      <c r="D14" s="298"/>
      <c r="E14" s="298"/>
      <c r="F14" s="351"/>
      <c r="G14" s="390"/>
      <c r="H14" s="351"/>
      <c r="I14" s="352"/>
      <c r="J14" s="300"/>
      <c r="K14" s="300"/>
      <c r="L14" s="353"/>
      <c r="M14" s="354"/>
      <c r="N14" s="353"/>
      <c r="O14" s="353"/>
      <c r="P14" s="354"/>
    </row>
    <row r="15" spans="1:16" s="292" customFormat="1" ht="30" customHeight="1">
      <c r="A15" s="355"/>
      <c r="B15" s="305">
        <v>100</v>
      </c>
      <c r="C15" s="312" t="s">
        <v>1459</v>
      </c>
      <c r="D15" s="305">
        <v>1</v>
      </c>
      <c r="E15" s="307" t="s">
        <v>847</v>
      </c>
      <c r="F15" s="195" t="s">
        <v>1678</v>
      </c>
      <c r="G15" s="389" t="s">
        <v>1679</v>
      </c>
      <c r="H15" s="356"/>
      <c r="I15" s="357"/>
      <c r="J15" s="358">
        <v>1</v>
      </c>
      <c r="K15" s="358">
        <v>1</v>
      </c>
      <c r="L15" s="359">
        <f t="shared" ref="L15:L36" si="0">SUM(M15:P15)</f>
        <v>1897.43</v>
      </c>
      <c r="M15" s="348">
        <v>1549.4</v>
      </c>
      <c r="N15" s="348">
        <v>231.98</v>
      </c>
      <c r="O15" s="348">
        <v>0</v>
      </c>
      <c r="P15" s="348">
        <v>116.05</v>
      </c>
    </row>
    <row r="16" spans="1:16" s="292" customFormat="1" ht="30" customHeight="1">
      <c r="A16" s="355"/>
      <c r="B16" s="305">
        <v>100</v>
      </c>
      <c r="C16" s="312" t="s">
        <v>1459</v>
      </c>
      <c r="D16" s="305">
        <v>1</v>
      </c>
      <c r="E16" s="307" t="s">
        <v>847</v>
      </c>
      <c r="F16" s="195" t="s">
        <v>1680</v>
      </c>
      <c r="G16" s="389" t="s">
        <v>1681</v>
      </c>
      <c r="H16" s="356"/>
      <c r="I16" s="357"/>
      <c r="J16" s="358">
        <v>1</v>
      </c>
      <c r="K16" s="358">
        <v>1</v>
      </c>
      <c r="L16" s="359">
        <f t="shared" si="0"/>
        <v>1666.09</v>
      </c>
      <c r="M16" s="348">
        <v>1334.18</v>
      </c>
      <c r="N16" s="348">
        <v>231.98</v>
      </c>
      <c r="O16" s="348">
        <v>0</v>
      </c>
      <c r="P16" s="348">
        <v>99.93</v>
      </c>
    </row>
    <row r="17" spans="1:16" s="292" customFormat="1" ht="17.100000000000001" customHeight="1">
      <c r="A17" s="355"/>
      <c r="B17" s="305">
        <v>108</v>
      </c>
      <c r="C17" s="306" t="s">
        <v>1473</v>
      </c>
      <c r="D17" s="305">
        <v>1</v>
      </c>
      <c r="E17" s="307" t="s">
        <v>847</v>
      </c>
      <c r="F17" s="195" t="s">
        <v>1682</v>
      </c>
      <c r="G17" s="389" t="s">
        <v>1683</v>
      </c>
      <c r="H17" s="356"/>
      <c r="I17" s="357"/>
      <c r="J17" s="358">
        <v>1</v>
      </c>
      <c r="K17" s="358">
        <v>1</v>
      </c>
      <c r="L17" s="359">
        <f t="shared" si="0"/>
        <v>505.02</v>
      </c>
      <c r="M17" s="348">
        <v>344.3</v>
      </c>
      <c r="N17" s="348">
        <v>134.93</v>
      </c>
      <c r="O17" s="348">
        <v>0</v>
      </c>
      <c r="P17" s="348">
        <v>25.79</v>
      </c>
    </row>
    <row r="18" spans="1:16" s="292" customFormat="1" ht="30" customHeight="1">
      <c r="A18" s="355"/>
      <c r="B18" s="305">
        <v>108</v>
      </c>
      <c r="C18" s="306" t="s">
        <v>1473</v>
      </c>
      <c r="D18" s="305">
        <v>1</v>
      </c>
      <c r="E18" s="307" t="s">
        <v>847</v>
      </c>
      <c r="F18" s="195" t="s">
        <v>1684</v>
      </c>
      <c r="G18" s="389" t="s">
        <v>1685</v>
      </c>
      <c r="H18" s="356"/>
      <c r="I18" s="357"/>
      <c r="J18" s="358">
        <v>1</v>
      </c>
      <c r="K18" s="358">
        <v>1</v>
      </c>
      <c r="L18" s="359">
        <f t="shared" si="0"/>
        <v>1897.43</v>
      </c>
      <c r="M18" s="348">
        <v>1549.4</v>
      </c>
      <c r="N18" s="348">
        <v>231.98</v>
      </c>
      <c r="O18" s="348">
        <v>0</v>
      </c>
      <c r="P18" s="348">
        <v>116.05</v>
      </c>
    </row>
    <row r="19" spans="1:16" s="292" customFormat="1" ht="17.100000000000001" customHeight="1">
      <c r="A19" s="355"/>
      <c r="B19" s="305">
        <v>108</v>
      </c>
      <c r="C19" s="306" t="s">
        <v>1473</v>
      </c>
      <c r="D19" s="305">
        <v>1</v>
      </c>
      <c r="E19" s="307" t="s">
        <v>847</v>
      </c>
      <c r="F19" s="195" t="s">
        <v>1686</v>
      </c>
      <c r="G19" s="389" t="s">
        <v>1687</v>
      </c>
      <c r="H19" s="356"/>
      <c r="I19" s="357"/>
      <c r="J19" s="358">
        <v>1</v>
      </c>
      <c r="K19" s="358">
        <v>1</v>
      </c>
      <c r="L19" s="359">
        <f t="shared" si="0"/>
        <v>3683.82</v>
      </c>
      <c r="M19" s="348">
        <v>2238.0700000000002</v>
      </c>
      <c r="N19" s="348">
        <v>1278.1300000000001</v>
      </c>
      <c r="O19" s="348">
        <v>0</v>
      </c>
      <c r="P19" s="348">
        <v>167.62</v>
      </c>
    </row>
    <row r="20" spans="1:16" s="292" customFormat="1" ht="17.100000000000001" customHeight="1">
      <c r="A20" s="355"/>
      <c r="B20" s="305">
        <v>112</v>
      </c>
      <c r="C20" s="306" t="s">
        <v>1477</v>
      </c>
      <c r="D20" s="305">
        <v>1</v>
      </c>
      <c r="E20" s="307" t="s">
        <v>847</v>
      </c>
      <c r="F20" s="195" t="s">
        <v>1688</v>
      </c>
      <c r="G20" s="389" t="s">
        <v>1689</v>
      </c>
      <c r="H20" s="356"/>
      <c r="I20" s="357"/>
      <c r="J20" s="358">
        <v>1</v>
      </c>
      <c r="K20" s="358">
        <v>1</v>
      </c>
      <c r="L20" s="359">
        <f t="shared" si="0"/>
        <v>505.02</v>
      </c>
      <c r="M20" s="348">
        <v>344.3</v>
      </c>
      <c r="N20" s="348">
        <v>134.93</v>
      </c>
      <c r="O20" s="348">
        <v>0</v>
      </c>
      <c r="P20" s="348">
        <v>25.79</v>
      </c>
    </row>
    <row r="21" spans="1:16" s="292" customFormat="1" ht="17.100000000000001" customHeight="1">
      <c r="A21" s="355"/>
      <c r="B21" s="305">
        <v>112</v>
      </c>
      <c r="C21" s="306" t="s">
        <v>1477</v>
      </c>
      <c r="D21" s="305">
        <v>1</v>
      </c>
      <c r="E21" s="307" t="s">
        <v>847</v>
      </c>
      <c r="F21" s="195" t="s">
        <v>1690</v>
      </c>
      <c r="G21" s="389" t="s">
        <v>1691</v>
      </c>
      <c r="H21" s="356"/>
      <c r="I21" s="357"/>
      <c r="J21" s="358">
        <v>1</v>
      </c>
      <c r="K21" s="358">
        <v>1</v>
      </c>
      <c r="L21" s="359">
        <f t="shared" si="0"/>
        <v>505.02</v>
      </c>
      <c r="M21" s="348">
        <v>344.3</v>
      </c>
      <c r="N21" s="348">
        <v>134.93</v>
      </c>
      <c r="O21" s="348">
        <v>0</v>
      </c>
      <c r="P21" s="348">
        <v>25.79</v>
      </c>
    </row>
    <row r="22" spans="1:16" s="292" customFormat="1" ht="17.100000000000001" customHeight="1">
      <c r="A22" s="355"/>
      <c r="B22" s="305">
        <v>112</v>
      </c>
      <c r="C22" s="306" t="s">
        <v>1477</v>
      </c>
      <c r="D22" s="305">
        <v>1</v>
      </c>
      <c r="E22" s="307" t="s">
        <v>847</v>
      </c>
      <c r="F22" s="195" t="s">
        <v>1692</v>
      </c>
      <c r="G22" s="389" t="s">
        <v>1693</v>
      </c>
      <c r="H22" s="356"/>
      <c r="I22" s="357"/>
      <c r="J22" s="358">
        <v>1</v>
      </c>
      <c r="K22" s="358">
        <v>1</v>
      </c>
      <c r="L22" s="359">
        <f t="shared" si="0"/>
        <v>1157.27</v>
      </c>
      <c r="M22" s="348">
        <v>860.82</v>
      </c>
      <c r="N22" s="348">
        <v>231.98</v>
      </c>
      <c r="O22" s="348">
        <v>0</v>
      </c>
      <c r="P22" s="348">
        <v>64.47</v>
      </c>
    </row>
    <row r="23" spans="1:16" s="292" customFormat="1" ht="30" customHeight="1">
      <c r="A23" s="355"/>
      <c r="B23" s="305">
        <v>112</v>
      </c>
      <c r="C23" s="306" t="s">
        <v>1477</v>
      </c>
      <c r="D23" s="305">
        <v>1</v>
      </c>
      <c r="E23" s="307" t="s">
        <v>847</v>
      </c>
      <c r="F23" s="195" t="s">
        <v>1694</v>
      </c>
      <c r="G23" s="389" t="s">
        <v>1695</v>
      </c>
      <c r="H23" s="356"/>
      <c r="I23" s="357"/>
      <c r="J23" s="358">
        <v>1</v>
      </c>
      <c r="K23" s="358">
        <v>1</v>
      </c>
      <c r="L23" s="359">
        <f t="shared" si="0"/>
        <v>1479.53</v>
      </c>
      <c r="M23" s="348">
        <v>1162.1400000000001</v>
      </c>
      <c r="N23" s="348">
        <v>230.34</v>
      </c>
      <c r="O23" s="348">
        <v>0</v>
      </c>
      <c r="P23" s="348">
        <v>87.05</v>
      </c>
    </row>
    <row r="24" spans="1:16" s="292" customFormat="1" ht="17.100000000000001" customHeight="1">
      <c r="A24" s="355"/>
      <c r="B24" s="305">
        <v>112</v>
      </c>
      <c r="C24" s="306" t="s">
        <v>1477</v>
      </c>
      <c r="D24" s="305">
        <v>1</v>
      </c>
      <c r="E24" s="307" t="s">
        <v>847</v>
      </c>
      <c r="F24" s="195" t="s">
        <v>1696</v>
      </c>
      <c r="G24" s="389" t="s">
        <v>1697</v>
      </c>
      <c r="H24" s="356"/>
      <c r="I24" s="357"/>
      <c r="J24" s="358">
        <v>1</v>
      </c>
      <c r="K24" s="358">
        <v>1</v>
      </c>
      <c r="L24" s="359">
        <f t="shared" si="0"/>
        <v>3376.9</v>
      </c>
      <c r="M24" s="348">
        <v>1807.71</v>
      </c>
      <c r="N24" s="348">
        <v>1433.79</v>
      </c>
      <c r="O24" s="348">
        <v>0</v>
      </c>
      <c r="P24" s="348">
        <v>135.4</v>
      </c>
    </row>
    <row r="25" spans="1:16" s="292" customFormat="1" ht="17.100000000000001" customHeight="1">
      <c r="A25" s="355"/>
      <c r="B25" s="305">
        <v>112</v>
      </c>
      <c r="C25" s="306" t="s">
        <v>1477</v>
      </c>
      <c r="D25" s="305">
        <v>1</v>
      </c>
      <c r="E25" s="307" t="s">
        <v>847</v>
      </c>
      <c r="F25" s="195" t="s">
        <v>1698</v>
      </c>
      <c r="G25" s="389" t="s">
        <v>1699</v>
      </c>
      <c r="H25" s="356"/>
      <c r="I25" s="357"/>
      <c r="J25" s="358">
        <v>1</v>
      </c>
      <c r="K25" s="358">
        <v>1</v>
      </c>
      <c r="L25" s="359">
        <f t="shared" si="0"/>
        <v>2359.4499999999998</v>
      </c>
      <c r="M25" s="348">
        <v>1850.68</v>
      </c>
      <c r="N25" s="348">
        <v>370.16</v>
      </c>
      <c r="O25" s="348">
        <v>0</v>
      </c>
      <c r="P25" s="348">
        <v>138.61000000000001</v>
      </c>
    </row>
    <row r="26" spans="1:16" s="292" customFormat="1" ht="17.100000000000001" customHeight="1">
      <c r="A26" s="355"/>
      <c r="B26" s="305">
        <v>112</v>
      </c>
      <c r="C26" s="306" t="s">
        <v>1477</v>
      </c>
      <c r="D26" s="305">
        <v>1</v>
      </c>
      <c r="E26" s="307" t="s">
        <v>847</v>
      </c>
      <c r="F26" s="195" t="s">
        <v>1700</v>
      </c>
      <c r="G26" s="389" t="s">
        <v>1701</v>
      </c>
      <c r="H26" s="356"/>
      <c r="I26" s="357"/>
      <c r="J26" s="358">
        <v>1</v>
      </c>
      <c r="K26" s="358">
        <v>1</v>
      </c>
      <c r="L26" s="359">
        <f t="shared" si="0"/>
        <v>1619.92</v>
      </c>
      <c r="M26" s="348">
        <v>1291.23</v>
      </c>
      <c r="N26" s="348">
        <v>231.98</v>
      </c>
      <c r="O26" s="348">
        <v>0</v>
      </c>
      <c r="P26" s="348">
        <v>96.71</v>
      </c>
    </row>
    <row r="27" spans="1:16" s="292" customFormat="1" ht="30" customHeight="1">
      <c r="A27" s="355"/>
      <c r="B27" s="305">
        <v>112</v>
      </c>
      <c r="C27" s="306" t="s">
        <v>1477</v>
      </c>
      <c r="D27" s="305">
        <v>1</v>
      </c>
      <c r="E27" s="307" t="s">
        <v>847</v>
      </c>
      <c r="F27" s="195" t="s">
        <v>1702</v>
      </c>
      <c r="G27" s="389" t="s">
        <v>1703</v>
      </c>
      <c r="H27" s="356"/>
      <c r="I27" s="357"/>
      <c r="J27" s="358">
        <v>1</v>
      </c>
      <c r="K27" s="358">
        <v>1</v>
      </c>
      <c r="L27" s="359">
        <f t="shared" si="0"/>
        <v>1619.92</v>
      </c>
      <c r="M27" s="348">
        <v>1291.23</v>
      </c>
      <c r="N27" s="348">
        <v>231.98</v>
      </c>
      <c r="O27" s="348">
        <v>0</v>
      </c>
      <c r="P27" s="348">
        <v>96.71</v>
      </c>
    </row>
    <row r="28" spans="1:16" s="292" customFormat="1" ht="30" customHeight="1">
      <c r="A28" s="355"/>
      <c r="B28" s="305">
        <v>112</v>
      </c>
      <c r="C28" s="306" t="s">
        <v>1477</v>
      </c>
      <c r="D28" s="305">
        <v>1</v>
      </c>
      <c r="E28" s="307" t="s">
        <v>847</v>
      </c>
      <c r="F28" s="195" t="s">
        <v>1704</v>
      </c>
      <c r="G28" s="389" t="s">
        <v>1705</v>
      </c>
      <c r="H28" s="356"/>
      <c r="I28" s="357"/>
      <c r="J28" s="358">
        <v>1</v>
      </c>
      <c r="K28" s="358">
        <v>1</v>
      </c>
      <c r="L28" s="359">
        <f t="shared" si="0"/>
        <v>1604.06</v>
      </c>
      <c r="M28" s="348">
        <v>1291.23</v>
      </c>
      <c r="N28" s="348">
        <v>216.12</v>
      </c>
      <c r="O28" s="348">
        <v>0</v>
      </c>
      <c r="P28" s="348">
        <v>96.71</v>
      </c>
    </row>
    <row r="29" spans="1:16" s="292" customFormat="1" ht="17.100000000000001" customHeight="1">
      <c r="A29" s="355"/>
      <c r="B29" s="305">
        <v>112</v>
      </c>
      <c r="C29" s="306" t="s">
        <v>1477</v>
      </c>
      <c r="D29" s="305">
        <v>1</v>
      </c>
      <c r="E29" s="307" t="s">
        <v>847</v>
      </c>
      <c r="F29" s="195" t="s">
        <v>1706</v>
      </c>
      <c r="G29" s="389" t="s">
        <v>1707</v>
      </c>
      <c r="H29" s="356"/>
      <c r="I29" s="357"/>
      <c r="J29" s="358">
        <v>1</v>
      </c>
      <c r="K29" s="358">
        <v>1</v>
      </c>
      <c r="L29" s="359">
        <f t="shared" si="0"/>
        <v>2344.2600000000002</v>
      </c>
      <c r="M29" s="348">
        <v>1979.85</v>
      </c>
      <c r="N29" s="348">
        <v>216.12</v>
      </c>
      <c r="O29" s="348">
        <v>0</v>
      </c>
      <c r="P29" s="348">
        <v>148.29</v>
      </c>
    </row>
    <row r="30" spans="1:16" s="292" customFormat="1" ht="30" customHeight="1">
      <c r="A30" s="355"/>
      <c r="B30" s="305">
        <v>112</v>
      </c>
      <c r="C30" s="306" t="s">
        <v>1477</v>
      </c>
      <c r="D30" s="305">
        <v>1</v>
      </c>
      <c r="E30" s="307" t="s">
        <v>847</v>
      </c>
      <c r="F30" s="195" t="s">
        <v>1708</v>
      </c>
      <c r="G30" s="389" t="s">
        <v>1709</v>
      </c>
      <c r="H30" s="356"/>
      <c r="I30" s="357"/>
      <c r="J30" s="358">
        <v>1</v>
      </c>
      <c r="K30" s="358">
        <v>1</v>
      </c>
      <c r="L30" s="359">
        <f t="shared" si="0"/>
        <v>3551.95</v>
      </c>
      <c r="M30" s="348">
        <v>1936.8</v>
      </c>
      <c r="N30" s="348">
        <v>1470.08</v>
      </c>
      <c r="O30" s="348">
        <v>0</v>
      </c>
      <c r="P30" s="348">
        <v>145.07</v>
      </c>
    </row>
    <row r="31" spans="1:16" s="292" customFormat="1" ht="17.100000000000001" customHeight="1">
      <c r="A31" s="355"/>
      <c r="B31" s="305">
        <v>112</v>
      </c>
      <c r="C31" s="306" t="s">
        <v>1477</v>
      </c>
      <c r="D31" s="305">
        <v>1</v>
      </c>
      <c r="E31" s="307" t="s">
        <v>847</v>
      </c>
      <c r="F31" s="195" t="s">
        <v>1710</v>
      </c>
      <c r="G31" s="389" t="s">
        <v>1711</v>
      </c>
      <c r="H31" s="356"/>
      <c r="I31" s="357"/>
      <c r="J31" s="358">
        <v>1</v>
      </c>
      <c r="K31" s="358">
        <v>1</v>
      </c>
      <c r="L31" s="359">
        <f t="shared" si="0"/>
        <v>1666.09</v>
      </c>
      <c r="M31" s="348">
        <v>1334.18</v>
      </c>
      <c r="N31" s="348">
        <v>231.98</v>
      </c>
      <c r="O31" s="348">
        <v>0</v>
      </c>
      <c r="P31" s="348">
        <v>99.93</v>
      </c>
    </row>
    <row r="32" spans="1:16" s="292" customFormat="1" ht="30" customHeight="1">
      <c r="A32" s="355"/>
      <c r="B32" s="305">
        <v>112</v>
      </c>
      <c r="C32" s="306" t="s">
        <v>1477</v>
      </c>
      <c r="D32" s="305">
        <v>1</v>
      </c>
      <c r="E32" s="307" t="s">
        <v>847</v>
      </c>
      <c r="F32" s="195" t="s">
        <v>1684</v>
      </c>
      <c r="G32" s="389" t="s">
        <v>1685</v>
      </c>
      <c r="H32" s="356"/>
      <c r="I32" s="357"/>
      <c r="J32" s="358">
        <v>1</v>
      </c>
      <c r="K32" s="358">
        <v>1</v>
      </c>
      <c r="L32" s="359">
        <f t="shared" si="0"/>
        <v>1897.43</v>
      </c>
      <c r="M32" s="348">
        <v>1549.4</v>
      </c>
      <c r="N32" s="348">
        <v>231.98</v>
      </c>
      <c r="O32" s="348">
        <v>0</v>
      </c>
      <c r="P32" s="348">
        <v>116.05</v>
      </c>
    </row>
    <row r="33" spans="1:16" s="292" customFormat="1" ht="45.95" customHeight="1">
      <c r="A33" s="355"/>
      <c r="B33" s="305">
        <v>112</v>
      </c>
      <c r="C33" s="306" t="s">
        <v>1477</v>
      </c>
      <c r="D33" s="305">
        <v>1</v>
      </c>
      <c r="E33" s="307" t="s">
        <v>847</v>
      </c>
      <c r="F33" s="195" t="s">
        <v>1712</v>
      </c>
      <c r="G33" s="389" t="s">
        <v>1713</v>
      </c>
      <c r="H33" s="356"/>
      <c r="I33" s="357"/>
      <c r="J33" s="358">
        <v>1</v>
      </c>
      <c r="K33" s="358">
        <v>1</v>
      </c>
      <c r="L33" s="359">
        <f t="shared" si="0"/>
        <v>1897.43</v>
      </c>
      <c r="M33" s="348">
        <v>1549.4</v>
      </c>
      <c r="N33" s="348">
        <v>231.98</v>
      </c>
      <c r="O33" s="348">
        <v>0</v>
      </c>
      <c r="P33" s="348">
        <v>116.05</v>
      </c>
    </row>
    <row r="34" spans="1:16" s="292" customFormat="1" ht="17.100000000000001" customHeight="1">
      <c r="A34" s="355"/>
      <c r="B34" s="305">
        <v>112</v>
      </c>
      <c r="C34" s="306" t="s">
        <v>1477</v>
      </c>
      <c r="D34" s="305">
        <v>1</v>
      </c>
      <c r="E34" s="307" t="s">
        <v>847</v>
      </c>
      <c r="F34" s="195" t="s">
        <v>1714</v>
      </c>
      <c r="G34" s="389" t="s">
        <v>1715</v>
      </c>
      <c r="H34" s="356"/>
      <c r="I34" s="357"/>
      <c r="J34" s="358">
        <v>1</v>
      </c>
      <c r="K34" s="358">
        <v>1</v>
      </c>
      <c r="L34" s="359">
        <f t="shared" si="0"/>
        <v>2114.1999999999998</v>
      </c>
      <c r="M34" s="348">
        <v>1678.57</v>
      </c>
      <c r="N34" s="348">
        <v>309.91000000000003</v>
      </c>
      <c r="O34" s="348">
        <v>0</v>
      </c>
      <c r="P34" s="348">
        <v>125.72</v>
      </c>
    </row>
    <row r="35" spans="1:16" s="292" customFormat="1" ht="30" customHeight="1">
      <c r="A35" s="355"/>
      <c r="B35" s="305">
        <v>162</v>
      </c>
      <c r="C35" s="306" t="s">
        <v>1404</v>
      </c>
      <c r="D35" s="305">
        <v>1</v>
      </c>
      <c r="E35" s="307" t="s">
        <v>847</v>
      </c>
      <c r="F35" s="195" t="s">
        <v>1684</v>
      </c>
      <c r="G35" s="389" t="s">
        <v>1685</v>
      </c>
      <c r="H35" s="356"/>
      <c r="I35" s="357"/>
      <c r="J35" s="358">
        <v>1</v>
      </c>
      <c r="K35" s="358">
        <v>1</v>
      </c>
      <c r="L35" s="359">
        <f t="shared" si="0"/>
        <v>1897.43</v>
      </c>
      <c r="M35" s="348">
        <v>1549.4</v>
      </c>
      <c r="N35" s="348">
        <v>231.98</v>
      </c>
      <c r="O35" s="348">
        <v>0</v>
      </c>
      <c r="P35" s="348">
        <v>116.05</v>
      </c>
    </row>
    <row r="36" spans="1:16" s="292" customFormat="1" ht="17.100000000000001" customHeight="1">
      <c r="A36" s="355"/>
      <c r="B36" s="305">
        <v>162</v>
      </c>
      <c r="C36" s="306" t="s">
        <v>1404</v>
      </c>
      <c r="D36" s="305">
        <v>1</v>
      </c>
      <c r="E36" s="307" t="s">
        <v>847</v>
      </c>
      <c r="F36" s="195" t="s">
        <v>1716</v>
      </c>
      <c r="G36" s="389" t="s">
        <v>1717</v>
      </c>
      <c r="H36" s="356"/>
      <c r="I36" s="357"/>
      <c r="J36" s="358">
        <v>1</v>
      </c>
      <c r="K36" s="358">
        <v>1</v>
      </c>
      <c r="L36" s="359">
        <f t="shared" si="0"/>
        <v>833.45</v>
      </c>
      <c r="M36" s="348">
        <v>559.55999999999995</v>
      </c>
      <c r="N36" s="348">
        <v>231.98</v>
      </c>
      <c r="O36" s="348">
        <v>0</v>
      </c>
      <c r="P36" s="348">
        <v>41.91</v>
      </c>
    </row>
    <row r="37" spans="1:16" s="303" customFormat="1" ht="24.95" customHeight="1">
      <c r="A37" s="298" t="s">
        <v>1718</v>
      </c>
      <c r="B37" s="298"/>
      <c r="C37" s="298"/>
      <c r="D37" s="298"/>
      <c r="E37" s="298"/>
      <c r="F37" s="351"/>
      <c r="G37" s="390"/>
      <c r="H37" s="351"/>
      <c r="I37" s="352"/>
      <c r="J37" s="300"/>
      <c r="K37" s="300"/>
      <c r="L37" s="353"/>
      <c r="M37" s="354"/>
      <c r="N37" s="353"/>
      <c r="O37" s="353"/>
      <c r="P37" s="354"/>
    </row>
    <row r="38" spans="1:16" s="292" customFormat="1" ht="17.100000000000001" customHeight="1">
      <c r="A38" s="355"/>
      <c r="B38" s="305">
        <v>65</v>
      </c>
      <c r="C38" s="306" t="s">
        <v>1413</v>
      </c>
      <c r="D38" s="305">
        <v>1</v>
      </c>
      <c r="E38" s="307" t="s">
        <v>847</v>
      </c>
      <c r="F38" s="195" t="s">
        <v>1719</v>
      </c>
      <c r="G38" s="389" t="s">
        <v>1720</v>
      </c>
      <c r="H38" s="356" t="s">
        <v>1721</v>
      </c>
      <c r="I38" s="357">
        <v>1</v>
      </c>
      <c r="J38" s="358">
        <v>1</v>
      </c>
      <c r="K38" s="358">
        <v>1</v>
      </c>
      <c r="L38" s="359">
        <f t="shared" ref="L38:L47" si="1">SUM(M38:P38)</f>
        <v>3704.1</v>
      </c>
      <c r="M38" s="348">
        <v>3223.33</v>
      </c>
      <c r="N38" s="348">
        <v>239.34</v>
      </c>
      <c r="O38" s="348">
        <v>0</v>
      </c>
      <c r="P38" s="348">
        <v>241.43</v>
      </c>
    </row>
    <row r="39" spans="1:16" s="292" customFormat="1" ht="30" customHeight="1">
      <c r="A39" s="355"/>
      <c r="B39" s="305">
        <v>65</v>
      </c>
      <c r="C39" s="306" t="s">
        <v>1413</v>
      </c>
      <c r="D39" s="305">
        <v>1</v>
      </c>
      <c r="E39" s="307" t="s">
        <v>847</v>
      </c>
      <c r="F39" s="161" t="s">
        <v>1722</v>
      </c>
      <c r="G39" s="389" t="s">
        <v>1723</v>
      </c>
      <c r="H39" s="159" t="s">
        <v>1724</v>
      </c>
      <c r="I39" s="357">
        <v>1</v>
      </c>
      <c r="J39" s="358">
        <v>1</v>
      </c>
      <c r="K39" s="358">
        <v>1</v>
      </c>
      <c r="L39" s="359">
        <f t="shared" si="1"/>
        <v>3985</v>
      </c>
      <c r="M39" s="348">
        <v>3484.66</v>
      </c>
      <c r="N39" s="348">
        <v>239.34</v>
      </c>
      <c r="O39" s="348">
        <v>0</v>
      </c>
      <c r="P39" s="348">
        <v>261</v>
      </c>
    </row>
    <row r="40" spans="1:16" s="292" customFormat="1" ht="17.100000000000001" customHeight="1">
      <c r="A40" s="355"/>
      <c r="B40" s="305">
        <v>65</v>
      </c>
      <c r="C40" s="306" t="s">
        <v>1413</v>
      </c>
      <c r="D40" s="305">
        <v>1</v>
      </c>
      <c r="E40" s="307" t="s">
        <v>847</v>
      </c>
      <c r="F40" s="195" t="s">
        <v>1725</v>
      </c>
      <c r="G40" s="389" t="s">
        <v>1726</v>
      </c>
      <c r="H40" s="356" t="s">
        <v>1721</v>
      </c>
      <c r="I40" s="357">
        <v>1</v>
      </c>
      <c r="J40" s="358">
        <v>1</v>
      </c>
      <c r="K40" s="358">
        <v>1</v>
      </c>
      <c r="L40" s="359">
        <f t="shared" si="1"/>
        <v>3736.58</v>
      </c>
      <c r="M40" s="348">
        <v>3253.55</v>
      </c>
      <c r="N40" s="348">
        <v>239.34</v>
      </c>
      <c r="O40" s="348">
        <v>0</v>
      </c>
      <c r="P40" s="348">
        <v>243.69</v>
      </c>
    </row>
    <row r="41" spans="1:16" s="292" customFormat="1" ht="17.100000000000001" customHeight="1">
      <c r="A41" s="355"/>
      <c r="B41" s="305">
        <v>65</v>
      </c>
      <c r="C41" s="306" t="s">
        <v>1413</v>
      </c>
      <c r="D41" s="305">
        <v>1</v>
      </c>
      <c r="E41" s="307" t="s">
        <v>847</v>
      </c>
      <c r="F41" s="195" t="s">
        <v>1727</v>
      </c>
      <c r="G41" s="389" t="s">
        <v>1728</v>
      </c>
      <c r="H41" s="356" t="s">
        <v>1721</v>
      </c>
      <c r="I41" s="357">
        <v>1</v>
      </c>
      <c r="J41" s="358">
        <v>1</v>
      </c>
      <c r="K41" s="358">
        <v>1</v>
      </c>
      <c r="L41" s="359">
        <f t="shared" si="1"/>
        <v>3736.58</v>
      </c>
      <c r="M41" s="348">
        <v>3253.55</v>
      </c>
      <c r="N41" s="348">
        <v>239.34</v>
      </c>
      <c r="O41" s="348">
        <v>0</v>
      </c>
      <c r="P41" s="348">
        <v>243.69</v>
      </c>
    </row>
    <row r="42" spans="1:16" s="292" customFormat="1" ht="30" customHeight="1">
      <c r="A42" s="355"/>
      <c r="B42" s="305">
        <v>65</v>
      </c>
      <c r="C42" s="306" t="s">
        <v>1413</v>
      </c>
      <c r="D42" s="305">
        <v>1</v>
      </c>
      <c r="E42" s="307" t="s">
        <v>847</v>
      </c>
      <c r="F42" s="161" t="s">
        <v>1729</v>
      </c>
      <c r="G42" s="389" t="s">
        <v>1730</v>
      </c>
      <c r="H42" s="122" t="s">
        <v>1731</v>
      </c>
      <c r="I42" s="357">
        <v>1</v>
      </c>
      <c r="J42" s="358">
        <v>1</v>
      </c>
      <c r="K42" s="358">
        <v>1</v>
      </c>
      <c r="L42" s="359">
        <f t="shared" si="1"/>
        <v>3985</v>
      </c>
      <c r="M42" s="348">
        <v>3484.66</v>
      </c>
      <c r="N42" s="348">
        <v>239.34</v>
      </c>
      <c r="O42" s="348">
        <v>0</v>
      </c>
      <c r="P42" s="348">
        <v>261</v>
      </c>
    </row>
    <row r="43" spans="1:16" s="292" customFormat="1" ht="30" customHeight="1">
      <c r="A43" s="355"/>
      <c r="B43" s="305">
        <v>65</v>
      </c>
      <c r="C43" s="306" t="s">
        <v>1413</v>
      </c>
      <c r="D43" s="305">
        <v>1</v>
      </c>
      <c r="E43" s="307" t="s">
        <v>847</v>
      </c>
      <c r="F43" s="161" t="s">
        <v>1732</v>
      </c>
      <c r="G43" s="389" t="s">
        <v>1733</v>
      </c>
      <c r="H43" s="122" t="s">
        <v>1731</v>
      </c>
      <c r="I43" s="357">
        <v>1</v>
      </c>
      <c r="J43" s="358">
        <v>1</v>
      </c>
      <c r="K43" s="358">
        <v>1</v>
      </c>
      <c r="L43" s="359">
        <f t="shared" si="1"/>
        <v>3985</v>
      </c>
      <c r="M43" s="348">
        <v>3484.66</v>
      </c>
      <c r="N43" s="348">
        <v>239.34</v>
      </c>
      <c r="O43" s="348">
        <v>0</v>
      </c>
      <c r="P43" s="348">
        <v>261</v>
      </c>
    </row>
    <row r="44" spans="1:16" s="292" customFormat="1" ht="17.100000000000001" customHeight="1">
      <c r="A44" s="355"/>
      <c r="B44" s="305">
        <v>65</v>
      </c>
      <c r="C44" s="306" t="s">
        <v>1413</v>
      </c>
      <c r="D44" s="305">
        <v>1</v>
      </c>
      <c r="E44" s="307" t="s">
        <v>847</v>
      </c>
      <c r="F44" s="195" t="s">
        <v>1734</v>
      </c>
      <c r="G44" s="389" t="s">
        <v>1735</v>
      </c>
      <c r="H44" s="356" t="s">
        <v>1721</v>
      </c>
      <c r="I44" s="357">
        <v>1</v>
      </c>
      <c r="J44" s="358">
        <v>1</v>
      </c>
      <c r="K44" s="358">
        <v>1</v>
      </c>
      <c r="L44" s="359">
        <f t="shared" si="1"/>
        <v>3985</v>
      </c>
      <c r="M44" s="348">
        <v>3484.66</v>
      </c>
      <c r="N44" s="348">
        <v>239.34</v>
      </c>
      <c r="O44" s="348">
        <v>0</v>
      </c>
      <c r="P44" s="348">
        <v>261</v>
      </c>
    </row>
    <row r="45" spans="1:16" s="292" customFormat="1" ht="30" customHeight="1">
      <c r="A45" s="355"/>
      <c r="B45" s="305">
        <v>65</v>
      </c>
      <c r="C45" s="306" t="s">
        <v>1413</v>
      </c>
      <c r="D45" s="305">
        <v>1</v>
      </c>
      <c r="E45" s="307" t="s">
        <v>847</v>
      </c>
      <c r="F45" s="161" t="s">
        <v>1736</v>
      </c>
      <c r="G45" s="389" t="s">
        <v>1737</v>
      </c>
      <c r="H45" s="159" t="s">
        <v>1738</v>
      </c>
      <c r="I45" s="357">
        <v>1</v>
      </c>
      <c r="J45" s="358">
        <v>1</v>
      </c>
      <c r="K45" s="358">
        <v>1</v>
      </c>
      <c r="L45" s="359">
        <f t="shared" si="1"/>
        <v>3985</v>
      </c>
      <c r="M45" s="348">
        <v>3484.66</v>
      </c>
      <c r="N45" s="348">
        <v>239.34</v>
      </c>
      <c r="O45" s="348">
        <v>0</v>
      </c>
      <c r="P45" s="348">
        <v>261</v>
      </c>
    </row>
    <row r="46" spans="1:16" s="292" customFormat="1" ht="17.100000000000001" customHeight="1">
      <c r="A46" s="355"/>
      <c r="B46" s="305">
        <v>65</v>
      </c>
      <c r="C46" s="306" t="s">
        <v>1413</v>
      </c>
      <c r="D46" s="305">
        <v>1</v>
      </c>
      <c r="E46" s="307" t="s">
        <v>847</v>
      </c>
      <c r="F46" s="195"/>
      <c r="G46" s="389"/>
      <c r="H46" s="356"/>
      <c r="I46" s="357">
        <v>2</v>
      </c>
      <c r="J46" s="358">
        <v>1</v>
      </c>
      <c r="K46" s="358">
        <v>1</v>
      </c>
      <c r="L46" s="359">
        <f t="shared" si="1"/>
        <v>4854.7700000000004</v>
      </c>
      <c r="M46" s="348">
        <v>4071.17</v>
      </c>
      <c r="N46" s="348">
        <v>478.68</v>
      </c>
      <c r="O46" s="348">
        <v>0</v>
      </c>
      <c r="P46" s="348">
        <v>304.92</v>
      </c>
    </row>
    <row r="47" spans="1:16" s="292" customFormat="1" ht="17.100000000000001" customHeight="1">
      <c r="A47" s="355"/>
      <c r="B47" s="305">
        <v>65</v>
      </c>
      <c r="C47" s="306" t="s">
        <v>1413</v>
      </c>
      <c r="D47" s="305">
        <v>1</v>
      </c>
      <c r="E47" s="307" t="s">
        <v>847</v>
      </c>
      <c r="F47" s="195"/>
      <c r="G47" s="389"/>
      <c r="H47" s="356"/>
      <c r="I47" s="357">
        <v>3</v>
      </c>
      <c r="J47" s="358">
        <v>1</v>
      </c>
      <c r="K47" s="358">
        <v>1</v>
      </c>
      <c r="L47" s="359">
        <f t="shared" si="1"/>
        <v>5739.76</v>
      </c>
      <c r="M47" s="348">
        <v>4671.82</v>
      </c>
      <c r="N47" s="348">
        <v>718.01</v>
      </c>
      <c r="O47" s="348">
        <v>0</v>
      </c>
      <c r="P47" s="348">
        <v>349.93</v>
      </c>
    </row>
    <row r="48" spans="1:16" s="303" customFormat="1" ht="30" customHeight="1">
      <c r="A48" s="298" t="s">
        <v>1745</v>
      </c>
      <c r="B48" s="298"/>
      <c r="C48" s="298"/>
      <c r="D48" s="298"/>
      <c r="E48" s="298"/>
      <c r="F48" s="351"/>
      <c r="G48" s="390"/>
      <c r="H48" s="351"/>
      <c r="I48" s="352"/>
      <c r="J48" s="300"/>
      <c r="K48" s="300"/>
      <c r="L48" s="353"/>
      <c r="M48" s="354"/>
      <c r="N48" s="353"/>
      <c r="O48" s="353"/>
      <c r="P48" s="354"/>
    </row>
    <row r="49" spans="1:16" s="292" customFormat="1" ht="30" customHeight="1">
      <c r="A49" s="355"/>
      <c r="B49" s="391">
        <v>53</v>
      </c>
      <c r="C49" s="272" t="s">
        <v>1350</v>
      </c>
      <c r="D49" s="305">
        <v>1</v>
      </c>
      <c r="E49" s="307" t="s">
        <v>612</v>
      </c>
      <c r="F49" s="195" t="s">
        <v>1739</v>
      </c>
      <c r="G49" s="389" t="s">
        <v>1740</v>
      </c>
      <c r="H49" s="122" t="s">
        <v>1741</v>
      </c>
      <c r="I49" s="357"/>
      <c r="J49" s="358">
        <v>1</v>
      </c>
      <c r="K49" s="358">
        <v>2</v>
      </c>
      <c r="L49" s="359">
        <f>SUM(M49:P49)</f>
        <v>38853.9</v>
      </c>
      <c r="M49" s="348">
        <v>931.42</v>
      </c>
      <c r="N49" s="422">
        <v>37607.760000000002</v>
      </c>
      <c r="O49" s="348">
        <v>0</v>
      </c>
      <c r="P49" s="422">
        <v>314.72000000000003</v>
      </c>
    </row>
    <row r="50" spans="1:16" s="292" customFormat="1" ht="30" customHeight="1">
      <c r="A50" s="355"/>
      <c r="B50" s="391">
        <v>53</v>
      </c>
      <c r="C50" s="272" t="s">
        <v>1350</v>
      </c>
      <c r="D50" s="305">
        <v>1</v>
      </c>
      <c r="E50" s="307" t="s">
        <v>658</v>
      </c>
      <c r="F50" s="195" t="s">
        <v>1739</v>
      </c>
      <c r="G50" s="389" t="s">
        <v>1740</v>
      </c>
      <c r="H50" s="159" t="s">
        <v>1742</v>
      </c>
      <c r="I50" s="357"/>
      <c r="J50" s="358">
        <v>1</v>
      </c>
      <c r="K50" s="358">
        <v>2</v>
      </c>
      <c r="L50" s="359">
        <f>SUM(M50:P50)</f>
        <v>20108.21</v>
      </c>
      <c r="M50" s="348">
        <v>985.56</v>
      </c>
      <c r="N50" s="422">
        <v>18803.88</v>
      </c>
      <c r="O50" s="348">
        <v>0</v>
      </c>
      <c r="P50" s="422">
        <v>318.77</v>
      </c>
    </row>
    <row r="51" spans="1:16" s="292" customFormat="1" ht="7.5" customHeight="1">
      <c r="A51" s="314"/>
      <c r="B51" s="314"/>
      <c r="C51" s="361"/>
      <c r="D51" s="314"/>
      <c r="E51" s="349"/>
      <c r="F51" s="362"/>
      <c r="G51" s="362"/>
      <c r="H51" s="362"/>
      <c r="I51" s="315"/>
      <c r="J51" s="317"/>
      <c r="K51" s="317"/>
      <c r="L51" s="318"/>
      <c r="M51" s="311"/>
      <c r="N51" s="311"/>
      <c r="O51" s="311"/>
      <c r="P51" s="311"/>
    </row>
    <row r="52" spans="1:16" s="218" customFormat="1" ht="16.5">
      <c r="A52" s="319">
        <v>1</v>
      </c>
      <c r="B52" s="218" t="s">
        <v>678</v>
      </c>
    </row>
    <row r="53" spans="1:16" s="218" customFormat="1" ht="16.5">
      <c r="A53" s="319">
        <v>2</v>
      </c>
      <c r="B53" s="218" t="s">
        <v>679</v>
      </c>
    </row>
    <row r="54" spans="1:16" s="218" customFormat="1" ht="16.5">
      <c r="A54" s="319">
        <v>3</v>
      </c>
      <c r="B54" s="218" t="s">
        <v>1541</v>
      </c>
    </row>
    <row r="55" spans="1:16" s="218" customFormat="1" ht="16.5">
      <c r="A55" s="319">
        <v>4</v>
      </c>
      <c r="B55" s="218" t="s">
        <v>1743</v>
      </c>
    </row>
    <row r="56" spans="1:16" ht="16.5">
      <c r="B56" s="319"/>
      <c r="G56" s="12"/>
    </row>
  </sheetData>
  <customSheetViews>
    <customSheetView guid="{9067D43C-8CF0-48E5-8C1B-7DFA94892381}" showPageBreaks="1">
      <pane ySplit="13" topLeftCell="A14" activePane="bottomLeft" state="frozen"/>
      <selection pane="bottomLeft" activeCell="P2" sqref="P2"/>
      <pageMargins left="0.98425196850393704" right="0.19685039370078741" top="0.70866141732283472" bottom="0.39370078740157483" header="0.31496062992125984" footer="0.31496062992125984"/>
      <printOptions horizontalCentered="1"/>
      <pageSetup paperSize="9" scale="50" orientation="portrait" verticalDpi="0" r:id="rId1"/>
      <headerFooter differentFirst="1">
        <oddHeader>&amp;CСтраница &amp;P из &amp;N</oddHeader>
      </headerFooter>
    </customSheetView>
    <customSheetView guid="{754BA2B9-92C8-4608-8D67-96BC5C16664E}" showPageBreaks="1">
      <pane ySplit="13" topLeftCell="A44" activePane="bottomLeft" state="frozen"/>
      <selection pane="bottomLeft" activeCell="H11" sqref="H11:H12"/>
      <pageMargins left="0.98425196850393704" right="0.19685039370078741" top="0.70866141732283472" bottom="0.39370078740157483" header="0.31496062992125984" footer="0.31496062992125984"/>
      <printOptions horizontalCentered="1"/>
      <pageSetup paperSize="9" scale="50" orientation="portrait" verticalDpi="0" r:id="rId2"/>
      <headerFooter differentFirst="1">
        <oddHeader>&amp;CСтраница &amp;P из &amp;N</oddHeader>
      </headerFooter>
    </customSheetView>
    <customSheetView guid="{DEEA3186-5E7C-4B49-A323-6511047D2DAC}" showPageBreaks="1">
      <pane ySplit="13" topLeftCell="A56" activePane="bottomLeft" state="frozen"/>
      <selection pane="bottomLeft" activeCell="A35" sqref="A35:XFD35"/>
      <pageMargins left="0.98425196850393704" right="0.19685039370078741" top="0.70866141732283472" bottom="0.39370078740157483" header="0.31496062992125984" footer="0.31496062992125984"/>
      <printOptions horizontalCentered="1"/>
      <pageSetup paperSize="9" scale="50" orientation="portrait" verticalDpi="0" r:id="rId3"/>
      <headerFooter differentFirst="1">
        <oddHeader>&amp;CСтраница &amp;P из &amp;N</oddHeader>
      </headerFooter>
    </customSheetView>
    <customSheetView guid="{E6862595-AEA9-4563-8AED-64A09353D7BA}" showPageBreaks="1" topLeftCell="D13">
      <selection activeCell="H11" sqref="H11:H12"/>
      <pageMargins left="0.98425196850393704" right="0.19685039370078741" top="0.70866141732283472" bottom="0.39370078740157483" header="0.31496062992125984" footer="0.31496062992125984"/>
      <printOptions horizontalCentered="1"/>
      <pageSetup paperSize="9" scale="50" orientation="portrait" r:id="rId4"/>
      <headerFooter differentFirst="1">
        <oddHeader>&amp;CСтраница &amp;P из &amp;N</oddHeader>
      </headerFooter>
    </customSheetView>
  </customSheetViews>
  <mergeCells count="18">
    <mergeCell ref="B4:P4"/>
    <mergeCell ref="B8:P8"/>
    <mergeCell ref="A10:I10"/>
    <mergeCell ref="J10:K11"/>
    <mergeCell ref="L10:L12"/>
    <mergeCell ref="M10:P10"/>
    <mergeCell ref="A11:A12"/>
    <mergeCell ref="B11:C11"/>
    <mergeCell ref="D11:D12"/>
    <mergeCell ref="E11:E12"/>
    <mergeCell ref="O11:O12"/>
    <mergeCell ref="P11:P12"/>
    <mergeCell ref="F11:F12"/>
    <mergeCell ref="G11:G12"/>
    <mergeCell ref="H11:H12"/>
    <mergeCell ref="I11:I12"/>
    <mergeCell ref="M11:M12"/>
    <mergeCell ref="N11:N12"/>
  </mergeCells>
  <printOptions horizontalCentered="1"/>
  <pageMargins left="0.98425196850393704" right="0.19685039370078741" top="0.70866141732283472" bottom="0.39370078740157483" header="0.31496062992125984" footer="0.31496062992125984"/>
  <pageSetup paperSize="9" scale="50" orientation="portrait" r:id="rId5"/>
  <headerFooter differentFirst="1">
    <oddHeader>&amp;CСтраница &amp;P из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8"/>
  <sheetViews>
    <sheetView workbookViewId="0">
      <selection activeCell="Q19" sqref="Q19"/>
    </sheetView>
  </sheetViews>
  <sheetFormatPr defaultColWidth="9" defaultRowHeight="15.75"/>
  <cols>
    <col min="1" max="1" width="7.125" style="292" customWidth="1"/>
    <col min="2" max="2" width="5" style="292" customWidth="1"/>
    <col min="3" max="3" width="28" style="292" customWidth="1"/>
    <col min="4" max="4" width="7" style="292" customWidth="1"/>
    <col min="5" max="5" width="9.875" style="292" customWidth="1"/>
    <col min="6" max="6" width="10.75" style="292" customWidth="1"/>
    <col min="7" max="8" width="7.125" style="292" customWidth="1"/>
    <col min="9" max="9" width="14.375" style="292" customWidth="1"/>
    <col min="10" max="13" width="10.625" style="292" customWidth="1"/>
    <col min="14" max="14" width="30.5" style="292" customWidth="1"/>
    <col min="15" max="16384" width="9" style="292"/>
  </cols>
  <sheetData>
    <row r="1" spans="1:15" s="15" customFormat="1" ht="18">
      <c r="J1" s="288"/>
      <c r="K1" s="288"/>
      <c r="L1" s="288"/>
      <c r="N1" s="289" t="s">
        <v>1517</v>
      </c>
    </row>
    <row r="2" spans="1:15" s="15" customFormat="1" ht="18">
      <c r="J2" s="288"/>
      <c r="K2" s="288"/>
      <c r="L2" s="288"/>
      <c r="N2" s="290" t="s">
        <v>149</v>
      </c>
    </row>
    <row r="3" spans="1:15" s="15" customFormat="1"/>
    <row r="4" spans="1:15" s="15" customFormat="1" ht="81.75" customHeight="1">
      <c r="A4" s="502" t="s">
        <v>2050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392"/>
    </row>
    <row r="5" spans="1:15" s="15" customFormat="1" ht="8.25" customHeight="1"/>
    <row r="6" spans="1:15" s="15" customFormat="1" ht="18">
      <c r="A6" s="543" t="s">
        <v>148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</row>
    <row r="7" spans="1:15" s="15" customFormat="1" ht="9" customHeight="1"/>
    <row r="8" spans="1:15" ht="49.5" customHeight="1">
      <c r="A8" s="614" t="s">
        <v>1675</v>
      </c>
      <c r="B8" s="614"/>
      <c r="C8" s="614"/>
      <c r="D8" s="614"/>
      <c r="E8" s="614"/>
      <c r="F8" s="614"/>
      <c r="G8" s="633" t="s">
        <v>1277</v>
      </c>
      <c r="H8" s="633"/>
      <c r="I8" s="539" t="s">
        <v>1963</v>
      </c>
      <c r="J8" s="539" t="s">
        <v>396</v>
      </c>
      <c r="K8" s="539"/>
      <c r="L8" s="539"/>
      <c r="M8" s="539"/>
      <c r="N8" s="634" t="s">
        <v>397</v>
      </c>
    </row>
    <row r="9" spans="1:15" ht="33" customHeight="1">
      <c r="A9" s="577" t="s">
        <v>1522</v>
      </c>
      <c r="B9" s="586" t="s">
        <v>1523</v>
      </c>
      <c r="C9" s="586"/>
      <c r="D9" s="556" t="s">
        <v>1524</v>
      </c>
      <c r="E9" s="615" t="s">
        <v>1525</v>
      </c>
      <c r="F9" s="618" t="s">
        <v>1758</v>
      </c>
      <c r="G9" s="556" t="s">
        <v>1279</v>
      </c>
      <c r="H9" s="556" t="s">
        <v>1280</v>
      </c>
      <c r="I9" s="539"/>
      <c r="J9" s="556" t="s">
        <v>82</v>
      </c>
      <c r="K9" s="556" t="s">
        <v>13</v>
      </c>
      <c r="L9" s="556" t="s">
        <v>14</v>
      </c>
      <c r="M9" s="556" t="s">
        <v>15</v>
      </c>
      <c r="N9" s="635"/>
    </row>
    <row r="10" spans="1:15" s="293" customFormat="1" ht="36" customHeight="1">
      <c r="A10" s="577"/>
      <c r="B10" s="225" t="s">
        <v>1528</v>
      </c>
      <c r="C10" s="225" t="s">
        <v>682</v>
      </c>
      <c r="D10" s="556"/>
      <c r="E10" s="615"/>
      <c r="F10" s="619"/>
      <c r="G10" s="556"/>
      <c r="H10" s="556"/>
      <c r="I10" s="539"/>
      <c r="J10" s="556"/>
      <c r="K10" s="556"/>
      <c r="L10" s="556"/>
      <c r="M10" s="556"/>
      <c r="N10" s="636"/>
    </row>
    <row r="11" spans="1:15" s="294" customFormat="1" ht="12.7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</row>
    <row r="12" spans="1:15" s="303" customFormat="1" ht="23.25" customHeight="1">
      <c r="A12" s="295"/>
      <c r="B12" s="296"/>
      <c r="C12" s="297"/>
      <c r="D12" s="298"/>
      <c r="E12" s="298"/>
      <c r="F12" s="299"/>
      <c r="G12" s="300"/>
      <c r="H12" s="300"/>
      <c r="I12" s="301"/>
      <c r="J12" s="302"/>
      <c r="K12" s="301"/>
      <c r="L12" s="301"/>
      <c r="M12" s="302"/>
      <c r="N12" s="302"/>
    </row>
    <row r="13" spans="1:15" ht="24.95" customHeight="1">
      <c r="A13" s="304"/>
      <c r="B13" s="305">
        <v>73</v>
      </c>
      <c r="C13" s="306" t="s">
        <v>1672</v>
      </c>
      <c r="D13" s="305">
        <v>2</v>
      </c>
      <c r="E13" s="307" t="s">
        <v>612</v>
      </c>
      <c r="F13" s="307" t="s">
        <v>847</v>
      </c>
      <c r="G13" s="308" t="s">
        <v>847</v>
      </c>
      <c r="H13" s="308">
        <v>15</v>
      </c>
      <c r="I13" s="309">
        <f>SUM(J13:M13)</f>
        <v>1303.92</v>
      </c>
      <c r="J13" s="310">
        <v>961.22</v>
      </c>
      <c r="K13" s="310">
        <v>202.78</v>
      </c>
      <c r="L13" s="310">
        <v>0</v>
      </c>
      <c r="M13" s="310">
        <v>139.91999999999999</v>
      </c>
      <c r="N13" s="346"/>
    </row>
    <row r="14" spans="1:15" ht="24.95" customHeight="1">
      <c r="A14" s="304"/>
      <c r="B14" s="305">
        <v>73</v>
      </c>
      <c r="C14" s="306" t="s">
        <v>1672</v>
      </c>
      <c r="D14" s="305">
        <v>2</v>
      </c>
      <c r="E14" s="307" t="s">
        <v>658</v>
      </c>
      <c r="F14" s="307" t="s">
        <v>847</v>
      </c>
      <c r="G14" s="308" t="s">
        <v>847</v>
      </c>
      <c r="H14" s="308">
        <v>15</v>
      </c>
      <c r="I14" s="309">
        <f>SUM(J14:M14)</f>
        <v>1303.92</v>
      </c>
      <c r="J14" s="310">
        <v>961.22</v>
      </c>
      <c r="K14" s="310">
        <v>202.78</v>
      </c>
      <c r="L14" s="310">
        <v>0</v>
      </c>
      <c r="M14" s="310">
        <v>139.91999999999999</v>
      </c>
      <c r="N14" s="346"/>
    </row>
    <row r="15" spans="1:15" ht="10.5" customHeight="1">
      <c r="B15" s="314"/>
      <c r="D15" s="316"/>
      <c r="E15" s="315"/>
      <c r="F15" s="317"/>
      <c r="G15" s="487"/>
      <c r="H15" s="488"/>
      <c r="I15" s="489"/>
      <c r="J15" s="489"/>
      <c r="K15" s="311"/>
      <c r="L15" s="311"/>
    </row>
    <row r="16" spans="1:15" s="218" customFormat="1" ht="16.5">
      <c r="A16" s="319"/>
    </row>
    <row r="17" spans="1:1" s="218" customFormat="1" ht="16.5">
      <c r="A17" s="319"/>
    </row>
    <row r="18" spans="1:1" ht="12" customHeight="1"/>
  </sheetData>
  <customSheetViews>
    <customSheetView guid="{9067D43C-8CF0-48E5-8C1B-7DFA94892381}" showPageBreaks="1">
      <selection activeCell="N3" sqref="N3"/>
      <pageMargins left="0.39370078740157483" right="0.39370078740157483" top="1.3779527559055118" bottom="0.78740157480314965" header="0.31496062992125984" footer="0.31496062992125984"/>
      <printOptions horizontalCentered="1"/>
      <pageSetup paperSize="9" scale="75" orientation="landscape" verticalDpi="0" r:id="rId1"/>
      <headerFooter differentFirst="1">
        <oddHeader>&amp;CСтраница &amp;P из &amp;N</oddHeader>
      </headerFooter>
    </customSheetView>
    <customSheetView guid="{754BA2B9-92C8-4608-8D67-96BC5C16664E}" showPageBreaks="1">
      <selection activeCell="S8" sqref="S8"/>
      <pageMargins left="0.39370078740157483" right="0.39370078740157483" top="1.3779527559055118" bottom="0.78740157480314965" header="0.31496062992125984" footer="0.31496062992125984"/>
      <printOptions horizontalCentered="1"/>
      <pageSetup paperSize="9" scale="75" orientation="landscape" verticalDpi="0" r:id="rId2"/>
      <headerFooter differentFirst="1">
        <oddHeader>&amp;CСтраница &amp;P из &amp;N</oddHeader>
      </headerFooter>
    </customSheetView>
    <customSheetView guid="{DEEA3186-5E7C-4B49-A323-6511047D2DAC}" showPageBreaks="1" topLeftCell="A7">
      <selection activeCell="S8" sqref="S8"/>
      <pageMargins left="0.39370078740157483" right="0.39370078740157483" top="1.3779527559055118" bottom="0.78740157480314965" header="0.31496062992125984" footer="0.31496062992125984"/>
      <printOptions horizontalCentered="1"/>
      <pageSetup paperSize="9" scale="75" orientation="landscape" verticalDpi="0" r:id="rId3"/>
      <headerFooter differentFirst="1">
        <oddHeader>&amp;CСтраница &amp;P из &amp;N</oddHeader>
      </headerFooter>
    </customSheetView>
    <customSheetView guid="{E6862595-AEA9-4563-8AED-64A09353D7BA}" showPageBreaks="1" topLeftCell="A7">
      <selection activeCell="S8" sqref="S8"/>
      <pageMargins left="0.39370078740157483" right="0.39370078740157483" top="1.3779527559055118" bottom="0.78740157480314965" header="0.31496062992125984" footer="0.31496062992125984"/>
      <printOptions horizontalCentered="1"/>
      <pageSetup paperSize="9" scale="75" orientation="landscape" r:id="rId4"/>
      <headerFooter differentFirst="1">
        <oddHeader>&amp;CСтраница &amp;P из &amp;N</oddHeader>
      </headerFooter>
    </customSheetView>
  </customSheetViews>
  <mergeCells count="18">
    <mergeCell ref="A4:N4"/>
    <mergeCell ref="A6:N6"/>
    <mergeCell ref="A8:F8"/>
    <mergeCell ref="G8:H8"/>
    <mergeCell ref="I8:I10"/>
    <mergeCell ref="J8:M8"/>
    <mergeCell ref="N8:N10"/>
    <mergeCell ref="A9:A10"/>
    <mergeCell ref="B9:C9"/>
    <mergeCell ref="D9:D10"/>
    <mergeCell ref="L9:L10"/>
    <mergeCell ref="M9:M10"/>
    <mergeCell ref="E9:E10"/>
    <mergeCell ref="F9:F10"/>
    <mergeCell ref="G9:G10"/>
    <mergeCell ref="H9:H10"/>
    <mergeCell ref="J9:J10"/>
    <mergeCell ref="K9:K10"/>
  </mergeCells>
  <printOptions horizontalCentered="1"/>
  <pageMargins left="0.39370078740157483" right="0.39370078740157483" top="1.3779527559055118" bottom="0.78740157480314965" header="0.31496062992125984" footer="0.31496062992125984"/>
  <pageSetup paperSize="9" scale="75" orientation="landscape" r:id="rId5"/>
  <headerFooter differentFirst="1">
    <oddHeader>&amp;CСтраница &amp;P из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P63"/>
  <sheetViews>
    <sheetView zoomScale="90" zoomScaleNormal="90" workbookViewId="0">
      <pane ySplit="13" topLeftCell="A14" activePane="bottomLeft" state="frozen"/>
      <selection pane="bottomLeft" activeCell="C19" sqref="C19"/>
    </sheetView>
  </sheetViews>
  <sheetFormatPr defaultColWidth="7.75" defaultRowHeight="15.75"/>
  <cols>
    <col min="1" max="1" width="6.875" style="341" customWidth="1"/>
    <col min="2" max="2" width="5.625" style="341" customWidth="1"/>
    <col min="3" max="3" width="28.25" style="341" customWidth="1"/>
    <col min="4" max="4" width="7.75" style="341" customWidth="1"/>
    <col min="5" max="5" width="10.25" style="341" customWidth="1"/>
    <col min="6" max="6" width="12.375" style="342" customWidth="1"/>
    <col min="7" max="7" width="31.75" style="342" customWidth="1"/>
    <col min="8" max="9" width="7.625" style="342" customWidth="1"/>
    <col min="10" max="10" width="12.25" style="343" customWidth="1"/>
    <col min="11" max="11" width="10.625" style="344" customWidth="1"/>
    <col min="12" max="14" width="9.875" style="344" customWidth="1"/>
    <col min="15" max="15" width="0.375" style="341" customWidth="1"/>
    <col min="16" max="16384" width="7.75" style="341"/>
  </cols>
  <sheetData>
    <row r="1" spans="1:14" s="326" customFormat="1" ht="18">
      <c r="K1" s="327"/>
      <c r="L1" s="327"/>
      <c r="M1" s="327"/>
      <c r="N1" s="328" t="s">
        <v>1655</v>
      </c>
    </row>
    <row r="2" spans="1:14" s="326" customFormat="1" ht="18">
      <c r="K2" s="327"/>
      <c r="L2" s="327"/>
      <c r="M2" s="327"/>
      <c r="N2" s="329" t="s">
        <v>149</v>
      </c>
    </row>
    <row r="3" spans="1:14" s="326" customFormat="1" ht="4.5" customHeight="1"/>
    <row r="4" spans="1:14" s="326" customFormat="1" ht="58.5" customHeight="1">
      <c r="A4" s="639" t="s">
        <v>2051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</row>
    <row r="5" spans="1:14" s="237" customFormat="1" ht="8.25" customHeight="1"/>
    <row r="6" spans="1:14" s="242" customFormat="1" ht="18">
      <c r="A6" s="238"/>
      <c r="B6" s="238"/>
      <c r="C6" s="238"/>
      <c r="D6" s="238"/>
      <c r="E6" s="239"/>
      <c r="F6" s="239"/>
      <c r="G6" s="239" t="s">
        <v>604</v>
      </c>
      <c r="H6" s="240">
        <v>62</v>
      </c>
      <c r="I6" s="241" t="s">
        <v>1752</v>
      </c>
      <c r="J6" s="238"/>
      <c r="K6" s="238"/>
      <c r="L6" s="238"/>
      <c r="M6" s="238"/>
      <c r="N6" s="238"/>
    </row>
    <row r="7" spans="1:14" s="326" customFormat="1" ht="8.25" customHeight="1"/>
    <row r="8" spans="1:14" s="326" customFormat="1" ht="18">
      <c r="A8" s="640" t="s">
        <v>148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</row>
    <row r="9" spans="1:14" s="326" customFormat="1" ht="9" customHeight="1"/>
    <row r="10" spans="1:14" s="330" customFormat="1" ht="24" customHeight="1">
      <c r="A10" s="641" t="s">
        <v>1520</v>
      </c>
      <c r="B10" s="642"/>
      <c r="C10" s="642"/>
      <c r="D10" s="642"/>
      <c r="E10" s="642"/>
      <c r="F10" s="642"/>
      <c r="G10" s="642"/>
      <c r="H10" s="643" t="s">
        <v>1521</v>
      </c>
      <c r="I10" s="644"/>
      <c r="J10" s="647" t="s">
        <v>2024</v>
      </c>
      <c r="K10" s="650" t="s">
        <v>396</v>
      </c>
      <c r="L10" s="651"/>
      <c r="M10" s="651"/>
      <c r="N10" s="652"/>
    </row>
    <row r="11" spans="1:14" s="330" customFormat="1" ht="30.75" customHeight="1">
      <c r="A11" s="568" t="s">
        <v>1602</v>
      </c>
      <c r="B11" s="653" t="s">
        <v>1523</v>
      </c>
      <c r="C11" s="654"/>
      <c r="D11" s="637" t="s">
        <v>2025</v>
      </c>
      <c r="E11" s="655" t="s">
        <v>2026</v>
      </c>
      <c r="F11" s="655" t="s">
        <v>2027</v>
      </c>
      <c r="G11" s="655" t="s">
        <v>1527</v>
      </c>
      <c r="H11" s="645"/>
      <c r="I11" s="646"/>
      <c r="J11" s="648"/>
      <c r="K11" s="637" t="s">
        <v>82</v>
      </c>
      <c r="L11" s="637" t="s">
        <v>13</v>
      </c>
      <c r="M11" s="637" t="s">
        <v>14</v>
      </c>
      <c r="N11" s="637" t="s">
        <v>15</v>
      </c>
    </row>
    <row r="12" spans="1:14" s="330" customFormat="1" ht="30.75" customHeight="1">
      <c r="A12" s="569"/>
      <c r="B12" s="454" t="s">
        <v>1528</v>
      </c>
      <c r="C12" s="454" t="s">
        <v>682</v>
      </c>
      <c r="D12" s="638"/>
      <c r="E12" s="656"/>
      <c r="F12" s="656"/>
      <c r="G12" s="656"/>
      <c r="H12" s="455" t="s">
        <v>1279</v>
      </c>
      <c r="I12" s="455" t="s">
        <v>1280</v>
      </c>
      <c r="J12" s="649"/>
      <c r="K12" s="638"/>
      <c r="L12" s="638"/>
      <c r="M12" s="638"/>
      <c r="N12" s="638"/>
    </row>
    <row r="13" spans="1:14" s="498" customFormat="1" ht="13.5" customHeight="1">
      <c r="A13" s="497">
        <v>1</v>
      </c>
      <c r="B13" s="205">
        <v>2</v>
      </c>
      <c r="C13" s="205">
        <v>3</v>
      </c>
      <c r="D13" s="497">
        <v>4</v>
      </c>
      <c r="E13" s="205">
        <v>5</v>
      </c>
      <c r="F13" s="205">
        <v>6</v>
      </c>
      <c r="G13" s="497">
        <v>7</v>
      </c>
      <c r="H13" s="205">
        <v>8</v>
      </c>
      <c r="I13" s="205">
        <v>9</v>
      </c>
      <c r="J13" s="497">
        <v>10</v>
      </c>
      <c r="K13" s="205">
        <v>11</v>
      </c>
      <c r="L13" s="205">
        <v>12</v>
      </c>
      <c r="M13" s="497">
        <v>13</v>
      </c>
      <c r="N13" s="205">
        <v>14</v>
      </c>
    </row>
    <row r="14" spans="1:14" s="333" customFormat="1">
      <c r="A14" s="456">
        <v>1</v>
      </c>
      <c r="B14" s="456">
        <v>1</v>
      </c>
      <c r="C14" s="331" t="s">
        <v>1603</v>
      </c>
      <c r="D14" s="456">
        <v>1</v>
      </c>
      <c r="E14" s="456"/>
      <c r="F14" s="456" t="s">
        <v>1604</v>
      </c>
      <c r="G14" s="461" t="s">
        <v>1605</v>
      </c>
      <c r="H14" s="456"/>
      <c r="I14" s="460">
        <v>21</v>
      </c>
      <c r="J14" s="147">
        <f>SUM(K14:N14)</f>
        <v>166384.14000000001</v>
      </c>
      <c r="K14" s="148">
        <v>42694.69</v>
      </c>
      <c r="L14" s="148">
        <v>102647.78</v>
      </c>
      <c r="M14" s="148">
        <v>4456.83</v>
      </c>
      <c r="N14" s="148">
        <v>16584.84</v>
      </c>
    </row>
    <row r="15" spans="1:14" s="333" customFormat="1">
      <c r="A15" s="456">
        <v>2</v>
      </c>
      <c r="B15" s="456">
        <v>1</v>
      </c>
      <c r="C15" s="331" t="s">
        <v>1603</v>
      </c>
      <c r="D15" s="456">
        <v>1</v>
      </c>
      <c r="E15" s="456"/>
      <c r="F15" s="456" t="s">
        <v>1606</v>
      </c>
      <c r="G15" s="461" t="s">
        <v>1607</v>
      </c>
      <c r="H15" s="456"/>
      <c r="I15" s="460">
        <v>11</v>
      </c>
      <c r="J15" s="147">
        <f t="shared" ref="J15:J43" si="0">SUM(K15:N15)</f>
        <v>198806.74</v>
      </c>
      <c r="K15" s="148">
        <v>90658.84</v>
      </c>
      <c r="L15" s="148">
        <v>98267.38</v>
      </c>
      <c r="M15" s="148">
        <v>2334.5300000000002</v>
      </c>
      <c r="N15" s="148">
        <v>7545.99</v>
      </c>
    </row>
    <row r="16" spans="1:14" s="333" customFormat="1">
      <c r="A16" s="456">
        <v>3</v>
      </c>
      <c r="B16" s="456">
        <v>136</v>
      </c>
      <c r="C16" s="331" t="s">
        <v>2028</v>
      </c>
      <c r="D16" s="456">
        <v>1</v>
      </c>
      <c r="E16" s="456"/>
      <c r="F16" s="456" t="s">
        <v>1608</v>
      </c>
      <c r="G16" s="461" t="s">
        <v>2029</v>
      </c>
      <c r="H16" s="456"/>
      <c r="I16" s="460">
        <v>10</v>
      </c>
      <c r="J16" s="147">
        <f t="shared" si="0"/>
        <v>139637.1</v>
      </c>
      <c r="K16" s="148">
        <v>63676.6</v>
      </c>
      <c r="L16" s="148">
        <v>69809.3</v>
      </c>
      <c r="M16" s="148">
        <v>2122.3000000000002</v>
      </c>
      <c r="N16" s="148">
        <v>4028.9</v>
      </c>
    </row>
    <row r="17" spans="1:14" s="333" customFormat="1" ht="28.5">
      <c r="A17" s="456">
        <v>9</v>
      </c>
      <c r="B17" s="456">
        <v>54</v>
      </c>
      <c r="C17" s="331" t="s">
        <v>1362</v>
      </c>
      <c r="D17" s="456">
        <v>1</v>
      </c>
      <c r="E17" s="456"/>
      <c r="F17" s="456" t="s">
        <v>1609</v>
      </c>
      <c r="G17" s="461" t="s">
        <v>1610</v>
      </c>
      <c r="H17" s="456"/>
      <c r="I17" s="460">
        <v>19</v>
      </c>
      <c r="J17" s="147">
        <f t="shared" si="0"/>
        <v>180417.08</v>
      </c>
      <c r="K17" s="148">
        <v>82272.88</v>
      </c>
      <c r="L17" s="148">
        <v>81798.27</v>
      </c>
      <c r="M17" s="148">
        <v>4032.37</v>
      </c>
      <c r="N17" s="148">
        <v>12313.56</v>
      </c>
    </row>
    <row r="18" spans="1:14" s="333" customFormat="1">
      <c r="A18" s="456">
        <v>9</v>
      </c>
      <c r="B18" s="456">
        <v>54</v>
      </c>
      <c r="C18" s="331" t="s">
        <v>1362</v>
      </c>
      <c r="D18" s="456">
        <v>1</v>
      </c>
      <c r="E18" s="456"/>
      <c r="F18" s="456" t="s">
        <v>1611</v>
      </c>
      <c r="G18" s="461" t="s">
        <v>1612</v>
      </c>
      <c r="H18" s="456"/>
      <c r="I18" s="460">
        <v>18</v>
      </c>
      <c r="J18" s="147">
        <f t="shared" si="0"/>
        <v>180417.08</v>
      </c>
      <c r="K18" s="148">
        <v>82272.88</v>
      </c>
      <c r="L18" s="148">
        <v>82658.58</v>
      </c>
      <c r="M18" s="148">
        <v>3820.14</v>
      </c>
      <c r="N18" s="148">
        <v>11665.48</v>
      </c>
    </row>
    <row r="19" spans="1:14" s="333" customFormat="1">
      <c r="A19" s="456">
        <v>9</v>
      </c>
      <c r="B19" s="456">
        <v>54</v>
      </c>
      <c r="C19" s="331" t="s">
        <v>1362</v>
      </c>
      <c r="D19" s="456">
        <v>1</v>
      </c>
      <c r="E19" s="456"/>
      <c r="F19" s="456" t="s">
        <v>1613</v>
      </c>
      <c r="G19" s="461" t="s">
        <v>1614</v>
      </c>
      <c r="H19" s="456"/>
      <c r="I19" s="460">
        <v>19</v>
      </c>
      <c r="J19" s="147">
        <f t="shared" si="0"/>
        <v>180417.08</v>
      </c>
      <c r="K19" s="148">
        <v>82272.88</v>
      </c>
      <c r="L19" s="148">
        <v>81798.27</v>
      </c>
      <c r="M19" s="148">
        <v>4032.37</v>
      </c>
      <c r="N19" s="148">
        <v>12313.56</v>
      </c>
    </row>
    <row r="20" spans="1:14" s="333" customFormat="1" ht="71.25">
      <c r="A20" s="456">
        <v>9</v>
      </c>
      <c r="B20" s="456">
        <v>54</v>
      </c>
      <c r="C20" s="331" t="s">
        <v>1362</v>
      </c>
      <c r="D20" s="456">
        <v>1</v>
      </c>
      <c r="E20" s="456"/>
      <c r="F20" s="457" t="s">
        <v>1615</v>
      </c>
      <c r="G20" s="461" t="s">
        <v>1616</v>
      </c>
      <c r="H20" s="457"/>
      <c r="I20" s="459">
        <v>15</v>
      </c>
      <c r="J20" s="147">
        <f t="shared" si="0"/>
        <v>180417.08</v>
      </c>
      <c r="K20" s="148">
        <v>82272.88</v>
      </c>
      <c r="L20" s="148">
        <v>85239.52</v>
      </c>
      <c r="M20" s="148">
        <v>3183.45</v>
      </c>
      <c r="N20" s="148">
        <v>9721.23</v>
      </c>
    </row>
    <row r="21" spans="1:14" s="333" customFormat="1">
      <c r="A21" s="456">
        <v>9</v>
      </c>
      <c r="B21" s="456">
        <v>54</v>
      </c>
      <c r="C21" s="331" t="s">
        <v>1362</v>
      </c>
      <c r="D21" s="456">
        <v>1</v>
      </c>
      <c r="E21" s="456"/>
      <c r="F21" s="456" t="s">
        <v>1617</v>
      </c>
      <c r="G21" s="461" t="s">
        <v>2030</v>
      </c>
      <c r="H21" s="456"/>
      <c r="I21" s="460">
        <v>23</v>
      </c>
      <c r="J21" s="147">
        <f t="shared" si="0"/>
        <v>180417.08</v>
      </c>
      <c r="K21" s="148">
        <v>82272.88</v>
      </c>
      <c r="L21" s="148">
        <v>78357.02</v>
      </c>
      <c r="M21" s="148">
        <v>4881.29</v>
      </c>
      <c r="N21" s="148">
        <v>14905.89</v>
      </c>
    </row>
    <row r="22" spans="1:14" s="333" customFormat="1">
      <c r="A22" s="456">
        <v>9</v>
      </c>
      <c r="B22" s="456">
        <v>54</v>
      </c>
      <c r="C22" s="331" t="s">
        <v>1362</v>
      </c>
      <c r="D22" s="456">
        <v>1</v>
      </c>
      <c r="E22" s="456"/>
      <c r="F22" s="456" t="s">
        <v>1618</v>
      </c>
      <c r="G22" s="461" t="s">
        <v>1619</v>
      </c>
      <c r="H22" s="456"/>
      <c r="I22" s="460">
        <v>11</v>
      </c>
      <c r="J22" s="147">
        <f t="shared" si="0"/>
        <v>180417.08</v>
      </c>
      <c r="K22" s="148">
        <v>82272.88</v>
      </c>
      <c r="L22" s="148">
        <v>88680.77</v>
      </c>
      <c r="M22" s="148">
        <v>2334.5300000000002</v>
      </c>
      <c r="N22" s="148">
        <v>7128.9</v>
      </c>
    </row>
    <row r="23" spans="1:14" s="332" customFormat="1" ht="57">
      <c r="A23" s="456">
        <v>9</v>
      </c>
      <c r="B23" s="456">
        <v>54</v>
      </c>
      <c r="C23" s="331" t="s">
        <v>1362</v>
      </c>
      <c r="D23" s="456">
        <v>1</v>
      </c>
      <c r="E23" s="456"/>
      <c r="F23" s="457" t="s">
        <v>1620</v>
      </c>
      <c r="G23" s="461" t="s">
        <v>1621</v>
      </c>
      <c r="H23" s="457"/>
      <c r="I23" s="459">
        <v>14</v>
      </c>
      <c r="J23" s="147">
        <f t="shared" si="0"/>
        <v>180417.08</v>
      </c>
      <c r="K23" s="148">
        <v>82272.88</v>
      </c>
      <c r="L23" s="148">
        <v>86099.83</v>
      </c>
      <c r="M23" s="148">
        <v>2971.22</v>
      </c>
      <c r="N23" s="148">
        <v>9073.15</v>
      </c>
    </row>
    <row r="24" spans="1:14" s="333" customFormat="1">
      <c r="A24" s="456">
        <v>11</v>
      </c>
      <c r="B24" s="456">
        <v>54</v>
      </c>
      <c r="C24" s="331" t="s">
        <v>1362</v>
      </c>
      <c r="D24" s="456">
        <v>1</v>
      </c>
      <c r="E24" s="456">
        <v>2</v>
      </c>
      <c r="F24" s="456" t="s">
        <v>1622</v>
      </c>
      <c r="G24" s="461" t="s">
        <v>1623</v>
      </c>
      <c r="H24" s="456"/>
      <c r="I24" s="460">
        <v>15</v>
      </c>
      <c r="J24" s="147">
        <f t="shared" si="0"/>
        <v>159874.76</v>
      </c>
      <c r="K24" s="148">
        <v>41024.36</v>
      </c>
      <c r="L24" s="148">
        <v>105945.72</v>
      </c>
      <c r="M24" s="148">
        <v>3183.45</v>
      </c>
      <c r="N24" s="148">
        <v>9721.23</v>
      </c>
    </row>
    <row r="25" spans="1:14" s="333" customFormat="1">
      <c r="A25" s="456">
        <v>12</v>
      </c>
      <c r="B25" s="456">
        <v>54</v>
      </c>
      <c r="C25" s="331" t="s">
        <v>1362</v>
      </c>
      <c r="D25" s="456">
        <v>1</v>
      </c>
      <c r="E25" s="456">
        <v>1</v>
      </c>
      <c r="F25" s="456" t="s">
        <v>1622</v>
      </c>
      <c r="G25" s="461" t="s">
        <v>1623</v>
      </c>
      <c r="H25" s="456"/>
      <c r="I25" s="460">
        <v>15</v>
      </c>
      <c r="J25" s="147">
        <f t="shared" si="0"/>
        <v>229944.6</v>
      </c>
      <c r="K25" s="148">
        <v>59004.5</v>
      </c>
      <c r="L25" s="148">
        <v>158035.42000000001</v>
      </c>
      <c r="M25" s="148">
        <v>3183.45</v>
      </c>
      <c r="N25" s="148">
        <v>9721.23</v>
      </c>
    </row>
    <row r="26" spans="1:14" s="333" customFormat="1" ht="28.5">
      <c r="A26" s="456">
        <v>18</v>
      </c>
      <c r="B26" s="456">
        <v>162</v>
      </c>
      <c r="C26" s="331" t="s">
        <v>1624</v>
      </c>
      <c r="D26" s="456">
        <v>1</v>
      </c>
      <c r="E26" s="456"/>
      <c r="F26" s="456" t="s">
        <v>1625</v>
      </c>
      <c r="G26" s="461" t="s">
        <v>1626</v>
      </c>
      <c r="H26" s="456"/>
      <c r="I26" s="460">
        <v>6</v>
      </c>
      <c r="J26" s="147">
        <f t="shared" si="0"/>
        <v>126228.65</v>
      </c>
      <c r="K26" s="148">
        <v>57562.15</v>
      </c>
      <c r="L26" s="148">
        <v>64508.800000000003</v>
      </c>
      <c r="M26" s="148">
        <v>1273.3800000000001</v>
      </c>
      <c r="N26" s="148">
        <v>2884.32</v>
      </c>
    </row>
    <row r="27" spans="1:14" s="333" customFormat="1" ht="28.5">
      <c r="A27" s="456">
        <v>19</v>
      </c>
      <c r="B27" s="456">
        <v>162</v>
      </c>
      <c r="C27" s="331" t="s">
        <v>1624</v>
      </c>
      <c r="D27" s="456">
        <v>1</v>
      </c>
      <c r="E27" s="456"/>
      <c r="F27" s="456" t="s">
        <v>1627</v>
      </c>
      <c r="G27" s="461" t="s">
        <v>1628</v>
      </c>
      <c r="H27" s="456"/>
      <c r="I27" s="460">
        <v>6</v>
      </c>
      <c r="J27" s="147">
        <f t="shared" si="0"/>
        <v>75986.83</v>
      </c>
      <c r="K27" s="148">
        <v>34651.129999999997</v>
      </c>
      <c r="L27" s="148">
        <v>39100.879999999997</v>
      </c>
      <c r="M27" s="148">
        <v>1273.3800000000001</v>
      </c>
      <c r="N27" s="148">
        <v>961.44</v>
      </c>
    </row>
    <row r="28" spans="1:14" s="333" customFormat="1">
      <c r="A28" s="456">
        <v>20</v>
      </c>
      <c r="B28" s="456">
        <v>65</v>
      </c>
      <c r="C28" s="331" t="s">
        <v>1413</v>
      </c>
      <c r="D28" s="456">
        <v>1</v>
      </c>
      <c r="E28" s="456"/>
      <c r="F28" s="456" t="s">
        <v>1629</v>
      </c>
      <c r="G28" s="461" t="s">
        <v>2052</v>
      </c>
      <c r="H28" s="456"/>
      <c r="I28" s="460">
        <v>6</v>
      </c>
      <c r="J28" s="147">
        <f t="shared" si="0"/>
        <v>78556.570000000007</v>
      </c>
      <c r="K28" s="148">
        <v>35822.97</v>
      </c>
      <c r="L28" s="148">
        <v>36187.800000000003</v>
      </c>
      <c r="M28" s="148">
        <v>1273.3800000000001</v>
      </c>
      <c r="N28" s="148">
        <v>5272.42</v>
      </c>
    </row>
    <row r="29" spans="1:14" s="333" customFormat="1" ht="28.5">
      <c r="A29" s="456">
        <v>25</v>
      </c>
      <c r="B29" s="456">
        <v>81</v>
      </c>
      <c r="C29" s="331" t="s">
        <v>1630</v>
      </c>
      <c r="D29" s="456">
        <v>1</v>
      </c>
      <c r="E29" s="456"/>
      <c r="F29" s="456" t="s">
        <v>1631</v>
      </c>
      <c r="G29" s="461" t="s">
        <v>2031</v>
      </c>
      <c r="H29" s="456"/>
      <c r="I29" s="460">
        <v>11</v>
      </c>
      <c r="J29" s="147">
        <f t="shared" si="0"/>
        <v>216979.59</v>
      </c>
      <c r="K29" s="148">
        <v>55677.64</v>
      </c>
      <c r="L29" s="148">
        <v>154183.1</v>
      </c>
      <c r="M29" s="148">
        <v>2334.5300000000002</v>
      </c>
      <c r="N29" s="148">
        <v>4784.32</v>
      </c>
    </row>
    <row r="30" spans="1:14" s="333" customFormat="1" ht="28.5">
      <c r="A30" s="456">
        <v>26</v>
      </c>
      <c r="B30" s="456">
        <v>81</v>
      </c>
      <c r="C30" s="331" t="s">
        <v>1630</v>
      </c>
      <c r="D30" s="456">
        <v>1</v>
      </c>
      <c r="E30" s="456"/>
      <c r="F30" s="456" t="s">
        <v>1631</v>
      </c>
      <c r="G30" s="461" t="s">
        <v>2032</v>
      </c>
      <c r="H30" s="456"/>
      <c r="I30" s="460">
        <v>11</v>
      </c>
      <c r="J30" s="147">
        <f t="shared" si="0"/>
        <v>192968.19</v>
      </c>
      <c r="K30" s="148">
        <v>49516.24</v>
      </c>
      <c r="L30" s="148">
        <v>136333.1</v>
      </c>
      <c r="M30" s="148">
        <v>2334.5300000000002</v>
      </c>
      <c r="N30" s="148">
        <v>4784.32</v>
      </c>
    </row>
    <row r="31" spans="1:14" s="333" customFormat="1" ht="42.75">
      <c r="A31" s="456">
        <v>27</v>
      </c>
      <c r="B31" s="456">
        <v>81</v>
      </c>
      <c r="C31" s="331" t="s">
        <v>1630</v>
      </c>
      <c r="D31" s="456">
        <v>1</v>
      </c>
      <c r="E31" s="456">
        <v>2</v>
      </c>
      <c r="F31" s="458" t="s">
        <v>1632</v>
      </c>
      <c r="G31" s="461" t="s">
        <v>1633</v>
      </c>
      <c r="H31" s="458"/>
      <c r="I31" s="462">
        <v>6</v>
      </c>
      <c r="J31" s="147">
        <f t="shared" si="0"/>
        <v>157753.96</v>
      </c>
      <c r="K31" s="148">
        <v>71938.16</v>
      </c>
      <c r="L31" s="148">
        <v>81932.789999999994</v>
      </c>
      <c r="M31" s="148">
        <v>1273.3800000000001</v>
      </c>
      <c r="N31" s="148">
        <v>2609.63</v>
      </c>
    </row>
    <row r="32" spans="1:14" s="333" customFormat="1">
      <c r="A32" s="456">
        <v>29</v>
      </c>
      <c r="B32" s="456">
        <v>99</v>
      </c>
      <c r="C32" s="331" t="s">
        <v>1453</v>
      </c>
      <c r="D32" s="456">
        <v>1</v>
      </c>
      <c r="E32" s="456"/>
      <c r="F32" s="456" t="s">
        <v>1634</v>
      </c>
      <c r="G32" s="461" t="s">
        <v>1635</v>
      </c>
      <c r="H32" s="456"/>
      <c r="I32" s="460">
        <v>15</v>
      </c>
      <c r="J32" s="147">
        <f t="shared" si="0"/>
        <v>144380.54999999999</v>
      </c>
      <c r="K32" s="148">
        <v>37048.5</v>
      </c>
      <c r="L32" s="148">
        <v>99154.45</v>
      </c>
      <c r="M32" s="148">
        <v>3183.45</v>
      </c>
      <c r="N32" s="148">
        <v>4994.1499999999996</v>
      </c>
    </row>
    <row r="33" spans="1:14" s="333" customFormat="1">
      <c r="A33" s="456">
        <v>30</v>
      </c>
      <c r="B33" s="456">
        <v>99</v>
      </c>
      <c r="C33" s="331" t="s">
        <v>1453</v>
      </c>
      <c r="D33" s="456">
        <v>1</v>
      </c>
      <c r="E33" s="456"/>
      <c r="F33" s="456" t="s">
        <v>1636</v>
      </c>
      <c r="G33" s="461" t="s">
        <v>1635</v>
      </c>
      <c r="H33" s="456"/>
      <c r="I33" s="460">
        <v>14</v>
      </c>
      <c r="J33" s="147">
        <f t="shared" si="0"/>
        <v>253240.23</v>
      </c>
      <c r="K33" s="148">
        <v>64982.23</v>
      </c>
      <c r="L33" s="148">
        <v>180625.57</v>
      </c>
      <c r="M33" s="148">
        <v>2971.22</v>
      </c>
      <c r="N33" s="148">
        <v>4661.21</v>
      </c>
    </row>
    <row r="34" spans="1:14" s="333" customFormat="1" ht="42.75">
      <c r="A34" s="456">
        <v>31</v>
      </c>
      <c r="B34" s="456">
        <v>100</v>
      </c>
      <c r="C34" s="331" t="s">
        <v>1459</v>
      </c>
      <c r="D34" s="456">
        <v>1</v>
      </c>
      <c r="E34" s="456"/>
      <c r="F34" s="458" t="s">
        <v>1637</v>
      </c>
      <c r="G34" s="461" t="s">
        <v>1638</v>
      </c>
      <c r="H34" s="458"/>
      <c r="I34" s="462">
        <v>12</v>
      </c>
      <c r="J34" s="147">
        <f t="shared" si="0"/>
        <v>138242.78</v>
      </c>
      <c r="K34" s="148">
        <v>35473.53</v>
      </c>
      <c r="L34" s="148">
        <v>94458.07</v>
      </c>
      <c r="M34" s="148">
        <v>2546.7600000000002</v>
      </c>
      <c r="N34" s="148">
        <v>5764.42</v>
      </c>
    </row>
    <row r="35" spans="1:14" s="333" customFormat="1">
      <c r="A35" s="456">
        <v>31</v>
      </c>
      <c r="B35" s="456">
        <v>100</v>
      </c>
      <c r="C35" s="331" t="s">
        <v>1459</v>
      </c>
      <c r="D35" s="456">
        <v>1</v>
      </c>
      <c r="E35" s="456"/>
      <c r="F35" s="456" t="s">
        <v>1640</v>
      </c>
      <c r="G35" s="461" t="s">
        <v>1641</v>
      </c>
      <c r="H35" s="456"/>
      <c r="I35" s="460">
        <v>13</v>
      </c>
      <c r="J35" s="147">
        <f t="shared" si="0"/>
        <v>138242.78</v>
      </c>
      <c r="K35" s="148">
        <v>35473.53</v>
      </c>
      <c r="L35" s="148">
        <v>93765.47</v>
      </c>
      <c r="M35" s="148">
        <v>2758.99</v>
      </c>
      <c r="N35" s="148">
        <v>6244.79</v>
      </c>
    </row>
    <row r="36" spans="1:14" s="333" customFormat="1" ht="99.75">
      <c r="A36" s="463">
        <v>31</v>
      </c>
      <c r="B36" s="463">
        <v>100</v>
      </c>
      <c r="C36" s="334" t="s">
        <v>1459</v>
      </c>
      <c r="D36" s="463">
        <v>1</v>
      </c>
      <c r="E36" s="463"/>
      <c r="F36" s="464" t="s">
        <v>1642</v>
      </c>
      <c r="G36" s="465" t="s">
        <v>1643</v>
      </c>
      <c r="H36" s="458"/>
      <c r="I36" s="462">
        <v>10</v>
      </c>
      <c r="J36" s="147">
        <f t="shared" si="0"/>
        <v>138242.78</v>
      </c>
      <c r="K36" s="148">
        <v>35473.53</v>
      </c>
      <c r="L36" s="148">
        <v>95843.27</v>
      </c>
      <c r="M36" s="148">
        <v>2122.3000000000002</v>
      </c>
      <c r="N36" s="148">
        <v>4803.68</v>
      </c>
    </row>
    <row r="37" spans="1:14" s="333" customFormat="1" ht="99.75">
      <c r="A37" s="456">
        <v>31</v>
      </c>
      <c r="B37" s="456">
        <v>100</v>
      </c>
      <c r="C37" s="331" t="s">
        <v>1459</v>
      </c>
      <c r="D37" s="456">
        <v>1</v>
      </c>
      <c r="E37" s="456"/>
      <c r="F37" s="458" t="s">
        <v>1644</v>
      </c>
      <c r="G37" s="461" t="s">
        <v>1645</v>
      </c>
      <c r="H37" s="458"/>
      <c r="I37" s="462">
        <v>13</v>
      </c>
      <c r="J37" s="147">
        <f t="shared" si="0"/>
        <v>138242.78</v>
      </c>
      <c r="K37" s="148">
        <v>35473.53</v>
      </c>
      <c r="L37" s="148">
        <v>93765.47</v>
      </c>
      <c r="M37" s="148">
        <v>2758.99</v>
      </c>
      <c r="N37" s="148">
        <v>6244.79</v>
      </c>
    </row>
    <row r="38" spans="1:14" s="332" customFormat="1" ht="85.5">
      <c r="A38" s="456">
        <v>32</v>
      </c>
      <c r="B38" s="456">
        <v>100</v>
      </c>
      <c r="C38" s="331" t="s">
        <v>1459</v>
      </c>
      <c r="D38" s="456">
        <v>1</v>
      </c>
      <c r="E38" s="456"/>
      <c r="F38" s="458" t="s">
        <v>1637</v>
      </c>
      <c r="G38" s="461" t="s">
        <v>1639</v>
      </c>
      <c r="H38" s="458"/>
      <c r="I38" s="462">
        <v>14</v>
      </c>
      <c r="J38" s="147">
        <f t="shared" si="0"/>
        <v>208990.65</v>
      </c>
      <c r="K38" s="148">
        <v>53627.65</v>
      </c>
      <c r="L38" s="148">
        <v>145666.63</v>
      </c>
      <c r="M38" s="148">
        <v>2971.22</v>
      </c>
      <c r="N38" s="148">
        <v>6725.15</v>
      </c>
    </row>
    <row r="39" spans="1:14" s="333" customFormat="1">
      <c r="A39" s="456">
        <v>33</v>
      </c>
      <c r="B39" s="456">
        <v>100</v>
      </c>
      <c r="C39" s="331" t="s">
        <v>1459</v>
      </c>
      <c r="D39" s="456">
        <v>1</v>
      </c>
      <c r="E39" s="456"/>
      <c r="F39" s="456" t="s">
        <v>1646</v>
      </c>
      <c r="G39" s="461" t="s">
        <v>1647</v>
      </c>
      <c r="H39" s="456"/>
      <c r="I39" s="460">
        <v>10</v>
      </c>
      <c r="J39" s="147">
        <f t="shared" si="0"/>
        <v>161441.93</v>
      </c>
      <c r="K39" s="148">
        <v>73619.929999999993</v>
      </c>
      <c r="L39" s="148">
        <v>80896.02</v>
      </c>
      <c r="M39" s="148">
        <v>2122.3000000000002</v>
      </c>
      <c r="N39" s="148">
        <v>4803.68</v>
      </c>
    </row>
    <row r="40" spans="1:14" s="332" customFormat="1" ht="42.75">
      <c r="A40" s="456">
        <v>35</v>
      </c>
      <c r="B40" s="456">
        <v>108</v>
      </c>
      <c r="C40" s="331" t="s">
        <v>1473</v>
      </c>
      <c r="D40" s="456">
        <v>1</v>
      </c>
      <c r="E40" s="456"/>
      <c r="F40" s="458" t="s">
        <v>1648</v>
      </c>
      <c r="G40" s="461" t="s">
        <v>2033</v>
      </c>
      <c r="H40" s="458"/>
      <c r="I40" s="462">
        <v>15</v>
      </c>
      <c r="J40" s="147">
        <f t="shared" si="0"/>
        <v>104654.16</v>
      </c>
      <c r="K40" s="148">
        <v>47723.86</v>
      </c>
      <c r="L40" s="148">
        <v>44120.76</v>
      </c>
      <c r="M40" s="148">
        <v>3183.45</v>
      </c>
      <c r="N40" s="148">
        <v>9626.09</v>
      </c>
    </row>
    <row r="41" spans="1:14" s="333" customFormat="1" ht="28.5">
      <c r="A41" s="456">
        <v>35</v>
      </c>
      <c r="B41" s="456">
        <v>108</v>
      </c>
      <c r="C41" s="331" t="s">
        <v>1473</v>
      </c>
      <c r="D41" s="456">
        <v>1</v>
      </c>
      <c r="E41" s="456"/>
      <c r="F41" s="456" t="s">
        <v>1649</v>
      </c>
      <c r="G41" s="461" t="s">
        <v>2034</v>
      </c>
      <c r="H41" s="456"/>
      <c r="I41" s="460">
        <v>8</v>
      </c>
      <c r="J41" s="147">
        <f t="shared" si="0"/>
        <v>104654.16</v>
      </c>
      <c r="K41" s="148">
        <v>47723.86</v>
      </c>
      <c r="L41" s="148">
        <v>50098.54</v>
      </c>
      <c r="M41" s="148">
        <v>1697.84</v>
      </c>
      <c r="N41" s="148">
        <v>5133.92</v>
      </c>
    </row>
    <row r="42" spans="1:14" s="333" customFormat="1" ht="28.5">
      <c r="A42" s="456">
        <v>35</v>
      </c>
      <c r="B42" s="456">
        <v>108</v>
      </c>
      <c r="C42" s="331" t="s">
        <v>1473</v>
      </c>
      <c r="D42" s="456">
        <v>1</v>
      </c>
      <c r="E42" s="456"/>
      <c r="F42" s="456" t="s">
        <v>1650</v>
      </c>
      <c r="G42" s="461" t="s">
        <v>1651</v>
      </c>
      <c r="H42" s="456"/>
      <c r="I42" s="460">
        <v>10</v>
      </c>
      <c r="J42" s="147">
        <f t="shared" si="0"/>
        <v>104654.16</v>
      </c>
      <c r="K42" s="148">
        <v>47723.86</v>
      </c>
      <c r="L42" s="148">
        <v>48390.61</v>
      </c>
      <c r="M42" s="148">
        <v>2122.3000000000002</v>
      </c>
      <c r="N42" s="148">
        <v>6417.39</v>
      </c>
    </row>
    <row r="43" spans="1:14" s="332" customFormat="1" ht="111" customHeight="1">
      <c r="A43" s="456">
        <v>36</v>
      </c>
      <c r="B43" s="456">
        <v>116</v>
      </c>
      <c r="C43" s="331" t="s">
        <v>1652</v>
      </c>
      <c r="D43" s="456">
        <v>1</v>
      </c>
      <c r="E43" s="456"/>
      <c r="F43" s="458" t="s">
        <v>1653</v>
      </c>
      <c r="G43" s="458" t="s">
        <v>1654</v>
      </c>
      <c r="H43" s="458"/>
      <c r="I43" s="462">
        <v>9</v>
      </c>
      <c r="J43" s="147">
        <f t="shared" si="0"/>
        <v>135433.13</v>
      </c>
      <c r="K43" s="148">
        <v>61759.53</v>
      </c>
      <c r="L43" s="148">
        <v>65665.259999999995</v>
      </c>
      <c r="M43" s="148">
        <v>1910.07</v>
      </c>
      <c r="N43" s="148">
        <v>6098.27</v>
      </c>
    </row>
    <row r="44" spans="1:14" s="332" customFormat="1" ht="11.25" customHeight="1">
      <c r="A44" s="164"/>
      <c r="B44" s="164"/>
      <c r="C44" s="336"/>
      <c r="D44" s="164"/>
      <c r="E44" s="164"/>
      <c r="F44" s="466"/>
      <c r="G44" s="466"/>
      <c r="H44" s="466"/>
      <c r="I44" s="467"/>
      <c r="J44" s="339"/>
      <c r="K44" s="340"/>
      <c r="L44" s="340"/>
      <c r="M44" s="340"/>
      <c r="N44" s="340"/>
    </row>
    <row r="45" spans="1:14" s="332" customFormat="1" ht="16.5">
      <c r="A45" s="152">
        <v>1</v>
      </c>
      <c r="B45" s="153" t="s">
        <v>2035</v>
      </c>
      <c r="C45" s="468"/>
      <c r="D45" s="468"/>
      <c r="E45" s="468"/>
      <c r="F45" s="469"/>
      <c r="G45" s="469"/>
      <c r="H45" s="469"/>
      <c r="I45" s="469"/>
      <c r="J45" s="470"/>
      <c r="K45" s="471"/>
      <c r="L45" s="471"/>
      <c r="M45" s="471"/>
      <c r="N45" s="471"/>
    </row>
    <row r="46" spans="1:14" s="332" customFormat="1" ht="19.5" customHeight="1">
      <c r="A46" s="152">
        <v>2</v>
      </c>
      <c r="B46" s="153" t="s">
        <v>678</v>
      </c>
      <c r="C46" s="468"/>
      <c r="D46" s="468"/>
      <c r="E46" s="468"/>
      <c r="F46" s="469"/>
      <c r="G46" s="469"/>
      <c r="H46" s="469"/>
      <c r="I46" s="469"/>
      <c r="J46" s="470"/>
      <c r="K46" s="471"/>
      <c r="L46" s="471"/>
      <c r="M46" s="471"/>
      <c r="N46" s="471"/>
    </row>
    <row r="47" spans="1:14" s="332" customFormat="1" ht="16.5">
      <c r="A47" s="152">
        <v>3</v>
      </c>
      <c r="B47" s="153" t="s">
        <v>2036</v>
      </c>
      <c r="C47" s="468"/>
      <c r="D47" s="468"/>
      <c r="E47" s="468"/>
      <c r="F47" s="469"/>
      <c r="G47" s="469"/>
      <c r="H47" s="469"/>
      <c r="I47" s="469"/>
      <c r="J47" s="470"/>
      <c r="K47" s="471"/>
      <c r="L47" s="471"/>
      <c r="M47" s="471"/>
      <c r="N47" s="471"/>
    </row>
    <row r="48" spans="1:14" s="332" customFormat="1">
      <c r="A48" s="468"/>
      <c r="B48" s="468"/>
      <c r="C48" s="468"/>
      <c r="D48" s="468"/>
      <c r="E48" s="472"/>
      <c r="F48" s="473"/>
      <c r="G48" s="490"/>
      <c r="H48" s="491"/>
      <c r="I48" s="469"/>
      <c r="J48" s="470"/>
      <c r="K48" s="471"/>
      <c r="L48" s="471"/>
      <c r="M48" s="471"/>
      <c r="N48" s="471"/>
    </row>
    <row r="49" spans="1:16" s="475" customFormat="1">
      <c r="A49" s="335"/>
      <c r="B49" s="335"/>
      <c r="C49" s="474"/>
      <c r="D49" s="335"/>
      <c r="E49" s="335"/>
      <c r="F49" s="337"/>
      <c r="G49" s="337"/>
      <c r="H49" s="337"/>
      <c r="I49" s="338"/>
      <c r="J49" s="339"/>
      <c r="K49" s="340"/>
      <c r="L49" s="340"/>
      <c r="M49" s="340"/>
      <c r="N49" s="340"/>
    </row>
    <row r="50" spans="1:16" s="475" customFormat="1">
      <c r="A50" s="335"/>
      <c r="B50" s="335"/>
      <c r="C50" s="474"/>
      <c r="D50" s="335"/>
      <c r="E50" s="335"/>
      <c r="F50" s="337"/>
      <c r="G50" s="337"/>
      <c r="H50" s="337"/>
      <c r="I50" s="338"/>
      <c r="J50" s="339"/>
      <c r="K50" s="340"/>
      <c r="L50" s="340"/>
      <c r="M50" s="340"/>
      <c r="N50" s="340"/>
    </row>
    <row r="51" spans="1:16" s="475" customFormat="1" ht="5.25" customHeight="1">
      <c r="A51" s="335"/>
      <c r="B51" s="335"/>
      <c r="C51" s="336"/>
      <c r="D51" s="335"/>
      <c r="E51" s="335"/>
      <c r="F51" s="337"/>
      <c r="G51" s="337"/>
      <c r="H51" s="337"/>
      <c r="I51" s="338"/>
      <c r="J51" s="339"/>
      <c r="K51" s="340"/>
      <c r="L51" s="340"/>
      <c r="M51" s="340"/>
      <c r="N51" s="340"/>
    </row>
    <row r="52" spans="1:16" s="476" customFormat="1" ht="15.95" customHeight="1">
      <c r="B52" s="152"/>
      <c r="C52" s="153"/>
      <c r="F52" s="477"/>
      <c r="G52" s="477"/>
      <c r="H52" s="477"/>
      <c r="I52" s="477"/>
      <c r="J52" s="478"/>
      <c r="K52" s="479"/>
      <c r="L52" s="479"/>
      <c r="M52" s="479"/>
      <c r="N52" s="479"/>
    </row>
    <row r="53" spans="1:16" s="476" customFormat="1" ht="15.95" customHeight="1">
      <c r="B53" s="152"/>
      <c r="C53" s="153"/>
      <c r="F53" s="477"/>
      <c r="G53" s="477"/>
      <c r="H53" s="477"/>
      <c r="I53" s="477"/>
      <c r="J53" s="478"/>
      <c r="K53" s="479"/>
      <c r="L53" s="479"/>
      <c r="M53" s="479"/>
      <c r="N53" s="479"/>
    </row>
    <row r="54" spans="1:16" s="476" customFormat="1" ht="15.95" customHeight="1">
      <c r="B54" s="152"/>
      <c r="C54" s="153"/>
      <c r="F54" s="477"/>
      <c r="G54" s="477"/>
      <c r="H54" s="477"/>
      <c r="I54" s="477"/>
      <c r="J54" s="478"/>
      <c r="K54" s="479"/>
      <c r="L54" s="479"/>
      <c r="M54" s="479"/>
      <c r="N54" s="479"/>
    </row>
    <row r="55" spans="1:16" s="476" customFormat="1" ht="12.75" customHeight="1">
      <c r="F55" s="477"/>
      <c r="G55" s="477"/>
      <c r="H55" s="480"/>
      <c r="I55" s="477"/>
      <c r="J55" s="478"/>
      <c r="K55" s="479"/>
      <c r="L55" s="479"/>
      <c r="M55" s="479"/>
      <c r="N55" s="479"/>
    </row>
    <row r="56" spans="1:16" s="476" customFormat="1" ht="6" customHeight="1">
      <c r="F56" s="477"/>
      <c r="G56" s="477"/>
      <c r="H56" s="477"/>
      <c r="I56" s="477"/>
      <c r="J56" s="478"/>
      <c r="K56" s="479"/>
      <c r="L56" s="479"/>
      <c r="M56" s="479"/>
      <c r="N56" s="479"/>
    </row>
    <row r="57" spans="1:16" s="476" customFormat="1">
      <c r="F57" s="477"/>
      <c r="G57" s="477"/>
      <c r="H57" s="477"/>
      <c r="I57" s="477"/>
      <c r="J57" s="478"/>
      <c r="K57" s="479"/>
      <c r="L57" s="479"/>
      <c r="M57" s="479"/>
      <c r="N57" s="479"/>
    </row>
    <row r="63" spans="1:16" s="344" customFormat="1">
      <c r="A63" s="341"/>
      <c r="B63" s="341"/>
      <c r="C63" s="341"/>
      <c r="D63" s="341"/>
      <c r="E63" s="341"/>
      <c r="F63" s="342"/>
      <c r="G63" s="342"/>
      <c r="H63" s="342"/>
      <c r="I63" s="342"/>
      <c r="J63" s="345"/>
      <c r="O63" s="341"/>
      <c r="P63" s="341"/>
    </row>
  </sheetData>
  <customSheetViews>
    <customSheetView guid="{9067D43C-8CF0-48E5-8C1B-7DFA94892381}" scale="90" showPageBreaks="1" printArea="1">
      <pane ySplit="13" topLeftCell="A14" activePane="bottomLeft" state="frozen"/>
      <selection pane="bottomLeft" activeCell="Q24" sqref="Q24"/>
      <pageMargins left="0.39370078740157483" right="0.39370078740157483" top="0.98425196850393704" bottom="0.39370078740157483" header="0.31496062992125984" footer="0.31496062992125984"/>
      <printOptions horizontalCentered="1"/>
      <pageSetup paperSize="9" scale="70" fitToHeight="3" orientation="landscape" r:id="rId1"/>
      <headerFooter differentFirst="1">
        <oddHeader>&amp;CСтраница &amp;P из &amp;N</oddHeader>
      </headerFooter>
    </customSheetView>
    <customSheetView guid="{754BA2B9-92C8-4608-8D67-96BC5C16664E}" scale="90" showPageBreaks="1" printArea="1">
      <pane ySplit="13" topLeftCell="A14" activePane="bottomLeft" state="frozen"/>
      <selection pane="bottomLeft" activeCell="G11" sqref="G11:G12"/>
      <pageMargins left="0.39370078740157483" right="0.39370078740157483" top="0.98425196850393704" bottom="0.39370078740157483" header="0.31496062992125984" footer="0.31496062992125984"/>
      <printOptions horizontalCentered="1"/>
      <pageSetup paperSize="9" scale="70" fitToHeight="3" orientation="landscape" r:id="rId2"/>
      <headerFooter differentFirst="1">
        <oddHeader>&amp;CСтраница &amp;P из &amp;N</oddHeader>
      </headerFooter>
    </customSheetView>
    <customSheetView guid="{DEEA3186-5E7C-4B49-A323-6511047D2DAC}" scale="90" showPageBreaks="1" printArea="1">
      <pane ySplit="13" topLeftCell="A14" activePane="bottomLeft" state="frozen"/>
      <selection pane="bottomLeft" activeCell="G11" sqref="G11:G12"/>
      <pageMargins left="0.39370078740157483" right="0.39370078740157483" top="0.98425196850393704" bottom="0.39370078740157483" header="0.31496062992125984" footer="0.31496062992125984"/>
      <printOptions horizontalCentered="1"/>
      <pageSetup paperSize="9" scale="70" fitToHeight="3" orientation="landscape" r:id="rId3"/>
      <headerFooter differentFirst="1">
        <oddHeader>&amp;CСтраница &amp;P из &amp;N</oddHeader>
      </headerFooter>
    </customSheetView>
    <customSheetView guid="{E6862595-AEA9-4563-8AED-64A09353D7BA}" scale="90" showPageBreaks="1" printArea="1">
      <pane ySplit="13" topLeftCell="A14" activePane="bottomLeft" state="frozen"/>
      <selection pane="bottomLeft" activeCell="G11" sqref="G11:G12"/>
      <pageMargins left="0.39370078740157483" right="0.39370078740157483" top="0.98425196850393704" bottom="0.39370078740157483" header="0.31496062992125984" footer="0.31496062992125984"/>
      <printOptions horizontalCentered="1"/>
      <pageSetup paperSize="9" scale="70" fitToHeight="3" orientation="landscape" r:id="rId4"/>
      <headerFooter differentFirst="1">
        <oddHeader>&amp;CСтраница &amp;P из &amp;N</oddHeader>
      </headerFooter>
    </customSheetView>
  </customSheetViews>
  <mergeCells count="16">
    <mergeCell ref="N11:N12"/>
    <mergeCell ref="A4:N4"/>
    <mergeCell ref="A8:N8"/>
    <mergeCell ref="A10:G10"/>
    <mergeCell ref="H10:I11"/>
    <mergeCell ref="J10:J12"/>
    <mergeCell ref="K10:N10"/>
    <mergeCell ref="A11:A12"/>
    <mergeCell ref="B11:C11"/>
    <mergeCell ref="D11:D12"/>
    <mergeCell ref="E11:E12"/>
    <mergeCell ref="F11:F12"/>
    <mergeCell ref="G11:G12"/>
    <mergeCell ref="K11:K12"/>
    <mergeCell ref="L11:L12"/>
    <mergeCell ref="M11:M12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70" fitToHeight="3" orientation="landscape" r:id="rId5"/>
  <headerFooter differentFirst="1">
    <oddHeader>&amp;CСтраница &amp;P из 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Q23"/>
  <sheetViews>
    <sheetView workbookViewId="0">
      <pane xSplit="3" ySplit="13" topLeftCell="D15" activePane="bottomRight" state="frozen"/>
      <selection pane="topRight" activeCell="D1" sqref="D1"/>
      <selection pane="bottomLeft" activeCell="A14" sqref="A14"/>
      <selection pane="bottomRight" activeCell="P21" sqref="P21:P22"/>
    </sheetView>
  </sheetViews>
  <sheetFormatPr defaultColWidth="9" defaultRowHeight="15.75"/>
  <cols>
    <col min="1" max="1" width="7.5" style="292" customWidth="1"/>
    <col min="2" max="2" width="5" style="292" customWidth="1"/>
    <col min="3" max="3" width="28" style="292" customWidth="1"/>
    <col min="4" max="4" width="5.75" style="292" customWidth="1"/>
    <col min="5" max="5" width="19.75" style="292" customWidth="1"/>
    <col min="6" max="6" width="7" style="292" customWidth="1"/>
    <col min="7" max="7" width="9.875" style="292" customWidth="1"/>
    <col min="8" max="8" width="10.75" style="292" customWidth="1"/>
    <col min="9" max="10" width="7.125" style="292" customWidth="1"/>
    <col min="11" max="11" width="11.625" style="292" customWidth="1"/>
    <col min="12" max="15" width="9.625" style="292" customWidth="1"/>
    <col min="16" max="16" width="37" style="292" customWidth="1"/>
    <col min="17" max="16384" width="9" style="292"/>
  </cols>
  <sheetData>
    <row r="1" spans="1:17" s="15" customFormat="1" ht="18">
      <c r="L1" s="288"/>
      <c r="M1" s="288"/>
      <c r="N1" s="288"/>
      <c r="P1" s="289" t="s">
        <v>1671</v>
      </c>
    </row>
    <row r="2" spans="1:17" s="15" customFormat="1" ht="18">
      <c r="L2" s="288"/>
      <c r="M2" s="288"/>
      <c r="N2" s="288"/>
      <c r="P2" s="290" t="s">
        <v>149</v>
      </c>
    </row>
    <row r="3" spans="1:17" s="15" customFormat="1"/>
    <row r="4" spans="1:17" s="15" customFormat="1" ht="59.25" customHeight="1">
      <c r="A4" s="502" t="s">
        <v>2053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7" s="237" customFormat="1" ht="8.25" customHeight="1"/>
    <row r="6" spans="1:17" s="242" customFormat="1" ht="18">
      <c r="A6" s="238"/>
      <c r="B6" s="238"/>
      <c r="C6" s="238"/>
      <c r="D6" s="238"/>
      <c r="E6" s="239"/>
      <c r="F6" s="240"/>
      <c r="G6" s="241"/>
      <c r="I6" s="239" t="s">
        <v>604</v>
      </c>
      <c r="J6" s="240">
        <v>63</v>
      </c>
      <c r="K6" s="241" t="s">
        <v>1753</v>
      </c>
      <c r="L6" s="238"/>
      <c r="M6" s="238"/>
      <c r="N6" s="238"/>
    </row>
    <row r="7" spans="1:17" s="15" customFormat="1" ht="8.25" customHeight="1"/>
    <row r="8" spans="1:17" s="15" customFormat="1" ht="18">
      <c r="A8" s="543" t="s">
        <v>148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</row>
    <row r="9" spans="1:17" s="15" customFormat="1" ht="9" customHeight="1"/>
    <row r="10" spans="1:17" ht="49.5" customHeight="1">
      <c r="A10" s="614" t="s">
        <v>1656</v>
      </c>
      <c r="B10" s="614"/>
      <c r="C10" s="614"/>
      <c r="D10" s="614"/>
      <c r="E10" s="614"/>
      <c r="F10" s="614"/>
      <c r="G10" s="614"/>
      <c r="H10" s="614"/>
      <c r="I10" s="633" t="s">
        <v>1657</v>
      </c>
      <c r="J10" s="633"/>
      <c r="K10" s="539" t="s">
        <v>1658</v>
      </c>
      <c r="L10" s="539" t="s">
        <v>396</v>
      </c>
      <c r="M10" s="539"/>
      <c r="N10" s="539"/>
      <c r="O10" s="539"/>
      <c r="P10" s="588" t="s">
        <v>397</v>
      </c>
    </row>
    <row r="11" spans="1:17" ht="33" customHeight="1">
      <c r="A11" s="577" t="s">
        <v>1522</v>
      </c>
      <c r="B11" s="586" t="s">
        <v>1523</v>
      </c>
      <c r="C11" s="586"/>
      <c r="D11" s="586" t="s">
        <v>680</v>
      </c>
      <c r="E11" s="586"/>
      <c r="F11" s="556" t="s">
        <v>1524</v>
      </c>
      <c r="G11" s="615" t="s">
        <v>1525</v>
      </c>
      <c r="H11" s="618" t="s">
        <v>1758</v>
      </c>
      <c r="I11" s="556" t="s">
        <v>1279</v>
      </c>
      <c r="J11" s="556" t="s">
        <v>1280</v>
      </c>
      <c r="K11" s="539"/>
      <c r="L11" s="556" t="s">
        <v>82</v>
      </c>
      <c r="M11" s="556" t="s">
        <v>13</v>
      </c>
      <c r="N11" s="556" t="s">
        <v>14</v>
      </c>
      <c r="O11" s="556" t="s">
        <v>15</v>
      </c>
      <c r="P11" s="588"/>
    </row>
    <row r="12" spans="1:17" s="293" customFormat="1" ht="36" customHeight="1">
      <c r="A12" s="577"/>
      <c r="B12" s="225" t="s">
        <v>1528</v>
      </c>
      <c r="C12" s="225" t="s">
        <v>682</v>
      </c>
      <c r="D12" s="225" t="s">
        <v>1659</v>
      </c>
      <c r="E12" s="225" t="s">
        <v>682</v>
      </c>
      <c r="F12" s="556"/>
      <c r="G12" s="615"/>
      <c r="H12" s="619"/>
      <c r="I12" s="556"/>
      <c r="J12" s="556"/>
      <c r="K12" s="539"/>
      <c r="L12" s="556"/>
      <c r="M12" s="556"/>
      <c r="N12" s="556"/>
      <c r="O12" s="556"/>
      <c r="P12" s="588"/>
    </row>
    <row r="13" spans="1:17" s="294" customFormat="1" ht="12.7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  <c r="P13" s="22">
        <v>16</v>
      </c>
    </row>
    <row r="14" spans="1:17" ht="45" customHeight="1">
      <c r="A14" s="304"/>
      <c r="B14" s="305">
        <v>158</v>
      </c>
      <c r="C14" s="306" t="s">
        <v>1660</v>
      </c>
      <c r="D14" s="305">
        <v>14</v>
      </c>
      <c r="E14" s="306" t="s">
        <v>646</v>
      </c>
      <c r="F14" s="305">
        <v>1</v>
      </c>
      <c r="G14" s="307" t="s">
        <v>612</v>
      </c>
      <c r="H14" s="307" t="s">
        <v>1661</v>
      </c>
      <c r="I14" s="308"/>
      <c r="J14" s="308">
        <v>26</v>
      </c>
      <c r="K14" s="309">
        <f t="shared" ref="K14:K19" si="0">SUM(L14:O14)</f>
        <v>2624.86</v>
      </c>
      <c r="L14" s="310">
        <v>1442.85</v>
      </c>
      <c r="M14" s="310">
        <v>257.87</v>
      </c>
      <c r="N14" s="310">
        <v>288.60000000000002</v>
      </c>
      <c r="O14" s="310">
        <v>635.54</v>
      </c>
      <c r="P14" s="346" t="s">
        <v>1662</v>
      </c>
      <c r="Q14" s="311"/>
    </row>
    <row r="15" spans="1:17" ht="45" customHeight="1">
      <c r="A15" s="304"/>
      <c r="B15" s="305">
        <v>158</v>
      </c>
      <c r="C15" s="306" t="s">
        <v>1660</v>
      </c>
      <c r="D15" s="305">
        <v>14</v>
      </c>
      <c r="E15" s="306" t="s">
        <v>646</v>
      </c>
      <c r="F15" s="305">
        <v>1</v>
      </c>
      <c r="G15" s="307" t="s">
        <v>612</v>
      </c>
      <c r="H15" s="308" t="s">
        <v>1663</v>
      </c>
      <c r="I15" s="308"/>
      <c r="J15" s="308">
        <v>24</v>
      </c>
      <c r="K15" s="309">
        <f t="shared" si="0"/>
        <v>2624.86</v>
      </c>
      <c r="L15" s="310">
        <v>1442.85</v>
      </c>
      <c r="M15" s="310">
        <v>257.87</v>
      </c>
      <c r="N15" s="310">
        <v>288.60000000000002</v>
      </c>
      <c r="O15" s="310">
        <v>635.54</v>
      </c>
      <c r="P15" s="346" t="s">
        <v>1664</v>
      </c>
      <c r="Q15" s="311"/>
    </row>
    <row r="16" spans="1:17" ht="55.5" customHeight="1">
      <c r="A16" s="304"/>
      <c r="B16" s="305">
        <v>158</v>
      </c>
      <c r="C16" s="306" t="s">
        <v>1660</v>
      </c>
      <c r="D16" s="305">
        <v>14</v>
      </c>
      <c r="E16" s="306" t="s">
        <v>646</v>
      </c>
      <c r="F16" s="305">
        <v>1</v>
      </c>
      <c r="G16" s="307" t="s">
        <v>612</v>
      </c>
      <c r="H16" s="308" t="s">
        <v>1665</v>
      </c>
      <c r="I16" s="308"/>
      <c r="J16" s="308">
        <v>21</v>
      </c>
      <c r="K16" s="309">
        <f t="shared" si="0"/>
        <v>2624.86</v>
      </c>
      <c r="L16" s="310">
        <v>1442.85</v>
      </c>
      <c r="M16" s="310">
        <v>257.87</v>
      </c>
      <c r="N16" s="310">
        <v>288.60000000000002</v>
      </c>
      <c r="O16" s="310">
        <v>635.54</v>
      </c>
      <c r="P16" s="346" t="s">
        <v>1754</v>
      </c>
      <c r="Q16" s="311"/>
    </row>
    <row r="17" spans="1:17" ht="45" customHeight="1">
      <c r="A17" s="304"/>
      <c r="B17" s="305">
        <v>158</v>
      </c>
      <c r="C17" s="306" t="s">
        <v>1660</v>
      </c>
      <c r="D17" s="305">
        <v>28</v>
      </c>
      <c r="E17" s="306" t="s">
        <v>1669</v>
      </c>
      <c r="F17" s="305">
        <v>1</v>
      </c>
      <c r="G17" s="307" t="s">
        <v>612</v>
      </c>
      <c r="H17" s="308" t="s">
        <v>1665</v>
      </c>
      <c r="I17" s="308"/>
      <c r="J17" s="308">
        <v>21</v>
      </c>
      <c r="K17" s="309">
        <f>SUM(L17:O17)</f>
        <v>2661.35</v>
      </c>
      <c r="L17" s="310">
        <v>1442.85</v>
      </c>
      <c r="M17" s="310">
        <v>294.36</v>
      </c>
      <c r="N17" s="310">
        <v>288.60000000000002</v>
      </c>
      <c r="O17" s="310">
        <v>635.54</v>
      </c>
      <c r="P17" s="346" t="s">
        <v>1670</v>
      </c>
      <c r="Q17" s="311"/>
    </row>
    <row r="18" spans="1:17" ht="45" customHeight="1">
      <c r="A18" s="304"/>
      <c r="B18" s="305">
        <v>158</v>
      </c>
      <c r="C18" s="306" t="s">
        <v>1660</v>
      </c>
      <c r="D18" s="305">
        <v>8</v>
      </c>
      <c r="E18" s="306" t="s">
        <v>643</v>
      </c>
      <c r="F18" s="305">
        <v>1</v>
      </c>
      <c r="G18" s="307" t="s">
        <v>612</v>
      </c>
      <c r="H18" s="308" t="s">
        <v>1665</v>
      </c>
      <c r="I18" s="308"/>
      <c r="J18" s="308">
        <v>14</v>
      </c>
      <c r="K18" s="309">
        <f>SUM(L18:O18)</f>
        <v>1473.24</v>
      </c>
      <c r="L18" s="310">
        <v>657.45</v>
      </c>
      <c r="M18" s="310">
        <v>237.6</v>
      </c>
      <c r="N18" s="310">
        <v>288.60000000000002</v>
      </c>
      <c r="O18" s="310">
        <v>289.58999999999997</v>
      </c>
      <c r="P18" s="346" t="s">
        <v>1668</v>
      </c>
      <c r="Q18" s="311"/>
    </row>
    <row r="19" spans="1:17" ht="45" customHeight="1">
      <c r="A19" s="304"/>
      <c r="B19" s="305">
        <v>158</v>
      </c>
      <c r="C19" s="306" t="s">
        <v>1660</v>
      </c>
      <c r="D19" s="305">
        <v>118</v>
      </c>
      <c r="E19" s="306" t="s">
        <v>617</v>
      </c>
      <c r="F19" s="305">
        <v>1</v>
      </c>
      <c r="G19" s="307" t="s">
        <v>612</v>
      </c>
      <c r="H19" s="308" t="s">
        <v>1666</v>
      </c>
      <c r="I19" s="308"/>
      <c r="J19" s="308">
        <v>21</v>
      </c>
      <c r="K19" s="309">
        <f t="shared" si="0"/>
        <v>1524.86</v>
      </c>
      <c r="L19" s="310">
        <v>657.45</v>
      </c>
      <c r="M19" s="310">
        <v>289.22000000000003</v>
      </c>
      <c r="N19" s="310">
        <v>288.60000000000002</v>
      </c>
      <c r="O19" s="310">
        <v>289.58999999999997</v>
      </c>
      <c r="P19" s="346" t="s">
        <v>1667</v>
      </c>
      <c r="Q19" s="311"/>
    </row>
    <row r="20" spans="1:17" ht="6.75" customHeight="1">
      <c r="B20" s="314"/>
      <c r="E20" s="315"/>
      <c r="F20" s="316"/>
      <c r="G20" s="315"/>
      <c r="H20" s="317"/>
      <c r="I20" s="317"/>
      <c r="J20" s="318"/>
      <c r="K20" s="311"/>
      <c r="L20" s="311"/>
      <c r="M20" s="311"/>
      <c r="N20" s="311"/>
    </row>
    <row r="21" spans="1:17" s="218" customFormat="1" ht="16.5">
      <c r="A21" s="319">
        <v>1</v>
      </c>
      <c r="B21" s="218" t="s">
        <v>678</v>
      </c>
    </row>
    <row r="22" spans="1:17" s="218" customFormat="1" ht="16.5">
      <c r="A22" s="319">
        <v>2</v>
      </c>
      <c r="B22" s="218" t="s">
        <v>679</v>
      </c>
    </row>
    <row r="23" spans="1:17" ht="14.25" customHeight="1">
      <c r="G23" s="347"/>
      <c r="H23" s="347"/>
      <c r="I23" s="347"/>
      <c r="J23" s="347"/>
      <c r="K23" s="347"/>
    </row>
  </sheetData>
  <customSheetViews>
    <customSheetView guid="{9067D43C-8CF0-48E5-8C1B-7DFA94892381}" showPageBreaks="1" printArea="1">
      <pane xSplit="3" ySplit="13" topLeftCell="D14" activePane="bottomRight" state="frozen"/>
      <selection pane="bottomRight" activeCell="A14" sqref="A14:XFD14"/>
      <pageMargins left="0.39370078740157483" right="0.39370078740157483" top="1.1811023622047245" bottom="0.39370078740157483" header="0.31496062992125984" footer="0.31496062992125984"/>
      <printOptions horizontalCentered="1"/>
      <pageSetup paperSize="9" scale="65" orientation="landscape" verticalDpi="0" r:id="rId1"/>
      <headerFooter differentFirst="1">
        <oddHeader>&amp;CСтраница &amp;P из &amp;N</oddHeader>
      </headerFooter>
    </customSheetView>
    <customSheetView guid="{754BA2B9-92C8-4608-8D67-96BC5C16664E}" showPageBreaks="1" printArea="1">
      <pane xSplit="3" ySplit="13" topLeftCell="D17" activePane="bottomRight" state="frozen"/>
      <selection pane="bottomRight" activeCell="A5" sqref="A5:XFD6"/>
      <pageMargins left="0.39370078740157483" right="0.39370078740157483" top="1.1811023622047245" bottom="0.39370078740157483" header="0.31496062992125984" footer="0.31496062992125984"/>
      <printOptions horizontalCentered="1"/>
      <pageSetup paperSize="9" scale="65" orientation="landscape" verticalDpi="0" r:id="rId2"/>
      <headerFooter differentFirst="1">
        <oddHeader>&amp;CСтраница &amp;P из &amp;N</oddHeader>
      </headerFooter>
    </customSheetView>
    <customSheetView guid="{DEEA3186-5E7C-4B49-A323-6511047D2DAC}" showPageBreaks="1" printArea="1">
      <pane xSplit="3" ySplit="13" topLeftCell="D14" activePane="bottomRight" state="frozen"/>
      <selection pane="bottomRight" activeCell="A14" sqref="A14:XFD14"/>
      <pageMargins left="0.39370078740157483" right="0.39370078740157483" top="1.1811023622047245" bottom="0.39370078740157483" header="0.31496062992125984" footer="0.31496062992125984"/>
      <printOptions horizontalCentered="1"/>
      <pageSetup paperSize="9" scale="65" orientation="landscape" verticalDpi="0" r:id="rId3"/>
      <headerFooter differentFirst="1">
        <oddHeader>&amp;CСтраница &amp;P из &amp;N</oddHeader>
      </headerFooter>
    </customSheetView>
    <customSheetView guid="{E6862595-AEA9-4563-8AED-64A09353D7BA}" showPageBreaks="1" printArea="1" topLeftCell="B14">
      <selection activeCell="O20" sqref="O20"/>
      <pageMargins left="0.39370078740157483" right="0.39370078740157483" top="1.1811023622047245" bottom="0.39370078740157483" header="0.31496062992125984" footer="0.31496062992125984"/>
      <printOptions horizontalCentered="1"/>
      <pageSetup paperSize="9" scale="65" orientation="landscape" r:id="rId4"/>
      <headerFooter differentFirst="1">
        <oddHeader>&amp;CСтраница &amp;P из &amp;N</oddHeader>
      </headerFooter>
    </customSheetView>
  </customSheetViews>
  <mergeCells count="19">
    <mergeCell ref="I11:I12"/>
    <mergeCell ref="J11:J12"/>
    <mergeCell ref="L11:L12"/>
    <mergeCell ref="A4:P4"/>
    <mergeCell ref="A8:P8"/>
    <mergeCell ref="A10:H10"/>
    <mergeCell ref="I10:J10"/>
    <mergeCell ref="K10:K12"/>
    <mergeCell ref="L10:O10"/>
    <mergeCell ref="P10:P12"/>
    <mergeCell ref="A11:A12"/>
    <mergeCell ref="B11:C11"/>
    <mergeCell ref="D11:E11"/>
    <mergeCell ref="M11:M12"/>
    <mergeCell ref="N11:N12"/>
    <mergeCell ref="O11:O12"/>
    <mergeCell ref="F11:F12"/>
    <mergeCell ref="G11:G12"/>
    <mergeCell ref="H11:H12"/>
  </mergeCells>
  <printOptions horizontalCentered="1"/>
  <pageMargins left="0.39370078740157483" right="0.39370078740157483" top="1.1811023622047245" bottom="0.39370078740157483" header="0.31496062992125984" footer="0.31496062992125984"/>
  <pageSetup paperSize="9" scale="65" orientation="landscape" r:id="rId5"/>
  <headerFooter differentFirst="1">
    <oddHeader>&amp;CСтраница &amp;P из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S26"/>
  <sheetViews>
    <sheetView workbookViewId="0">
      <selection activeCell="R13" sqref="R13"/>
    </sheetView>
  </sheetViews>
  <sheetFormatPr defaultColWidth="9" defaultRowHeight="15.75"/>
  <cols>
    <col min="1" max="1" width="7.5" style="292" customWidth="1"/>
    <col min="2" max="2" width="5" style="292" customWidth="1"/>
    <col min="3" max="3" width="28" style="292" customWidth="1"/>
    <col min="4" max="4" width="7" style="292" customWidth="1"/>
    <col min="5" max="5" width="9.875" style="292" customWidth="1"/>
    <col min="6" max="6" width="10.75" style="292" customWidth="1"/>
    <col min="7" max="8" width="7.125" style="292" customWidth="1"/>
    <col min="9" max="9" width="10.375" style="292" customWidth="1"/>
    <col min="10" max="13" width="9.625" style="292" customWidth="1"/>
    <col min="14" max="14" width="34.75" style="292" customWidth="1"/>
    <col min="15" max="16384" width="9" style="292"/>
  </cols>
  <sheetData>
    <row r="1" spans="1:19" s="15" customFormat="1" ht="18">
      <c r="J1" s="288"/>
      <c r="K1" s="288"/>
      <c r="L1" s="288"/>
      <c r="N1" s="289" t="s">
        <v>1674</v>
      </c>
    </row>
    <row r="2" spans="1:19" s="15" customFormat="1" ht="18">
      <c r="J2" s="288"/>
      <c r="K2" s="288"/>
      <c r="L2" s="288"/>
      <c r="N2" s="290" t="s">
        <v>1519</v>
      </c>
    </row>
    <row r="3" spans="1:19" s="15" customFormat="1"/>
    <row r="4" spans="1:19" s="15" customFormat="1" ht="78" customHeight="1">
      <c r="A4" s="502" t="s">
        <v>2054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</row>
    <row r="5" spans="1:19" s="15" customFormat="1" ht="8.25" customHeight="1"/>
    <row r="6" spans="1:19" s="15" customFormat="1" ht="18">
      <c r="A6" s="611" t="s">
        <v>148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</row>
    <row r="7" spans="1:19" s="15" customFormat="1" ht="9" customHeight="1"/>
    <row r="8" spans="1:19" ht="49.5" customHeight="1">
      <c r="A8" s="614" t="s">
        <v>1520</v>
      </c>
      <c r="B8" s="614"/>
      <c r="C8" s="614"/>
      <c r="D8" s="614"/>
      <c r="E8" s="614"/>
      <c r="F8" s="614"/>
      <c r="G8" s="633" t="s">
        <v>1277</v>
      </c>
      <c r="H8" s="633"/>
      <c r="I8" s="539" t="s">
        <v>1760</v>
      </c>
      <c r="J8" s="539" t="s">
        <v>396</v>
      </c>
      <c r="K8" s="539"/>
      <c r="L8" s="539"/>
      <c r="M8" s="539"/>
      <c r="N8" s="634" t="s">
        <v>397</v>
      </c>
    </row>
    <row r="9" spans="1:19" ht="33" customHeight="1">
      <c r="A9" s="577" t="s">
        <v>1522</v>
      </c>
      <c r="B9" s="586" t="s">
        <v>1523</v>
      </c>
      <c r="C9" s="586"/>
      <c r="D9" s="556" t="s">
        <v>1524</v>
      </c>
      <c r="E9" s="615" t="s">
        <v>1525</v>
      </c>
      <c r="F9" s="618" t="s">
        <v>1758</v>
      </c>
      <c r="G9" s="556" t="s">
        <v>1279</v>
      </c>
      <c r="H9" s="556" t="s">
        <v>1280</v>
      </c>
      <c r="I9" s="539"/>
      <c r="J9" s="556" t="s">
        <v>82</v>
      </c>
      <c r="K9" s="556" t="s">
        <v>13</v>
      </c>
      <c r="L9" s="556" t="s">
        <v>14</v>
      </c>
      <c r="M9" s="556" t="s">
        <v>15</v>
      </c>
      <c r="N9" s="635"/>
    </row>
    <row r="10" spans="1:19" s="293" customFormat="1" ht="36" customHeight="1">
      <c r="A10" s="577"/>
      <c r="B10" s="225" t="s">
        <v>1528</v>
      </c>
      <c r="C10" s="225" t="s">
        <v>682</v>
      </c>
      <c r="D10" s="556"/>
      <c r="E10" s="615"/>
      <c r="F10" s="619"/>
      <c r="G10" s="556"/>
      <c r="H10" s="556"/>
      <c r="I10" s="539"/>
      <c r="J10" s="556"/>
      <c r="K10" s="556"/>
      <c r="L10" s="556"/>
      <c r="M10" s="556"/>
      <c r="N10" s="636"/>
    </row>
    <row r="11" spans="1:19" s="321" customFormat="1" ht="14.25" customHeight="1">
      <c r="A11" s="320">
        <v>1</v>
      </c>
      <c r="B11" s="320">
        <v>2</v>
      </c>
      <c r="C11" s="320">
        <v>3</v>
      </c>
      <c r="D11" s="320">
        <v>4</v>
      </c>
      <c r="E11" s="320">
        <v>5</v>
      </c>
      <c r="F11" s="320">
        <v>6</v>
      </c>
      <c r="G11" s="320">
        <v>7</v>
      </c>
      <c r="H11" s="320">
        <v>8</v>
      </c>
      <c r="I11" s="320">
        <v>9</v>
      </c>
      <c r="J11" s="320">
        <v>10</v>
      </c>
      <c r="K11" s="320">
        <v>11</v>
      </c>
      <c r="L11" s="320">
        <v>12</v>
      </c>
      <c r="M11" s="320">
        <v>13</v>
      </c>
      <c r="N11" s="320">
        <v>14</v>
      </c>
    </row>
    <row r="12" spans="1:19" s="168" customFormat="1" ht="21.95" customHeight="1">
      <c r="A12" s="363"/>
      <c r="B12" s="170"/>
      <c r="C12" s="170"/>
      <c r="D12" s="170"/>
      <c r="E12" s="171"/>
      <c r="F12" s="172"/>
      <c r="G12" s="171"/>
      <c r="H12" s="171" t="s">
        <v>604</v>
      </c>
      <c r="I12" s="172">
        <v>61</v>
      </c>
      <c r="J12" s="173" t="s">
        <v>1750</v>
      </c>
      <c r="K12" s="173"/>
      <c r="L12" s="170"/>
      <c r="M12" s="170"/>
      <c r="N12" s="174"/>
    </row>
    <row r="13" spans="1:19" ht="21.95" customHeight="1">
      <c r="A13" s="304"/>
      <c r="B13" s="305">
        <v>16</v>
      </c>
      <c r="C13" s="306" t="s">
        <v>1535</v>
      </c>
      <c r="D13" s="305">
        <v>2</v>
      </c>
      <c r="E13" s="307" t="s">
        <v>612</v>
      </c>
      <c r="F13" s="307" t="s">
        <v>847</v>
      </c>
      <c r="G13" s="308" t="s">
        <v>847</v>
      </c>
      <c r="H13" s="308">
        <v>17.899999999999999</v>
      </c>
      <c r="I13" s="309">
        <f>SUM(J13:M13)</f>
        <v>2203.31</v>
      </c>
      <c r="J13" s="348">
        <v>1094.6400000000001</v>
      </c>
      <c r="K13" s="310">
        <v>447.8</v>
      </c>
      <c r="L13" s="310">
        <v>173.13</v>
      </c>
      <c r="M13" s="348">
        <v>487.74</v>
      </c>
      <c r="N13" s="346"/>
      <c r="O13" s="311"/>
      <c r="P13" s="311"/>
      <c r="R13" s="311"/>
      <c r="S13" s="311"/>
    </row>
    <row r="14" spans="1:19" ht="21.95" customHeight="1">
      <c r="A14" s="304"/>
      <c r="B14" s="305">
        <v>16</v>
      </c>
      <c r="C14" s="306" t="s">
        <v>1535</v>
      </c>
      <c r="D14" s="305">
        <v>2</v>
      </c>
      <c r="E14" s="307" t="s">
        <v>658</v>
      </c>
      <c r="F14" s="307" t="s">
        <v>847</v>
      </c>
      <c r="G14" s="308" t="s">
        <v>847</v>
      </c>
      <c r="H14" s="308">
        <v>13</v>
      </c>
      <c r="I14" s="309">
        <f>SUM(J14:M14)</f>
        <v>2203.31</v>
      </c>
      <c r="J14" s="348">
        <v>1094.6400000000001</v>
      </c>
      <c r="K14" s="310">
        <v>447.8</v>
      </c>
      <c r="L14" s="310">
        <v>173.13</v>
      </c>
      <c r="M14" s="348">
        <v>487.74</v>
      </c>
      <c r="N14" s="346"/>
      <c r="O14" s="311"/>
      <c r="P14" s="311"/>
      <c r="R14" s="311"/>
      <c r="S14" s="311"/>
    </row>
    <row r="15" spans="1:19" ht="21.95" customHeight="1">
      <c r="A15" s="364"/>
      <c r="B15" s="365">
        <v>73</v>
      </c>
      <c r="C15" s="366" t="s">
        <v>1672</v>
      </c>
      <c r="D15" s="365">
        <v>2</v>
      </c>
      <c r="E15" s="307" t="s">
        <v>612</v>
      </c>
      <c r="F15" s="367" t="s">
        <v>847</v>
      </c>
      <c r="G15" s="368" t="s">
        <v>847</v>
      </c>
      <c r="H15" s="368">
        <v>9.9</v>
      </c>
      <c r="I15" s="369">
        <f>SUM(J15:M15)</f>
        <v>2195.25</v>
      </c>
      <c r="J15" s="449">
        <v>1094.6300000000001</v>
      </c>
      <c r="K15" s="450">
        <v>365.82</v>
      </c>
      <c r="L15" s="450">
        <v>173.13</v>
      </c>
      <c r="M15" s="449">
        <v>561.66999999999996</v>
      </c>
      <c r="N15" s="451"/>
      <c r="O15" s="311"/>
      <c r="P15" s="311"/>
      <c r="R15" s="311"/>
      <c r="S15" s="311"/>
    </row>
    <row r="16" spans="1:19" ht="21.95" customHeight="1">
      <c r="A16" s="364"/>
      <c r="B16" s="365">
        <v>73</v>
      </c>
      <c r="C16" s="366" t="s">
        <v>1672</v>
      </c>
      <c r="D16" s="365">
        <v>2</v>
      </c>
      <c r="E16" s="307" t="s">
        <v>658</v>
      </c>
      <c r="F16" s="367" t="s">
        <v>847</v>
      </c>
      <c r="G16" s="368" t="s">
        <v>847</v>
      </c>
      <c r="H16" s="368">
        <v>9.9</v>
      </c>
      <c r="I16" s="369">
        <f>SUM(J16:M16)</f>
        <v>2195.25</v>
      </c>
      <c r="J16" s="449">
        <v>1094.6300000000001</v>
      </c>
      <c r="K16" s="450">
        <v>365.82</v>
      </c>
      <c r="L16" s="450">
        <v>173.13</v>
      </c>
      <c r="M16" s="449">
        <v>561.66999999999996</v>
      </c>
      <c r="N16" s="451"/>
      <c r="O16" s="311"/>
      <c r="P16" s="311"/>
      <c r="R16" s="311"/>
      <c r="S16" s="311"/>
    </row>
    <row r="17" spans="1:19" s="168" customFormat="1" ht="21.95" customHeight="1">
      <c r="A17" s="377"/>
      <c r="B17" s="378"/>
      <c r="C17" s="378"/>
      <c r="D17" s="378"/>
      <c r="E17" s="379"/>
      <c r="F17" s="380"/>
      <c r="G17" s="379"/>
      <c r="H17" s="379" t="s">
        <v>604</v>
      </c>
      <c r="I17" s="380">
        <v>71</v>
      </c>
      <c r="J17" s="381" t="s">
        <v>1755</v>
      </c>
      <c r="K17" s="381"/>
      <c r="L17" s="378"/>
      <c r="M17" s="378"/>
      <c r="N17" s="382"/>
    </row>
    <row r="18" spans="1:19" s="168" customFormat="1" ht="21.95" customHeight="1">
      <c r="A18" s="443"/>
      <c r="B18" s="444"/>
      <c r="C18" s="444"/>
      <c r="D18" s="444"/>
      <c r="E18" s="445"/>
      <c r="F18" s="446"/>
      <c r="G18" s="445"/>
      <c r="H18" s="445"/>
      <c r="I18" s="446">
        <v>72</v>
      </c>
      <c r="J18" s="447" t="s">
        <v>1756</v>
      </c>
      <c r="K18" s="447"/>
      <c r="L18" s="444"/>
      <c r="M18" s="444"/>
      <c r="N18" s="448"/>
    </row>
    <row r="19" spans="1:19" s="168" customFormat="1" ht="21.95" customHeight="1">
      <c r="A19" s="383"/>
      <c r="B19" s="384"/>
      <c r="C19" s="384"/>
      <c r="D19" s="384"/>
      <c r="E19" s="385"/>
      <c r="F19" s="386"/>
      <c r="G19" s="385"/>
      <c r="H19" s="385"/>
      <c r="I19" s="386">
        <v>73</v>
      </c>
      <c r="J19" s="387" t="s">
        <v>1757</v>
      </c>
      <c r="K19" s="387"/>
      <c r="L19" s="384"/>
      <c r="M19" s="384"/>
      <c r="N19" s="388"/>
    </row>
    <row r="20" spans="1:19" ht="21.95" customHeight="1">
      <c r="A20" s="370"/>
      <c r="B20" s="371">
        <v>82</v>
      </c>
      <c r="C20" s="372" t="s">
        <v>1673</v>
      </c>
      <c r="D20" s="371">
        <v>2</v>
      </c>
      <c r="E20" s="373" t="s">
        <v>612</v>
      </c>
      <c r="F20" s="373" t="s">
        <v>847</v>
      </c>
      <c r="G20" s="374" t="s">
        <v>847</v>
      </c>
      <c r="H20" s="374">
        <v>40.799999999999997</v>
      </c>
      <c r="I20" s="375">
        <f>SUM(J20:M20)</f>
        <v>1584.02</v>
      </c>
      <c r="J20" s="452">
        <v>1102.06</v>
      </c>
      <c r="K20" s="453">
        <v>76.91</v>
      </c>
      <c r="L20" s="453">
        <v>173.13</v>
      </c>
      <c r="M20" s="452">
        <v>231.92</v>
      </c>
      <c r="N20" s="376"/>
      <c r="O20" s="311"/>
      <c r="P20" s="311"/>
      <c r="R20" s="311"/>
      <c r="S20" s="311"/>
    </row>
    <row r="21" spans="1:19" ht="21.95" customHeight="1">
      <c r="A21" s="370"/>
      <c r="B21" s="371">
        <v>83</v>
      </c>
      <c r="C21" s="372" t="s">
        <v>2022</v>
      </c>
      <c r="D21" s="371">
        <v>2</v>
      </c>
      <c r="E21" s="307" t="s">
        <v>658</v>
      </c>
      <c r="F21" s="373" t="s">
        <v>847</v>
      </c>
      <c r="G21" s="374" t="s">
        <v>847</v>
      </c>
      <c r="H21" s="374">
        <v>40.799999999999997</v>
      </c>
      <c r="I21" s="375">
        <f>SUM(J21:M21)</f>
        <v>1584.02</v>
      </c>
      <c r="J21" s="348">
        <v>1102.06</v>
      </c>
      <c r="K21" s="310">
        <v>76.91</v>
      </c>
      <c r="L21" s="310">
        <v>173.13</v>
      </c>
      <c r="M21" s="348">
        <v>231.92</v>
      </c>
      <c r="N21" s="376"/>
      <c r="O21" s="311"/>
      <c r="P21" s="311"/>
      <c r="R21" s="311"/>
      <c r="S21" s="311"/>
    </row>
    <row r="22" spans="1:19" ht="6.75" customHeight="1">
      <c r="B22" s="314"/>
      <c r="D22" s="316"/>
      <c r="E22" s="315"/>
      <c r="F22" s="317"/>
      <c r="G22" s="317"/>
      <c r="H22" s="318"/>
      <c r="I22" s="311"/>
      <c r="J22" s="311"/>
      <c r="K22" s="311"/>
      <c r="L22" s="311"/>
    </row>
    <row r="23" spans="1:19" s="218" customFormat="1" ht="16.5">
      <c r="A23" s="319">
        <v>1</v>
      </c>
      <c r="B23" s="218" t="s">
        <v>678</v>
      </c>
    </row>
    <row r="24" spans="1:19" s="218" customFormat="1" ht="16.5">
      <c r="A24" s="319">
        <v>2</v>
      </c>
      <c r="B24" s="218" t="s">
        <v>679</v>
      </c>
    </row>
    <row r="25" spans="1:19" ht="10.5" customHeight="1">
      <c r="G25" s="347"/>
      <c r="H25" s="347"/>
      <c r="I25" s="347"/>
      <c r="J25" s="347"/>
      <c r="K25" s="347"/>
    </row>
    <row r="26" spans="1:19" ht="5.25" customHeight="1"/>
  </sheetData>
  <customSheetViews>
    <customSheetView guid="{9067D43C-8CF0-48E5-8C1B-7DFA94892381}" showPageBreaks="1">
      <selection activeCell="R12" sqref="R12"/>
      <pageMargins left="0.39370078740157483" right="0.39370078740157483" top="1.3779527559055118" bottom="0.59055118110236227" header="0.31496062992125984" footer="0.31496062992125984"/>
      <printOptions horizontalCentered="1"/>
      <pageSetup paperSize="9" scale="75" orientation="landscape" verticalDpi="0" r:id="rId1"/>
      <headerFooter differentFirst="1">
        <oddHeader>&amp;CСтраница &amp;P из &amp;N</oddHeader>
      </headerFooter>
    </customSheetView>
    <customSheetView guid="{754BA2B9-92C8-4608-8D67-96BC5C16664E}" showPageBreaks="1">
      <pane ySplit="11" topLeftCell="A12" activePane="bottomLeft" state="frozen"/>
      <selection pane="bottomLeft" activeCell="O28" sqref="O28"/>
      <pageMargins left="0.39370078740157483" right="0.39370078740157483" top="1.3779527559055118" bottom="0.59055118110236227" header="0.31496062992125984" footer="0.31496062992125984"/>
      <printOptions horizontalCentered="1"/>
      <pageSetup paperSize="9" scale="75" orientation="landscape" verticalDpi="0" r:id="rId2"/>
      <headerFooter differentFirst="1">
        <oddHeader>&amp;CСтраница &amp;P из &amp;N</oddHeader>
      </headerFooter>
    </customSheetView>
    <customSheetView guid="{DEEA3186-5E7C-4B49-A323-6511047D2DAC}" showPageBreaks="1" topLeftCell="A13">
      <selection activeCell="O28" sqref="O28"/>
      <pageMargins left="0.39370078740157483" right="0.39370078740157483" top="1.3779527559055118" bottom="0.59055118110236227" header="0.31496062992125984" footer="0.31496062992125984"/>
      <printOptions horizontalCentered="1"/>
      <pageSetup paperSize="9" scale="75" orientation="landscape" verticalDpi="0" r:id="rId3"/>
      <headerFooter differentFirst="1">
        <oddHeader>&amp;CСтраница &amp;P из &amp;N</oddHeader>
      </headerFooter>
    </customSheetView>
    <customSheetView guid="{E6862595-AEA9-4563-8AED-64A09353D7BA}" showPageBreaks="1" topLeftCell="A13">
      <selection activeCell="M17" sqref="M17"/>
      <pageMargins left="0.39370078740157483" right="0.39370078740157483" top="1.3779527559055118" bottom="0.59055118110236227" header="0.31496062992125984" footer="0.31496062992125984"/>
      <printOptions horizontalCentered="1"/>
      <pageSetup paperSize="9" scale="75" orientation="landscape" r:id="rId4"/>
      <headerFooter differentFirst="1">
        <oddHeader>&amp;CСтраница &amp;P из &amp;N</oddHeader>
      </headerFooter>
    </customSheetView>
  </customSheetViews>
  <mergeCells count="18">
    <mergeCell ref="A4:N4"/>
    <mergeCell ref="A6:N6"/>
    <mergeCell ref="A8:F8"/>
    <mergeCell ref="G8:H8"/>
    <mergeCell ref="I8:I10"/>
    <mergeCell ref="J8:M8"/>
    <mergeCell ref="N8:N10"/>
    <mergeCell ref="A9:A10"/>
    <mergeCell ref="B9:C9"/>
    <mergeCell ref="D9:D10"/>
    <mergeCell ref="L9:L10"/>
    <mergeCell ref="M9:M10"/>
    <mergeCell ref="E9:E10"/>
    <mergeCell ref="F9:F10"/>
    <mergeCell ref="G9:G10"/>
    <mergeCell ref="H9:H10"/>
    <mergeCell ref="J9:J10"/>
    <mergeCell ref="K9:K10"/>
  </mergeCells>
  <printOptions horizontalCentered="1"/>
  <pageMargins left="0.39370078740157483" right="0.39370078740157483" top="1.3779527559055118" bottom="0.59055118110236227" header="0.31496062992125984" footer="0.31496062992125984"/>
  <pageSetup paperSize="9" scale="75" orientation="landscape" r:id="rId5"/>
  <headerFooter differentFirst="1">
    <oddHeader>&amp;CСтраница &amp;P из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7"/>
  <sheetViews>
    <sheetView workbookViewId="0">
      <pane ySplit="7" topLeftCell="A8" activePane="bottomLeft" state="frozen"/>
      <selection pane="bottomLeft" activeCell="B22" sqref="B22"/>
    </sheetView>
  </sheetViews>
  <sheetFormatPr defaultColWidth="7" defaultRowHeight="12.75"/>
  <cols>
    <col min="1" max="1" width="71" style="259" customWidth="1"/>
    <col min="2" max="2" width="21.25" style="259" customWidth="1"/>
    <col min="3" max="242" width="7" style="259"/>
    <col min="243" max="243" width="40.125" style="259" customWidth="1"/>
    <col min="244" max="244" width="46.125" style="259" customWidth="1"/>
    <col min="245" max="245" width="38.75" style="259" customWidth="1"/>
    <col min="246" max="246" width="37" style="259" customWidth="1"/>
    <col min="247" max="498" width="7" style="259"/>
    <col min="499" max="499" width="40.125" style="259" customWidth="1"/>
    <col min="500" max="500" width="46.125" style="259" customWidth="1"/>
    <col min="501" max="501" width="38.75" style="259" customWidth="1"/>
    <col min="502" max="502" width="37" style="259" customWidth="1"/>
    <col min="503" max="754" width="7" style="259"/>
    <col min="755" max="755" width="40.125" style="259" customWidth="1"/>
    <col min="756" max="756" width="46.125" style="259" customWidth="1"/>
    <col min="757" max="757" width="38.75" style="259" customWidth="1"/>
    <col min="758" max="758" width="37" style="259" customWidth="1"/>
    <col min="759" max="1010" width="7" style="259"/>
    <col min="1011" max="1011" width="40.125" style="259" customWidth="1"/>
    <col min="1012" max="1012" width="46.125" style="259" customWidth="1"/>
    <col min="1013" max="1013" width="38.75" style="259" customWidth="1"/>
    <col min="1014" max="1014" width="37" style="259" customWidth="1"/>
    <col min="1015" max="1266" width="7" style="259"/>
    <col min="1267" max="1267" width="40.125" style="259" customWidth="1"/>
    <col min="1268" max="1268" width="46.125" style="259" customWidth="1"/>
    <col min="1269" max="1269" width="38.75" style="259" customWidth="1"/>
    <col min="1270" max="1270" width="37" style="259" customWidth="1"/>
    <col min="1271" max="1522" width="7" style="259"/>
    <col min="1523" max="1523" width="40.125" style="259" customWidth="1"/>
    <col min="1524" max="1524" width="46.125" style="259" customWidth="1"/>
    <col min="1525" max="1525" width="38.75" style="259" customWidth="1"/>
    <col min="1526" max="1526" width="37" style="259" customWidth="1"/>
    <col min="1527" max="1778" width="7" style="259"/>
    <col min="1779" max="1779" width="40.125" style="259" customWidth="1"/>
    <col min="1780" max="1780" width="46.125" style="259" customWidth="1"/>
    <col min="1781" max="1781" width="38.75" style="259" customWidth="1"/>
    <col min="1782" max="1782" width="37" style="259" customWidth="1"/>
    <col min="1783" max="2034" width="7" style="259"/>
    <col min="2035" max="2035" width="40.125" style="259" customWidth="1"/>
    <col min="2036" max="2036" width="46.125" style="259" customWidth="1"/>
    <col min="2037" max="2037" width="38.75" style="259" customWidth="1"/>
    <col min="2038" max="2038" width="37" style="259" customWidth="1"/>
    <col min="2039" max="2290" width="7" style="259"/>
    <col min="2291" max="2291" width="40.125" style="259" customWidth="1"/>
    <col min="2292" max="2292" width="46.125" style="259" customWidth="1"/>
    <col min="2293" max="2293" width="38.75" style="259" customWidth="1"/>
    <col min="2294" max="2294" width="37" style="259" customWidth="1"/>
    <col min="2295" max="2546" width="7" style="259"/>
    <col min="2547" max="2547" width="40.125" style="259" customWidth="1"/>
    <col min="2548" max="2548" width="46.125" style="259" customWidth="1"/>
    <col min="2549" max="2549" width="38.75" style="259" customWidth="1"/>
    <col min="2550" max="2550" width="37" style="259" customWidth="1"/>
    <col min="2551" max="2802" width="7" style="259"/>
    <col min="2803" max="2803" width="40.125" style="259" customWidth="1"/>
    <col min="2804" max="2804" width="46.125" style="259" customWidth="1"/>
    <col min="2805" max="2805" width="38.75" style="259" customWidth="1"/>
    <col min="2806" max="2806" width="37" style="259" customWidth="1"/>
    <col min="2807" max="3058" width="7" style="259"/>
    <col min="3059" max="3059" width="40.125" style="259" customWidth="1"/>
    <col min="3060" max="3060" width="46.125" style="259" customWidth="1"/>
    <col min="3061" max="3061" width="38.75" style="259" customWidth="1"/>
    <col min="3062" max="3062" width="37" style="259" customWidth="1"/>
    <col min="3063" max="3314" width="7" style="259"/>
    <col min="3315" max="3315" width="40.125" style="259" customWidth="1"/>
    <col min="3316" max="3316" width="46.125" style="259" customWidth="1"/>
    <col min="3317" max="3317" width="38.75" style="259" customWidth="1"/>
    <col min="3318" max="3318" width="37" style="259" customWidth="1"/>
    <col min="3319" max="3570" width="7" style="259"/>
    <col min="3571" max="3571" width="40.125" style="259" customWidth="1"/>
    <col min="3572" max="3572" width="46.125" style="259" customWidth="1"/>
    <col min="3573" max="3573" width="38.75" style="259" customWidth="1"/>
    <col min="3574" max="3574" width="37" style="259" customWidth="1"/>
    <col min="3575" max="3826" width="7" style="259"/>
    <col min="3827" max="3827" width="40.125" style="259" customWidth="1"/>
    <col min="3828" max="3828" width="46.125" style="259" customWidth="1"/>
    <col min="3829" max="3829" width="38.75" style="259" customWidth="1"/>
    <col min="3830" max="3830" width="37" style="259" customWidth="1"/>
    <col min="3831" max="4082" width="7" style="259"/>
    <col min="4083" max="4083" width="40.125" style="259" customWidth="1"/>
    <col min="4084" max="4084" width="46.125" style="259" customWidth="1"/>
    <col min="4085" max="4085" width="38.75" style="259" customWidth="1"/>
    <col min="4086" max="4086" width="37" style="259" customWidth="1"/>
    <col min="4087" max="4338" width="7" style="259"/>
    <col min="4339" max="4339" width="40.125" style="259" customWidth="1"/>
    <col min="4340" max="4340" width="46.125" style="259" customWidth="1"/>
    <col min="4341" max="4341" width="38.75" style="259" customWidth="1"/>
    <col min="4342" max="4342" width="37" style="259" customWidth="1"/>
    <col min="4343" max="4594" width="7" style="259"/>
    <col min="4595" max="4595" width="40.125" style="259" customWidth="1"/>
    <col min="4596" max="4596" width="46.125" style="259" customWidth="1"/>
    <col min="4597" max="4597" width="38.75" style="259" customWidth="1"/>
    <col min="4598" max="4598" width="37" style="259" customWidth="1"/>
    <col min="4599" max="4850" width="7" style="259"/>
    <col min="4851" max="4851" width="40.125" style="259" customWidth="1"/>
    <col min="4852" max="4852" width="46.125" style="259" customWidth="1"/>
    <col min="4853" max="4853" width="38.75" style="259" customWidth="1"/>
    <col min="4854" max="4854" width="37" style="259" customWidth="1"/>
    <col min="4855" max="5106" width="7" style="259"/>
    <col min="5107" max="5107" width="40.125" style="259" customWidth="1"/>
    <col min="5108" max="5108" width="46.125" style="259" customWidth="1"/>
    <col min="5109" max="5109" width="38.75" style="259" customWidth="1"/>
    <col min="5110" max="5110" width="37" style="259" customWidth="1"/>
    <col min="5111" max="5362" width="7" style="259"/>
    <col min="5363" max="5363" width="40.125" style="259" customWidth="1"/>
    <col min="5364" max="5364" width="46.125" style="259" customWidth="1"/>
    <col min="5365" max="5365" width="38.75" style="259" customWidth="1"/>
    <col min="5366" max="5366" width="37" style="259" customWidth="1"/>
    <col min="5367" max="5618" width="7" style="259"/>
    <col min="5619" max="5619" width="40.125" style="259" customWidth="1"/>
    <col min="5620" max="5620" width="46.125" style="259" customWidth="1"/>
    <col min="5621" max="5621" width="38.75" style="259" customWidth="1"/>
    <col min="5622" max="5622" width="37" style="259" customWidth="1"/>
    <col min="5623" max="5874" width="7" style="259"/>
    <col min="5875" max="5875" width="40.125" style="259" customWidth="1"/>
    <col min="5876" max="5876" width="46.125" style="259" customWidth="1"/>
    <col min="5877" max="5877" width="38.75" style="259" customWidth="1"/>
    <col min="5878" max="5878" width="37" style="259" customWidth="1"/>
    <col min="5879" max="6130" width="7" style="259"/>
    <col min="6131" max="6131" width="40.125" style="259" customWidth="1"/>
    <col min="6132" max="6132" width="46.125" style="259" customWidth="1"/>
    <col min="6133" max="6133" width="38.75" style="259" customWidth="1"/>
    <col min="6134" max="6134" width="37" style="259" customWidth="1"/>
    <col min="6135" max="6386" width="7" style="259"/>
    <col min="6387" max="6387" width="40.125" style="259" customWidth="1"/>
    <col min="6388" max="6388" width="46.125" style="259" customWidth="1"/>
    <col min="6389" max="6389" width="38.75" style="259" customWidth="1"/>
    <col min="6390" max="6390" width="37" style="259" customWidth="1"/>
    <col min="6391" max="6642" width="7" style="259"/>
    <col min="6643" max="6643" width="40.125" style="259" customWidth="1"/>
    <col min="6644" max="6644" width="46.125" style="259" customWidth="1"/>
    <col min="6645" max="6645" width="38.75" style="259" customWidth="1"/>
    <col min="6646" max="6646" width="37" style="259" customWidth="1"/>
    <col min="6647" max="6898" width="7" style="259"/>
    <col min="6899" max="6899" width="40.125" style="259" customWidth="1"/>
    <col min="6900" max="6900" width="46.125" style="259" customWidth="1"/>
    <col min="6901" max="6901" width="38.75" style="259" customWidth="1"/>
    <col min="6902" max="6902" width="37" style="259" customWidth="1"/>
    <col min="6903" max="7154" width="7" style="259"/>
    <col min="7155" max="7155" width="40.125" style="259" customWidth="1"/>
    <col min="7156" max="7156" width="46.125" style="259" customWidth="1"/>
    <col min="7157" max="7157" width="38.75" style="259" customWidth="1"/>
    <col min="7158" max="7158" width="37" style="259" customWidth="1"/>
    <col min="7159" max="7410" width="7" style="259"/>
    <col min="7411" max="7411" width="40.125" style="259" customWidth="1"/>
    <col min="7412" max="7412" width="46.125" style="259" customWidth="1"/>
    <col min="7413" max="7413" width="38.75" style="259" customWidth="1"/>
    <col min="7414" max="7414" width="37" style="259" customWidth="1"/>
    <col min="7415" max="7666" width="7" style="259"/>
    <col min="7667" max="7667" width="40.125" style="259" customWidth="1"/>
    <col min="7668" max="7668" width="46.125" style="259" customWidth="1"/>
    <col min="7669" max="7669" width="38.75" style="259" customWidth="1"/>
    <col min="7670" max="7670" width="37" style="259" customWidth="1"/>
    <col min="7671" max="7922" width="7" style="259"/>
    <col min="7923" max="7923" width="40.125" style="259" customWidth="1"/>
    <col min="7924" max="7924" width="46.125" style="259" customWidth="1"/>
    <col min="7925" max="7925" width="38.75" style="259" customWidth="1"/>
    <col min="7926" max="7926" width="37" style="259" customWidth="1"/>
    <col min="7927" max="8178" width="7" style="259"/>
    <col min="8179" max="8179" width="40.125" style="259" customWidth="1"/>
    <col min="8180" max="8180" width="46.125" style="259" customWidth="1"/>
    <col min="8181" max="8181" width="38.75" style="259" customWidth="1"/>
    <col min="8182" max="8182" width="37" style="259" customWidth="1"/>
    <col min="8183" max="8434" width="7" style="259"/>
    <col min="8435" max="8435" width="40.125" style="259" customWidth="1"/>
    <col min="8436" max="8436" width="46.125" style="259" customWidth="1"/>
    <col min="8437" max="8437" width="38.75" style="259" customWidth="1"/>
    <col min="8438" max="8438" width="37" style="259" customWidth="1"/>
    <col min="8439" max="8690" width="7" style="259"/>
    <col min="8691" max="8691" width="40.125" style="259" customWidth="1"/>
    <col min="8692" max="8692" width="46.125" style="259" customWidth="1"/>
    <col min="8693" max="8693" width="38.75" style="259" customWidth="1"/>
    <col min="8694" max="8694" width="37" style="259" customWidth="1"/>
    <col min="8695" max="8946" width="7" style="259"/>
    <col min="8947" max="8947" width="40.125" style="259" customWidth="1"/>
    <col min="8948" max="8948" width="46.125" style="259" customWidth="1"/>
    <col min="8949" max="8949" width="38.75" style="259" customWidth="1"/>
    <col min="8950" max="8950" width="37" style="259" customWidth="1"/>
    <col min="8951" max="9202" width="7" style="259"/>
    <col min="9203" max="9203" width="40.125" style="259" customWidth="1"/>
    <col min="9204" max="9204" width="46.125" style="259" customWidth="1"/>
    <col min="9205" max="9205" width="38.75" style="259" customWidth="1"/>
    <col min="9206" max="9206" width="37" style="259" customWidth="1"/>
    <col min="9207" max="9458" width="7" style="259"/>
    <col min="9459" max="9459" width="40.125" style="259" customWidth="1"/>
    <col min="9460" max="9460" width="46.125" style="259" customWidth="1"/>
    <col min="9461" max="9461" width="38.75" style="259" customWidth="1"/>
    <col min="9462" max="9462" width="37" style="259" customWidth="1"/>
    <col min="9463" max="9714" width="7" style="259"/>
    <col min="9715" max="9715" width="40.125" style="259" customWidth="1"/>
    <col min="9716" max="9716" width="46.125" style="259" customWidth="1"/>
    <col min="9717" max="9717" width="38.75" style="259" customWidth="1"/>
    <col min="9718" max="9718" width="37" style="259" customWidth="1"/>
    <col min="9719" max="9970" width="7" style="259"/>
    <col min="9971" max="9971" width="40.125" style="259" customWidth="1"/>
    <col min="9972" max="9972" width="46.125" style="259" customWidth="1"/>
    <col min="9973" max="9973" width="38.75" style="259" customWidth="1"/>
    <col min="9974" max="9974" width="37" style="259" customWidth="1"/>
    <col min="9975" max="10226" width="7" style="259"/>
    <col min="10227" max="10227" width="40.125" style="259" customWidth="1"/>
    <col min="10228" max="10228" width="46.125" style="259" customWidth="1"/>
    <col min="10229" max="10229" width="38.75" style="259" customWidth="1"/>
    <col min="10230" max="10230" width="37" style="259" customWidth="1"/>
    <col min="10231" max="10482" width="7" style="259"/>
    <col min="10483" max="10483" width="40.125" style="259" customWidth="1"/>
    <col min="10484" max="10484" width="46.125" style="259" customWidth="1"/>
    <col min="10485" max="10485" width="38.75" style="259" customWidth="1"/>
    <col min="10486" max="10486" width="37" style="259" customWidth="1"/>
    <col min="10487" max="10738" width="7" style="259"/>
    <col min="10739" max="10739" width="40.125" style="259" customWidth="1"/>
    <col min="10740" max="10740" width="46.125" style="259" customWidth="1"/>
    <col min="10741" max="10741" width="38.75" style="259" customWidth="1"/>
    <col min="10742" max="10742" width="37" style="259" customWidth="1"/>
    <col min="10743" max="10994" width="7" style="259"/>
    <col min="10995" max="10995" width="40.125" style="259" customWidth="1"/>
    <col min="10996" max="10996" width="46.125" style="259" customWidth="1"/>
    <col min="10997" max="10997" width="38.75" style="259" customWidth="1"/>
    <col min="10998" max="10998" width="37" style="259" customWidth="1"/>
    <col min="10999" max="11250" width="7" style="259"/>
    <col min="11251" max="11251" width="40.125" style="259" customWidth="1"/>
    <col min="11252" max="11252" width="46.125" style="259" customWidth="1"/>
    <col min="11253" max="11253" width="38.75" style="259" customWidth="1"/>
    <col min="11254" max="11254" width="37" style="259" customWidth="1"/>
    <col min="11255" max="11506" width="7" style="259"/>
    <col min="11507" max="11507" width="40.125" style="259" customWidth="1"/>
    <col min="11508" max="11508" width="46.125" style="259" customWidth="1"/>
    <col min="11509" max="11509" width="38.75" style="259" customWidth="1"/>
    <col min="11510" max="11510" width="37" style="259" customWidth="1"/>
    <col min="11511" max="11762" width="7" style="259"/>
    <col min="11763" max="11763" width="40.125" style="259" customWidth="1"/>
    <col min="11764" max="11764" width="46.125" style="259" customWidth="1"/>
    <col min="11765" max="11765" width="38.75" style="259" customWidth="1"/>
    <col min="11766" max="11766" width="37" style="259" customWidth="1"/>
    <col min="11767" max="12018" width="7" style="259"/>
    <col min="12019" max="12019" width="40.125" style="259" customWidth="1"/>
    <col min="12020" max="12020" width="46.125" style="259" customWidth="1"/>
    <col min="12021" max="12021" width="38.75" style="259" customWidth="1"/>
    <col min="12022" max="12022" width="37" style="259" customWidth="1"/>
    <col min="12023" max="12274" width="7" style="259"/>
    <col min="12275" max="12275" width="40.125" style="259" customWidth="1"/>
    <col min="12276" max="12276" width="46.125" style="259" customWidth="1"/>
    <col min="12277" max="12277" width="38.75" style="259" customWidth="1"/>
    <col min="12278" max="12278" width="37" style="259" customWidth="1"/>
    <col min="12279" max="12530" width="7" style="259"/>
    <col min="12531" max="12531" width="40.125" style="259" customWidth="1"/>
    <col min="12532" max="12532" width="46.125" style="259" customWidth="1"/>
    <col min="12533" max="12533" width="38.75" style="259" customWidth="1"/>
    <col min="12534" max="12534" width="37" style="259" customWidth="1"/>
    <col min="12535" max="12786" width="7" style="259"/>
    <col min="12787" max="12787" width="40.125" style="259" customWidth="1"/>
    <col min="12788" max="12788" width="46.125" style="259" customWidth="1"/>
    <col min="12789" max="12789" width="38.75" style="259" customWidth="1"/>
    <col min="12790" max="12790" width="37" style="259" customWidth="1"/>
    <col min="12791" max="13042" width="7" style="259"/>
    <col min="13043" max="13043" width="40.125" style="259" customWidth="1"/>
    <col min="13044" max="13044" width="46.125" style="259" customWidth="1"/>
    <col min="13045" max="13045" width="38.75" style="259" customWidth="1"/>
    <col min="13046" max="13046" width="37" style="259" customWidth="1"/>
    <col min="13047" max="13298" width="7" style="259"/>
    <col min="13299" max="13299" width="40.125" style="259" customWidth="1"/>
    <col min="13300" max="13300" width="46.125" style="259" customWidth="1"/>
    <col min="13301" max="13301" width="38.75" style="259" customWidth="1"/>
    <col min="13302" max="13302" width="37" style="259" customWidth="1"/>
    <col min="13303" max="13554" width="7" style="259"/>
    <col min="13555" max="13555" width="40.125" style="259" customWidth="1"/>
    <col min="13556" max="13556" width="46.125" style="259" customWidth="1"/>
    <col min="13557" max="13557" width="38.75" style="259" customWidth="1"/>
    <col min="13558" max="13558" width="37" style="259" customWidth="1"/>
    <col min="13559" max="13810" width="7" style="259"/>
    <col min="13811" max="13811" width="40.125" style="259" customWidth="1"/>
    <col min="13812" max="13812" width="46.125" style="259" customWidth="1"/>
    <col min="13813" max="13813" width="38.75" style="259" customWidth="1"/>
    <col min="13814" max="13814" width="37" style="259" customWidth="1"/>
    <col min="13815" max="14066" width="7" style="259"/>
    <col min="14067" max="14067" width="40.125" style="259" customWidth="1"/>
    <col min="14068" max="14068" width="46.125" style="259" customWidth="1"/>
    <col min="14069" max="14069" width="38.75" style="259" customWidth="1"/>
    <col min="14070" max="14070" width="37" style="259" customWidth="1"/>
    <col min="14071" max="14322" width="7" style="259"/>
    <col min="14323" max="14323" width="40.125" style="259" customWidth="1"/>
    <col min="14324" max="14324" width="46.125" style="259" customWidth="1"/>
    <col min="14325" max="14325" width="38.75" style="259" customWidth="1"/>
    <col min="14326" max="14326" width="37" style="259" customWidth="1"/>
    <col min="14327" max="14578" width="7" style="259"/>
    <col min="14579" max="14579" width="40.125" style="259" customWidth="1"/>
    <col min="14580" max="14580" width="46.125" style="259" customWidth="1"/>
    <col min="14581" max="14581" width="38.75" style="259" customWidth="1"/>
    <col min="14582" max="14582" width="37" style="259" customWidth="1"/>
    <col min="14583" max="14834" width="7" style="259"/>
    <col min="14835" max="14835" width="40.125" style="259" customWidth="1"/>
    <col min="14836" max="14836" width="46.125" style="259" customWidth="1"/>
    <col min="14837" max="14837" width="38.75" style="259" customWidth="1"/>
    <col min="14838" max="14838" width="37" style="259" customWidth="1"/>
    <col min="14839" max="15090" width="7" style="259"/>
    <col min="15091" max="15091" width="40.125" style="259" customWidth="1"/>
    <col min="15092" max="15092" width="46.125" style="259" customWidth="1"/>
    <col min="15093" max="15093" width="38.75" style="259" customWidth="1"/>
    <col min="15094" max="15094" width="37" style="259" customWidth="1"/>
    <col min="15095" max="15346" width="7" style="259"/>
    <col min="15347" max="15347" width="40.125" style="259" customWidth="1"/>
    <col min="15348" max="15348" width="46.125" style="259" customWidth="1"/>
    <col min="15349" max="15349" width="38.75" style="259" customWidth="1"/>
    <col min="15350" max="15350" width="37" style="259" customWidth="1"/>
    <col min="15351" max="15602" width="7" style="259"/>
    <col min="15603" max="15603" width="40.125" style="259" customWidth="1"/>
    <col min="15604" max="15604" width="46.125" style="259" customWidth="1"/>
    <col min="15605" max="15605" width="38.75" style="259" customWidth="1"/>
    <col min="15606" max="15606" width="37" style="259" customWidth="1"/>
    <col min="15607" max="15858" width="7" style="259"/>
    <col min="15859" max="15859" width="40.125" style="259" customWidth="1"/>
    <col min="15860" max="15860" width="46.125" style="259" customWidth="1"/>
    <col min="15861" max="15861" width="38.75" style="259" customWidth="1"/>
    <col min="15862" max="15862" width="37" style="259" customWidth="1"/>
    <col min="15863" max="16114" width="7" style="259"/>
    <col min="16115" max="16115" width="40.125" style="259" customWidth="1"/>
    <col min="16116" max="16116" width="46.125" style="259" customWidth="1"/>
    <col min="16117" max="16117" width="38.75" style="259" customWidth="1"/>
    <col min="16118" max="16118" width="37" style="259" customWidth="1"/>
    <col min="16119" max="16384" width="7" style="259"/>
  </cols>
  <sheetData>
    <row r="1" spans="1:2" s="1" customFormat="1" ht="18">
      <c r="B1" s="11" t="s">
        <v>1744</v>
      </c>
    </row>
    <row r="2" spans="1:2" s="1" customFormat="1" ht="18">
      <c r="B2" s="6" t="s">
        <v>149</v>
      </c>
    </row>
    <row r="3" spans="1:2" s="1" customFormat="1" ht="15.75"/>
    <row r="4" spans="1:2" s="1" customFormat="1" ht="77.25" customHeight="1">
      <c r="A4" s="502" t="s">
        <v>1263</v>
      </c>
      <c r="B4" s="502"/>
    </row>
    <row r="5" spans="1:2" s="1" customFormat="1" ht="9.75" customHeight="1"/>
    <row r="6" spans="1:2" s="1" customFormat="1" ht="18">
      <c r="A6" s="503" t="s">
        <v>148</v>
      </c>
      <c r="B6" s="503"/>
    </row>
    <row r="7" spans="1:2" s="1" customFormat="1" ht="18">
      <c r="A7" s="109"/>
    </row>
    <row r="8" spans="1:2" s="1" customFormat="1" ht="31.5" customHeight="1">
      <c r="A8" s="657" t="s">
        <v>1264</v>
      </c>
      <c r="B8" s="657"/>
    </row>
    <row r="9" spans="1:2" s="1" customFormat="1" ht="43.5" customHeight="1">
      <c r="A9" s="261" t="s">
        <v>1265</v>
      </c>
      <c r="B9" s="262">
        <v>34684</v>
      </c>
    </row>
    <row r="10" spans="1:2" s="1" customFormat="1" ht="43.5" customHeight="1">
      <c r="A10" s="261" t="s">
        <v>1266</v>
      </c>
      <c r="B10" s="262">
        <v>28687</v>
      </c>
    </row>
    <row r="11" spans="1:2" s="1" customFormat="1" ht="16.5" customHeight="1">
      <c r="A11" s="261"/>
      <c r="B11" s="262"/>
    </row>
    <row r="12" spans="1:2" s="263" customFormat="1" ht="28.5" customHeight="1">
      <c r="A12" s="657" t="s">
        <v>1267</v>
      </c>
      <c r="B12" s="657"/>
    </row>
    <row r="13" spans="1:2" s="1" customFormat="1" ht="9" customHeight="1">
      <c r="A13" s="109"/>
    </row>
    <row r="14" spans="1:2" s="1" customFormat="1" ht="39" customHeight="1">
      <c r="A14" s="264" t="s">
        <v>1268</v>
      </c>
      <c r="B14" s="265" t="s">
        <v>1269</v>
      </c>
    </row>
    <row r="15" spans="1:2" s="250" customFormat="1" ht="16.5" customHeight="1">
      <c r="A15" s="266">
        <v>1</v>
      </c>
      <c r="B15" s="199">
        <v>2</v>
      </c>
    </row>
    <row r="16" spans="1:2" s="250" customFormat="1" ht="24.95" customHeight="1">
      <c r="A16" s="427" t="s">
        <v>1257</v>
      </c>
      <c r="B16" s="267">
        <v>0.96</v>
      </c>
    </row>
    <row r="17" spans="1:2" s="250" customFormat="1" ht="24.95" customHeight="1">
      <c r="A17" s="428" t="s">
        <v>1957</v>
      </c>
      <c r="B17" s="268">
        <v>0.9</v>
      </c>
    </row>
    <row r="18" spans="1:2" s="250" customFormat="1" ht="24.95" customHeight="1">
      <c r="A18" s="428" t="s">
        <v>1958</v>
      </c>
      <c r="B18" s="268">
        <v>0.96</v>
      </c>
    </row>
    <row r="19" spans="1:2" s="250" customFormat="1" ht="24.95" customHeight="1">
      <c r="A19" s="428" t="s">
        <v>1959</v>
      </c>
      <c r="B19" s="268">
        <v>1</v>
      </c>
    </row>
    <row r="20" spans="1:2" s="250" customFormat="1" ht="24.95" customHeight="1">
      <c r="A20" s="427" t="s">
        <v>1259</v>
      </c>
      <c r="B20" s="267">
        <v>1.01</v>
      </c>
    </row>
    <row r="21" spans="1:2" s="250" customFormat="1" ht="24.95" customHeight="1">
      <c r="A21" s="428" t="s">
        <v>1957</v>
      </c>
      <c r="B21" s="268">
        <v>0.96</v>
      </c>
    </row>
    <row r="22" spans="1:2" s="250" customFormat="1" ht="24.95" customHeight="1">
      <c r="A22" s="428" t="s">
        <v>1958</v>
      </c>
      <c r="B22" s="268">
        <v>1</v>
      </c>
    </row>
    <row r="23" spans="1:2" s="250" customFormat="1" ht="24.95" customHeight="1">
      <c r="A23" s="428" t="s">
        <v>1959</v>
      </c>
      <c r="B23" s="268">
        <v>1.05</v>
      </c>
    </row>
    <row r="24" spans="1:2" s="250" customFormat="1" ht="24.95" customHeight="1">
      <c r="A24" s="427" t="s">
        <v>1260</v>
      </c>
      <c r="B24" s="267">
        <v>1.06</v>
      </c>
    </row>
    <row r="25" spans="1:2" s="250" customFormat="1" ht="24.95" customHeight="1">
      <c r="A25" s="428" t="s">
        <v>1957</v>
      </c>
      <c r="B25" s="268">
        <v>1</v>
      </c>
    </row>
    <row r="26" spans="1:2" s="250" customFormat="1" ht="24.95" customHeight="1">
      <c r="A26" s="428" t="s">
        <v>1958</v>
      </c>
      <c r="B26" s="268">
        <v>1.1000000000000001</v>
      </c>
    </row>
    <row r="27" spans="1:2">
      <c r="A27" s="658" t="s">
        <v>1545</v>
      </c>
      <c r="B27" s="658"/>
    </row>
  </sheetData>
  <customSheetViews>
    <customSheetView guid="{9067D43C-8CF0-48E5-8C1B-7DFA94892381}">
      <pane ySplit="7" topLeftCell="A11" activePane="bottomLeft" state="frozen"/>
      <selection pane="bottomLeft" activeCell="B20" sqref="B20"/>
      <pageMargins left="1.1811023622047245" right="0.59055118110236227" top="0.78740157480314965" bottom="0.78740157480314965" header="0.31496062992125984" footer="0.31496062992125984"/>
      <printOptions horizontalCentered="1"/>
      <pageSetup paperSize="9" scale="80" orientation="portrait" r:id="rId1"/>
    </customSheetView>
    <customSheetView guid="{754BA2B9-92C8-4608-8D67-96BC5C16664E}">
      <pane ySplit="7" topLeftCell="A8" activePane="bottomLeft" state="frozen"/>
      <selection pane="bottomLeft" activeCell="A28" sqref="A28"/>
      <pageMargins left="1.1811023622047245" right="0.59055118110236227" top="0.78740157480314965" bottom="0.78740157480314965" header="0.31496062992125984" footer="0.31496062992125984"/>
      <printOptions horizontalCentered="1"/>
      <pageSetup paperSize="9" scale="80" orientation="portrait" r:id="rId2"/>
    </customSheetView>
    <customSheetView guid="{DEEA3186-5E7C-4B49-A323-6511047D2DAC}">
      <pane ySplit="7" topLeftCell="A8" activePane="bottomLeft" state="frozen"/>
      <selection pane="bottomLeft" activeCell="A28" sqref="A28"/>
      <pageMargins left="1.1811023622047245" right="0.59055118110236227" top="0.78740157480314965" bottom="0.78740157480314965" header="0.31496062992125984" footer="0.31496062992125984"/>
      <printOptions horizontalCentered="1"/>
      <pageSetup paperSize="9" scale="80" orientation="portrait" r:id="rId3"/>
    </customSheetView>
    <customSheetView guid="{E6862595-AEA9-4563-8AED-64A09353D7BA}">
      <pane ySplit="7" topLeftCell="A8" activePane="bottomLeft" state="frozen"/>
      <selection pane="bottomLeft" activeCell="A28" sqref="A28"/>
      <pageMargins left="1.1811023622047245" right="0.59055118110236227" top="0.78740157480314965" bottom="0.78740157480314965" header="0.31496062992125984" footer="0.31496062992125984"/>
      <printOptions horizontalCentered="1"/>
      <pageSetup paperSize="9" scale="80" orientation="portrait" r:id="rId4"/>
    </customSheetView>
  </customSheetViews>
  <mergeCells count="5">
    <mergeCell ref="A4:B4"/>
    <mergeCell ref="A6:B6"/>
    <mergeCell ref="A8:B8"/>
    <mergeCell ref="A12:B12"/>
    <mergeCell ref="A27:B27"/>
  </mergeCells>
  <printOptions horizontalCentered="1"/>
  <pageMargins left="1.1811023622047245" right="0.59055118110236227" top="0.78740157480314965" bottom="0.78740157480314965" header="0.31496062992125984" footer="0.31496062992125984"/>
  <pageSetup paperSize="9" scale="80" orientation="portrait" r:id="rId5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W271"/>
  <sheetViews>
    <sheetView zoomScaleNormal="100" workbookViewId="0">
      <pane xSplit="3" ySplit="12" topLeftCell="D13" activePane="bottomRight" state="frozen"/>
      <selection activeCell="E13" sqref="E13:E29"/>
      <selection pane="topRight" activeCell="E13" sqref="E13:E29"/>
      <selection pane="bottomLeft" activeCell="E13" sqref="E13:E29"/>
      <selection pane="bottomRight" activeCell="M12" sqref="M12"/>
    </sheetView>
  </sheetViews>
  <sheetFormatPr defaultColWidth="8" defaultRowHeight="15.75"/>
  <cols>
    <col min="1" max="1" width="4.625" style="283" customWidth="1"/>
    <col min="2" max="2" width="20.125" style="284" customWidth="1"/>
    <col min="3" max="3" width="6.125" style="113" customWidth="1"/>
    <col min="4" max="4" width="44" style="284" customWidth="1"/>
    <col min="5" max="6" width="6.125" style="285" customWidth="1"/>
    <col min="7" max="8" width="8.625" style="286" customWidth="1"/>
    <col min="9" max="12" width="9.625" style="287" customWidth="1"/>
    <col min="13" max="13" width="8.875" style="113" bestFit="1" customWidth="1"/>
    <col min="14" max="16384" width="8" style="113"/>
  </cols>
  <sheetData>
    <row r="1" spans="1:22" s="1" customFormat="1" ht="18">
      <c r="E1" s="269"/>
      <c r="F1" s="269"/>
      <c r="L1" s="11" t="s">
        <v>1965</v>
      </c>
    </row>
    <row r="2" spans="1:22" s="1" customFormat="1" ht="18">
      <c r="E2" s="269"/>
      <c r="F2" s="269"/>
      <c r="L2" s="6" t="s">
        <v>149</v>
      </c>
    </row>
    <row r="3" spans="1:22" s="1" customFormat="1">
      <c r="E3" s="269"/>
      <c r="F3" s="269"/>
    </row>
    <row r="4" spans="1:22" s="1" customFormat="1" ht="58.5" customHeight="1">
      <c r="A4" s="502" t="s">
        <v>1518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22" s="237" customFormat="1" ht="8.25" customHeight="1"/>
    <row r="6" spans="1:22" s="242" customFormat="1" ht="18">
      <c r="A6" s="238"/>
      <c r="B6" s="238"/>
      <c r="C6" s="238"/>
      <c r="D6" s="238"/>
      <c r="E6" s="239" t="s">
        <v>604</v>
      </c>
      <c r="F6" s="240">
        <v>51</v>
      </c>
      <c r="G6" s="241" t="s">
        <v>1751</v>
      </c>
      <c r="I6" s="238"/>
      <c r="J6" s="238"/>
      <c r="K6" s="238"/>
      <c r="L6" s="238"/>
      <c r="M6" s="238"/>
      <c r="N6" s="238"/>
    </row>
    <row r="7" spans="1:22" s="1" customFormat="1" ht="8.25" customHeight="1">
      <c r="E7" s="269"/>
      <c r="F7" s="269"/>
    </row>
    <row r="8" spans="1:22" s="1" customFormat="1" ht="18">
      <c r="A8" s="503" t="s">
        <v>148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</row>
    <row r="9" spans="1:22" s="1" customFormat="1" ht="9" customHeight="1">
      <c r="E9" s="269"/>
      <c r="F9" s="269"/>
    </row>
    <row r="10" spans="1:22" s="270" customFormat="1" ht="50.25" customHeight="1">
      <c r="A10" s="586" t="s">
        <v>1546</v>
      </c>
      <c r="B10" s="586"/>
      <c r="C10" s="659" t="s">
        <v>1274</v>
      </c>
      <c r="D10" s="659"/>
      <c r="E10" s="660" t="s">
        <v>1275</v>
      </c>
      <c r="F10" s="660" t="s">
        <v>1276</v>
      </c>
      <c r="G10" s="616" t="s">
        <v>1277</v>
      </c>
      <c r="H10" s="617"/>
      <c r="I10" s="659" t="s">
        <v>1278</v>
      </c>
      <c r="J10" s="659"/>
      <c r="K10" s="659"/>
      <c r="L10" s="659"/>
    </row>
    <row r="11" spans="1:22" s="270" customFormat="1" ht="42" customHeight="1">
      <c r="A11" s="225" t="s">
        <v>681</v>
      </c>
      <c r="B11" s="225" t="s">
        <v>682</v>
      </c>
      <c r="C11" s="225" t="s">
        <v>681</v>
      </c>
      <c r="D11" s="225" t="s">
        <v>682</v>
      </c>
      <c r="E11" s="660"/>
      <c r="F11" s="660"/>
      <c r="G11" s="225" t="s">
        <v>1279</v>
      </c>
      <c r="H11" s="225" t="s">
        <v>1280</v>
      </c>
      <c r="I11" s="225" t="s">
        <v>82</v>
      </c>
      <c r="J11" s="225" t="s">
        <v>13</v>
      </c>
      <c r="K11" s="225" t="s">
        <v>14</v>
      </c>
      <c r="L11" s="225" t="s">
        <v>15</v>
      </c>
    </row>
    <row r="12" spans="1:22" s="324" customFormat="1" ht="16.5" customHeight="1">
      <c r="A12" s="323">
        <v>1</v>
      </c>
      <c r="B12" s="323">
        <v>2</v>
      </c>
      <c r="C12" s="323">
        <v>3</v>
      </c>
      <c r="D12" s="323">
        <v>4</v>
      </c>
      <c r="E12" s="323">
        <v>5</v>
      </c>
      <c r="F12" s="323">
        <v>6</v>
      </c>
      <c r="G12" s="323">
        <v>7</v>
      </c>
      <c r="H12" s="323">
        <v>8</v>
      </c>
      <c r="I12" s="323">
        <v>9</v>
      </c>
      <c r="J12" s="323">
        <v>10</v>
      </c>
      <c r="K12" s="323">
        <v>11</v>
      </c>
      <c r="L12" s="323">
        <v>12</v>
      </c>
      <c r="N12" s="325"/>
      <c r="O12" s="325"/>
      <c r="P12" s="325"/>
      <c r="Q12" s="325"/>
    </row>
    <row r="13" spans="1:22" ht="33" customHeight="1">
      <c r="A13" s="271">
        <v>2</v>
      </c>
      <c r="B13" s="272" t="s">
        <v>1281</v>
      </c>
      <c r="C13" s="271">
        <v>1</v>
      </c>
      <c r="D13" s="273" t="s">
        <v>1282</v>
      </c>
      <c r="E13" s="274">
        <v>0.82</v>
      </c>
      <c r="F13" s="274">
        <v>0.95</v>
      </c>
      <c r="G13" s="275">
        <v>7</v>
      </c>
      <c r="H13" s="275">
        <v>9</v>
      </c>
      <c r="I13" s="276">
        <v>0.81</v>
      </c>
      <c r="J13" s="276">
        <v>7.0000000000000007E-2</v>
      </c>
      <c r="K13" s="276">
        <v>0</v>
      </c>
      <c r="L13" s="276">
        <v>0.12</v>
      </c>
      <c r="M13" s="277"/>
      <c r="N13" s="277"/>
      <c r="O13" s="277"/>
      <c r="P13" s="277"/>
      <c r="Q13" s="277"/>
      <c r="S13" s="277"/>
      <c r="T13" s="277"/>
      <c r="U13" s="277"/>
      <c r="V13" s="277"/>
    </row>
    <row r="14" spans="1:22" ht="33" customHeight="1">
      <c r="A14" s="271">
        <v>2</v>
      </c>
      <c r="B14" s="272" t="s">
        <v>1281</v>
      </c>
      <c r="C14" s="271">
        <v>2</v>
      </c>
      <c r="D14" s="273" t="s">
        <v>1283</v>
      </c>
      <c r="E14" s="274">
        <v>0.84</v>
      </c>
      <c r="F14" s="274">
        <v>0.95</v>
      </c>
      <c r="G14" s="275">
        <v>7</v>
      </c>
      <c r="H14" s="275">
        <v>10</v>
      </c>
      <c r="I14" s="276">
        <v>0.8</v>
      </c>
      <c r="J14" s="276">
        <v>7.0000000000000007E-2</v>
      </c>
      <c r="K14" s="276">
        <v>0</v>
      </c>
      <c r="L14" s="276">
        <v>0.13</v>
      </c>
      <c r="M14" s="277"/>
      <c r="N14" s="277"/>
      <c r="O14" s="277"/>
      <c r="P14" s="277"/>
      <c r="Q14" s="277"/>
      <c r="S14" s="277"/>
      <c r="T14" s="277"/>
      <c r="U14" s="277"/>
      <c r="V14" s="277"/>
    </row>
    <row r="15" spans="1:22" ht="45.95" customHeight="1">
      <c r="A15" s="271">
        <v>2</v>
      </c>
      <c r="B15" s="272" t="s">
        <v>1281</v>
      </c>
      <c r="C15" s="271">
        <v>3</v>
      </c>
      <c r="D15" s="273" t="s">
        <v>1284</v>
      </c>
      <c r="E15" s="274">
        <v>0.97</v>
      </c>
      <c r="F15" s="274">
        <v>1.5</v>
      </c>
      <c r="G15" s="275">
        <v>8</v>
      </c>
      <c r="H15" s="275">
        <v>10</v>
      </c>
      <c r="I15" s="276">
        <v>0.78</v>
      </c>
      <c r="J15" s="276">
        <v>0.08</v>
      </c>
      <c r="K15" s="276">
        <v>0</v>
      </c>
      <c r="L15" s="276">
        <v>0.14000000000000001</v>
      </c>
      <c r="M15" s="277"/>
      <c r="N15" s="277"/>
      <c r="O15" s="277"/>
      <c r="P15" s="277"/>
      <c r="Q15" s="277"/>
      <c r="S15" s="277"/>
      <c r="T15" s="277"/>
      <c r="U15" s="277"/>
      <c r="V15" s="277"/>
    </row>
    <row r="16" spans="1:22" ht="33" hidden="1" customHeight="1">
      <c r="A16" s="271">
        <v>2</v>
      </c>
      <c r="B16" s="272" t="s">
        <v>1281</v>
      </c>
      <c r="C16" s="271">
        <v>4</v>
      </c>
      <c r="D16" s="273" t="s">
        <v>1285</v>
      </c>
      <c r="E16" s="274">
        <v>0.8</v>
      </c>
      <c r="F16" s="274">
        <v>1.5</v>
      </c>
      <c r="G16" s="275"/>
      <c r="H16" s="275"/>
      <c r="I16" s="276"/>
      <c r="J16" s="276"/>
      <c r="K16" s="276"/>
      <c r="L16" s="276"/>
      <c r="M16" s="277"/>
      <c r="N16" s="277"/>
      <c r="O16" s="277"/>
      <c r="P16" s="277"/>
      <c r="Q16" s="277"/>
      <c r="S16" s="277"/>
      <c r="T16" s="277"/>
      <c r="U16" s="277"/>
      <c r="V16" s="277"/>
    </row>
    <row r="17" spans="1:22" ht="33" hidden="1" customHeight="1">
      <c r="A17" s="271">
        <v>2</v>
      </c>
      <c r="B17" s="272" t="s">
        <v>1281</v>
      </c>
      <c r="C17" s="271">
        <v>5</v>
      </c>
      <c r="D17" s="273" t="s">
        <v>1286</v>
      </c>
      <c r="E17" s="274">
        <v>0.89</v>
      </c>
      <c r="F17" s="274">
        <v>1.5</v>
      </c>
      <c r="G17" s="275"/>
      <c r="H17" s="275"/>
      <c r="I17" s="276"/>
      <c r="J17" s="276"/>
      <c r="K17" s="276"/>
      <c r="L17" s="276"/>
      <c r="M17" s="277"/>
      <c r="N17" s="277"/>
      <c r="O17" s="277"/>
      <c r="P17" s="277"/>
      <c r="Q17" s="277"/>
      <c r="S17" s="277"/>
      <c r="T17" s="277"/>
      <c r="U17" s="277"/>
      <c r="V17" s="277"/>
    </row>
    <row r="18" spans="1:22" ht="33" customHeight="1">
      <c r="A18" s="271">
        <v>2</v>
      </c>
      <c r="B18" s="272" t="s">
        <v>1281</v>
      </c>
      <c r="C18" s="271">
        <v>6</v>
      </c>
      <c r="D18" s="273" t="s">
        <v>1287</v>
      </c>
      <c r="E18" s="274">
        <v>0.77</v>
      </c>
      <c r="F18" s="274">
        <v>1</v>
      </c>
      <c r="G18" s="275">
        <v>7</v>
      </c>
      <c r="H18" s="275">
        <v>8</v>
      </c>
      <c r="I18" s="276">
        <v>0.83</v>
      </c>
      <c r="J18" s="276">
        <v>0.04</v>
      </c>
      <c r="K18" s="276">
        <v>0</v>
      </c>
      <c r="L18" s="276">
        <v>0.13</v>
      </c>
      <c r="M18" s="277"/>
      <c r="N18" s="277"/>
      <c r="O18" s="277"/>
      <c r="P18" s="277"/>
      <c r="Q18" s="277"/>
      <c r="S18" s="277"/>
      <c r="T18" s="277"/>
      <c r="U18" s="277"/>
      <c r="V18" s="277"/>
    </row>
    <row r="19" spans="1:22" ht="45.95" customHeight="1">
      <c r="A19" s="271">
        <v>2</v>
      </c>
      <c r="B19" s="272" t="s">
        <v>1281</v>
      </c>
      <c r="C19" s="271">
        <v>7</v>
      </c>
      <c r="D19" s="273" t="s">
        <v>1288</v>
      </c>
      <c r="E19" s="274">
        <v>0.96</v>
      </c>
      <c r="F19" s="274">
        <v>1</v>
      </c>
      <c r="G19" s="275">
        <v>2</v>
      </c>
      <c r="H19" s="275">
        <v>4</v>
      </c>
      <c r="I19" s="276">
        <v>0.73</v>
      </c>
      <c r="J19" s="276">
        <v>0.18</v>
      </c>
      <c r="K19" s="276">
        <v>0</v>
      </c>
      <c r="L19" s="276">
        <v>0.09</v>
      </c>
      <c r="M19" s="277"/>
      <c r="N19" s="277"/>
      <c r="O19" s="277"/>
      <c r="P19" s="277"/>
      <c r="Q19" s="277"/>
      <c r="S19" s="277"/>
      <c r="T19" s="277"/>
      <c r="U19" s="277"/>
      <c r="V19" s="277"/>
    </row>
    <row r="20" spans="1:22" ht="33" customHeight="1">
      <c r="A20" s="271">
        <v>2</v>
      </c>
      <c r="B20" s="272" t="s">
        <v>1281</v>
      </c>
      <c r="C20" s="271">
        <v>8</v>
      </c>
      <c r="D20" s="273" t="s">
        <v>1289</v>
      </c>
      <c r="E20" s="274">
        <v>0.52</v>
      </c>
      <c r="F20" s="274">
        <v>1</v>
      </c>
      <c r="G20" s="275">
        <v>2</v>
      </c>
      <c r="H20" s="275">
        <v>4</v>
      </c>
      <c r="I20" s="276">
        <v>0.78</v>
      </c>
      <c r="J20" s="276">
        <v>0.08</v>
      </c>
      <c r="K20" s="276">
        <v>0</v>
      </c>
      <c r="L20" s="276">
        <v>0.14000000000000001</v>
      </c>
      <c r="M20" s="277"/>
      <c r="N20" s="277"/>
      <c r="O20" s="277"/>
      <c r="P20" s="277"/>
      <c r="Q20" s="277"/>
      <c r="S20" s="277"/>
      <c r="T20" s="277"/>
      <c r="U20" s="277"/>
      <c r="V20" s="277"/>
    </row>
    <row r="21" spans="1:22" ht="33" customHeight="1">
      <c r="A21" s="271">
        <v>2</v>
      </c>
      <c r="B21" s="272" t="s">
        <v>1281</v>
      </c>
      <c r="C21" s="271">
        <v>9</v>
      </c>
      <c r="D21" s="273" t="s">
        <v>1290</v>
      </c>
      <c r="E21" s="274">
        <v>0.46</v>
      </c>
      <c r="F21" s="274">
        <v>1</v>
      </c>
      <c r="G21" s="275">
        <v>1</v>
      </c>
      <c r="H21" s="275">
        <v>4</v>
      </c>
      <c r="I21" s="276">
        <v>0.8</v>
      </c>
      <c r="J21" s="276">
        <v>7.0000000000000007E-2</v>
      </c>
      <c r="K21" s="276">
        <v>0</v>
      </c>
      <c r="L21" s="276">
        <v>0.13</v>
      </c>
      <c r="M21" s="277"/>
      <c r="N21" s="277"/>
      <c r="O21" s="277"/>
      <c r="P21" s="277"/>
      <c r="Q21" s="277"/>
      <c r="S21" s="277"/>
      <c r="T21" s="277"/>
      <c r="U21" s="277"/>
      <c r="V21" s="277"/>
    </row>
    <row r="22" spans="1:22" ht="33" customHeight="1">
      <c r="A22" s="271">
        <v>2</v>
      </c>
      <c r="B22" s="272" t="s">
        <v>1281</v>
      </c>
      <c r="C22" s="271">
        <v>10</v>
      </c>
      <c r="D22" s="273" t="s">
        <v>1291</v>
      </c>
      <c r="E22" s="274">
        <v>0.93</v>
      </c>
      <c r="F22" s="274">
        <v>0.85</v>
      </c>
      <c r="G22" s="275">
        <v>5</v>
      </c>
      <c r="H22" s="275">
        <v>10</v>
      </c>
      <c r="I22" s="276">
        <v>0.81</v>
      </c>
      <c r="J22" s="276">
        <v>0.06</v>
      </c>
      <c r="K22" s="276">
        <v>0</v>
      </c>
      <c r="L22" s="276">
        <v>0.13</v>
      </c>
      <c r="M22" s="277"/>
      <c r="N22" s="277"/>
      <c r="O22" s="277"/>
      <c r="P22" s="277"/>
      <c r="Q22" s="277"/>
      <c r="S22" s="277"/>
      <c r="T22" s="277"/>
      <c r="U22" s="277"/>
      <c r="V22" s="277"/>
    </row>
    <row r="23" spans="1:22" ht="33" customHeight="1">
      <c r="A23" s="271">
        <v>2</v>
      </c>
      <c r="B23" s="272" t="s">
        <v>1281</v>
      </c>
      <c r="C23" s="271">
        <v>11</v>
      </c>
      <c r="D23" s="273" t="s">
        <v>1292</v>
      </c>
      <c r="E23" s="274">
        <v>0.18</v>
      </c>
      <c r="F23" s="274">
        <v>1</v>
      </c>
      <c r="G23" s="275">
        <v>1</v>
      </c>
      <c r="H23" s="275">
        <v>1</v>
      </c>
      <c r="I23" s="276">
        <v>0.77</v>
      </c>
      <c r="J23" s="276">
        <v>0.1</v>
      </c>
      <c r="K23" s="276">
        <v>0</v>
      </c>
      <c r="L23" s="276">
        <v>0.13</v>
      </c>
      <c r="M23" s="277"/>
      <c r="N23" s="277"/>
      <c r="O23" s="277"/>
      <c r="P23" s="277"/>
      <c r="Q23" s="277"/>
      <c r="S23" s="277"/>
      <c r="T23" s="277"/>
      <c r="U23" s="277"/>
      <c r="V23" s="277"/>
    </row>
    <row r="24" spans="1:22" ht="33" customHeight="1">
      <c r="A24" s="271">
        <v>2</v>
      </c>
      <c r="B24" s="272" t="s">
        <v>1281</v>
      </c>
      <c r="C24" s="271">
        <v>12</v>
      </c>
      <c r="D24" s="273" t="s">
        <v>1293</v>
      </c>
      <c r="E24" s="274">
        <v>7.97</v>
      </c>
      <c r="F24" s="274">
        <v>1</v>
      </c>
      <c r="G24" s="275">
        <v>13</v>
      </c>
      <c r="H24" s="275">
        <v>19</v>
      </c>
      <c r="I24" s="276">
        <v>0.2</v>
      </c>
      <c r="J24" s="276">
        <v>0.76</v>
      </c>
      <c r="K24" s="276">
        <v>0</v>
      </c>
      <c r="L24" s="276">
        <v>0.04</v>
      </c>
      <c r="M24" s="277"/>
      <c r="N24" s="277"/>
      <c r="O24" s="277"/>
      <c r="P24" s="277"/>
      <c r="Q24" s="277"/>
      <c r="S24" s="277"/>
      <c r="T24" s="277"/>
      <c r="U24" s="277"/>
      <c r="V24" s="277"/>
    </row>
    <row r="25" spans="1:22" ht="33" customHeight="1">
      <c r="A25" s="271">
        <v>2</v>
      </c>
      <c r="B25" s="272" t="s">
        <v>1281</v>
      </c>
      <c r="C25" s="271">
        <v>13</v>
      </c>
      <c r="D25" s="273" t="s">
        <v>1547</v>
      </c>
      <c r="E25" s="274">
        <v>0.48</v>
      </c>
      <c r="F25" s="274">
        <v>1</v>
      </c>
      <c r="G25" s="275">
        <v>2</v>
      </c>
      <c r="H25" s="275">
        <v>4</v>
      </c>
      <c r="I25" s="276">
        <v>0.83</v>
      </c>
      <c r="J25" s="276">
        <v>0.03</v>
      </c>
      <c r="K25" s="276">
        <v>0</v>
      </c>
      <c r="L25" s="276">
        <v>0.14000000000000001</v>
      </c>
      <c r="M25" s="277"/>
      <c r="N25" s="277"/>
      <c r="O25" s="277"/>
      <c r="P25" s="277"/>
      <c r="Q25" s="277"/>
      <c r="S25" s="277"/>
      <c r="T25" s="277"/>
      <c r="U25" s="277"/>
      <c r="V25" s="277"/>
    </row>
    <row r="26" spans="1:22" ht="33" customHeight="1">
      <c r="A26" s="271">
        <v>2</v>
      </c>
      <c r="B26" s="272" t="s">
        <v>1281</v>
      </c>
      <c r="C26" s="271">
        <v>14</v>
      </c>
      <c r="D26" s="273" t="s">
        <v>1548</v>
      </c>
      <c r="E26" s="274">
        <v>0.65</v>
      </c>
      <c r="F26" s="274">
        <v>1</v>
      </c>
      <c r="G26" s="275">
        <v>1</v>
      </c>
      <c r="H26" s="275">
        <v>4</v>
      </c>
      <c r="I26" s="276">
        <v>0.83</v>
      </c>
      <c r="J26" s="276">
        <v>0.04</v>
      </c>
      <c r="K26" s="276">
        <v>0</v>
      </c>
      <c r="L26" s="276">
        <v>0.13</v>
      </c>
      <c r="M26" s="277"/>
      <c r="N26" s="277"/>
      <c r="O26" s="277"/>
      <c r="P26" s="277"/>
      <c r="Q26" s="277"/>
      <c r="S26" s="277"/>
      <c r="T26" s="277"/>
      <c r="U26" s="277"/>
      <c r="V26" s="277"/>
    </row>
    <row r="27" spans="1:22" ht="33" customHeight="1">
      <c r="A27" s="271">
        <v>2</v>
      </c>
      <c r="B27" s="272" t="s">
        <v>1281</v>
      </c>
      <c r="C27" s="271">
        <v>15</v>
      </c>
      <c r="D27" s="273" t="s">
        <v>1549</v>
      </c>
      <c r="E27" s="274">
        <v>1.06</v>
      </c>
      <c r="F27" s="274">
        <v>1.2</v>
      </c>
      <c r="G27" s="275">
        <v>2</v>
      </c>
      <c r="H27" s="275">
        <v>4</v>
      </c>
      <c r="I27" s="276">
        <v>0.77</v>
      </c>
      <c r="J27" s="276">
        <v>0.1</v>
      </c>
      <c r="K27" s="276">
        <v>0</v>
      </c>
      <c r="L27" s="276">
        <v>0.13</v>
      </c>
      <c r="M27" s="277"/>
      <c r="N27" s="277"/>
      <c r="O27" s="277"/>
      <c r="P27" s="277"/>
      <c r="Q27" s="277"/>
      <c r="S27" s="277"/>
      <c r="T27" s="277"/>
      <c r="U27" s="277"/>
      <c r="V27" s="277"/>
    </row>
    <row r="28" spans="1:22" ht="33" customHeight="1">
      <c r="A28" s="271">
        <v>2</v>
      </c>
      <c r="B28" s="272" t="s">
        <v>1281</v>
      </c>
      <c r="C28" s="271">
        <v>16</v>
      </c>
      <c r="D28" s="273" t="s">
        <v>1550</v>
      </c>
      <c r="E28" s="274">
        <v>1.32</v>
      </c>
      <c r="F28" s="274">
        <v>1.1000000000000001</v>
      </c>
      <c r="G28" s="275">
        <v>3</v>
      </c>
      <c r="H28" s="275">
        <v>5</v>
      </c>
      <c r="I28" s="276">
        <v>0.57999999999999996</v>
      </c>
      <c r="J28" s="276">
        <v>0.33</v>
      </c>
      <c r="K28" s="276">
        <v>0</v>
      </c>
      <c r="L28" s="276">
        <v>0.09</v>
      </c>
      <c r="M28" s="277"/>
      <c r="N28" s="277"/>
      <c r="O28" s="277"/>
      <c r="P28" s="277"/>
      <c r="Q28" s="277"/>
      <c r="S28" s="277"/>
      <c r="T28" s="277"/>
      <c r="U28" s="277"/>
      <c r="V28" s="277"/>
    </row>
    <row r="29" spans="1:22" ht="33" customHeight="1">
      <c r="A29" s="271">
        <v>2</v>
      </c>
      <c r="B29" s="272" t="s">
        <v>1281</v>
      </c>
      <c r="C29" s="271">
        <v>17</v>
      </c>
      <c r="D29" s="273" t="s">
        <v>1294</v>
      </c>
      <c r="E29" s="274">
        <v>0.91</v>
      </c>
      <c r="F29" s="274">
        <v>1.1000000000000001</v>
      </c>
      <c r="G29" s="275">
        <v>4</v>
      </c>
      <c r="H29" s="275">
        <v>7</v>
      </c>
      <c r="I29" s="276">
        <v>0.82</v>
      </c>
      <c r="J29" s="276">
        <v>0.05</v>
      </c>
      <c r="K29" s="276">
        <v>0</v>
      </c>
      <c r="L29" s="276">
        <v>0.13</v>
      </c>
      <c r="M29" s="277"/>
      <c r="N29" s="277"/>
      <c r="O29" s="277"/>
      <c r="P29" s="277"/>
      <c r="Q29" s="277"/>
      <c r="S29" s="277"/>
      <c r="T29" s="277"/>
      <c r="U29" s="277"/>
      <c r="V29" s="277"/>
    </row>
    <row r="30" spans="1:22" ht="33" hidden="1" customHeight="1">
      <c r="A30" s="271">
        <v>2</v>
      </c>
      <c r="B30" s="272" t="s">
        <v>1281</v>
      </c>
      <c r="C30" s="271">
        <v>18</v>
      </c>
      <c r="D30" s="273" t="s">
        <v>1295</v>
      </c>
      <c r="E30" s="274">
        <v>2.6</v>
      </c>
      <c r="F30" s="274">
        <v>1.3</v>
      </c>
      <c r="G30" s="275"/>
      <c r="H30" s="275"/>
      <c r="I30" s="276"/>
      <c r="J30" s="276"/>
      <c r="K30" s="276"/>
      <c r="L30" s="276"/>
      <c r="M30" s="277"/>
      <c r="N30" s="277"/>
      <c r="O30" s="277"/>
      <c r="P30" s="277"/>
      <c r="Q30" s="277"/>
      <c r="S30" s="277"/>
      <c r="T30" s="277"/>
      <c r="U30" s="277"/>
      <c r="V30" s="277"/>
    </row>
    <row r="31" spans="1:22" ht="33" hidden="1" customHeight="1">
      <c r="A31" s="271">
        <v>3</v>
      </c>
      <c r="B31" s="272" t="s">
        <v>1296</v>
      </c>
      <c r="C31" s="271">
        <v>19</v>
      </c>
      <c r="D31" s="273" t="s">
        <v>1297</v>
      </c>
      <c r="E31" s="274">
        <v>1.1499999999999999</v>
      </c>
      <c r="F31" s="274">
        <v>1</v>
      </c>
      <c r="G31" s="275"/>
      <c r="H31" s="275"/>
      <c r="I31" s="276"/>
      <c r="J31" s="276"/>
      <c r="K31" s="276"/>
      <c r="L31" s="276"/>
      <c r="M31" s="277"/>
      <c r="N31" s="277"/>
      <c r="O31" s="277"/>
      <c r="P31" s="277"/>
      <c r="Q31" s="277"/>
      <c r="S31" s="277"/>
      <c r="T31" s="277"/>
      <c r="U31" s="277"/>
      <c r="V31" s="277"/>
    </row>
    <row r="32" spans="1:22" ht="33" hidden="1" customHeight="1">
      <c r="A32" s="271">
        <v>3</v>
      </c>
      <c r="B32" s="272" t="s">
        <v>1296</v>
      </c>
      <c r="C32" s="271">
        <v>20</v>
      </c>
      <c r="D32" s="273" t="s">
        <v>1298</v>
      </c>
      <c r="E32" s="274">
        <v>0.27</v>
      </c>
      <c r="F32" s="274">
        <v>1</v>
      </c>
      <c r="G32" s="275"/>
      <c r="H32" s="275"/>
      <c r="I32" s="276"/>
      <c r="J32" s="276"/>
      <c r="K32" s="276"/>
      <c r="L32" s="276"/>
      <c r="M32" s="277"/>
      <c r="N32" s="277"/>
      <c r="O32" s="277"/>
      <c r="P32" s="277"/>
      <c r="Q32" s="277"/>
      <c r="S32" s="277"/>
      <c r="T32" s="277"/>
      <c r="U32" s="277"/>
      <c r="V32" s="277"/>
    </row>
    <row r="33" spans="1:22" ht="21.95" customHeight="1">
      <c r="A33" s="271">
        <v>4</v>
      </c>
      <c r="B33" s="272" t="s">
        <v>1299</v>
      </c>
      <c r="C33" s="271">
        <v>21</v>
      </c>
      <c r="D33" s="273" t="s">
        <v>1300</v>
      </c>
      <c r="E33" s="274">
        <v>0.93</v>
      </c>
      <c r="F33" s="274">
        <v>1</v>
      </c>
      <c r="G33" s="275">
        <v>8</v>
      </c>
      <c r="H33" s="275">
        <v>13</v>
      </c>
      <c r="I33" s="276">
        <v>0.6</v>
      </c>
      <c r="J33" s="276">
        <v>0.2</v>
      </c>
      <c r="K33" s="276">
        <v>0</v>
      </c>
      <c r="L33" s="276">
        <v>0.2</v>
      </c>
      <c r="M33" s="277"/>
      <c r="N33" s="277"/>
      <c r="O33" s="277"/>
      <c r="P33" s="277"/>
      <c r="Q33" s="277"/>
      <c r="S33" s="277"/>
      <c r="T33" s="277"/>
      <c r="U33" s="277"/>
      <c r="V33" s="277"/>
    </row>
    <row r="34" spans="1:22" ht="21.95" customHeight="1">
      <c r="A34" s="271">
        <v>4</v>
      </c>
      <c r="B34" s="272" t="s">
        <v>1299</v>
      </c>
      <c r="C34" s="271">
        <v>22</v>
      </c>
      <c r="D34" s="273" t="s">
        <v>1301</v>
      </c>
      <c r="E34" s="274">
        <v>1.01</v>
      </c>
      <c r="F34" s="274">
        <v>1</v>
      </c>
      <c r="G34" s="275">
        <v>3</v>
      </c>
      <c r="H34" s="275">
        <v>6</v>
      </c>
      <c r="I34" s="276">
        <v>0.57999999999999996</v>
      </c>
      <c r="J34" s="276">
        <v>0.24</v>
      </c>
      <c r="K34" s="276">
        <v>0</v>
      </c>
      <c r="L34" s="276">
        <v>0.18</v>
      </c>
      <c r="M34" s="277"/>
      <c r="N34" s="277"/>
      <c r="O34" s="277"/>
      <c r="P34" s="277"/>
      <c r="Q34" s="277"/>
      <c r="S34" s="277"/>
      <c r="T34" s="277"/>
      <c r="U34" s="277"/>
      <c r="V34" s="277"/>
    </row>
    <row r="35" spans="1:22" ht="21.95" customHeight="1">
      <c r="A35" s="271">
        <v>4</v>
      </c>
      <c r="B35" s="272" t="s">
        <v>1299</v>
      </c>
      <c r="C35" s="271">
        <v>23</v>
      </c>
      <c r="D35" s="273" t="s">
        <v>1302</v>
      </c>
      <c r="E35" s="274">
        <v>1.06</v>
      </c>
      <c r="F35" s="274">
        <v>1</v>
      </c>
      <c r="G35" s="275">
        <v>11</v>
      </c>
      <c r="H35" s="275">
        <v>14</v>
      </c>
      <c r="I35" s="276">
        <v>0.65</v>
      </c>
      <c r="J35" s="276">
        <v>0.18</v>
      </c>
      <c r="K35" s="276">
        <v>0</v>
      </c>
      <c r="L35" s="276">
        <v>0.17</v>
      </c>
      <c r="M35" s="277"/>
      <c r="N35" s="277"/>
      <c r="O35" s="277"/>
      <c r="P35" s="277"/>
      <c r="Q35" s="277"/>
      <c r="S35" s="277"/>
      <c r="T35" s="277"/>
      <c r="U35" s="277"/>
      <c r="V35" s="277"/>
    </row>
    <row r="36" spans="1:22" ht="21.95" customHeight="1">
      <c r="A36" s="271">
        <v>4</v>
      </c>
      <c r="B36" s="272" t="s">
        <v>1299</v>
      </c>
      <c r="C36" s="271">
        <v>24</v>
      </c>
      <c r="D36" s="273" t="s">
        <v>1303</v>
      </c>
      <c r="E36" s="274">
        <v>1.25</v>
      </c>
      <c r="F36" s="274">
        <v>1</v>
      </c>
      <c r="G36" s="275">
        <v>11</v>
      </c>
      <c r="H36" s="275">
        <v>14</v>
      </c>
      <c r="I36" s="276">
        <v>0.64</v>
      </c>
      <c r="J36" s="276">
        <v>0.17</v>
      </c>
      <c r="K36" s="276">
        <v>0</v>
      </c>
      <c r="L36" s="276">
        <v>0.19</v>
      </c>
      <c r="M36" s="277"/>
      <c r="N36" s="277"/>
      <c r="O36" s="277"/>
      <c r="P36" s="277"/>
      <c r="Q36" s="277"/>
      <c r="S36" s="277"/>
      <c r="T36" s="277"/>
      <c r="U36" s="277"/>
      <c r="V36" s="277"/>
    </row>
    <row r="37" spans="1:22" ht="21.95" customHeight="1">
      <c r="A37" s="271">
        <v>4</v>
      </c>
      <c r="B37" s="272" t="s">
        <v>1299</v>
      </c>
      <c r="C37" s="271">
        <v>25</v>
      </c>
      <c r="D37" s="273" t="s">
        <v>1304</v>
      </c>
      <c r="E37" s="274">
        <v>1.03</v>
      </c>
      <c r="F37" s="274">
        <v>1</v>
      </c>
      <c r="G37" s="275">
        <v>10</v>
      </c>
      <c r="H37" s="275">
        <v>12</v>
      </c>
      <c r="I37" s="276">
        <v>0.63</v>
      </c>
      <c r="J37" s="276">
        <v>0.18</v>
      </c>
      <c r="K37" s="276">
        <v>0</v>
      </c>
      <c r="L37" s="276">
        <v>0.19</v>
      </c>
      <c r="M37" s="277"/>
      <c r="N37" s="277"/>
      <c r="O37" s="277"/>
      <c r="P37" s="277"/>
      <c r="Q37" s="277"/>
      <c r="S37" s="277"/>
      <c r="T37" s="277"/>
      <c r="U37" s="277"/>
      <c r="V37" s="277"/>
    </row>
    <row r="38" spans="1:22" ht="21.95" customHeight="1">
      <c r="A38" s="271">
        <v>5</v>
      </c>
      <c r="B38" s="272" t="s">
        <v>1305</v>
      </c>
      <c r="C38" s="271">
        <v>26</v>
      </c>
      <c r="D38" s="273" t="s">
        <v>1306</v>
      </c>
      <c r="E38" s="274">
        <v>1.1200000000000001</v>
      </c>
      <c r="F38" s="274">
        <v>1</v>
      </c>
      <c r="G38" s="275">
        <v>11</v>
      </c>
      <c r="H38" s="275">
        <v>15</v>
      </c>
      <c r="I38" s="276">
        <v>0.83</v>
      </c>
      <c r="J38" s="276">
        <v>0.03</v>
      </c>
      <c r="K38" s="276">
        <v>0</v>
      </c>
      <c r="L38" s="276">
        <v>0.14000000000000001</v>
      </c>
      <c r="M38" s="277"/>
      <c r="N38" s="277"/>
      <c r="O38" s="277"/>
      <c r="P38" s="277"/>
      <c r="Q38" s="277"/>
      <c r="S38" s="277"/>
      <c r="T38" s="277"/>
      <c r="U38" s="277"/>
      <c r="V38" s="277"/>
    </row>
    <row r="39" spans="1:22" ht="21.95" customHeight="1">
      <c r="A39" s="271">
        <v>5</v>
      </c>
      <c r="B39" s="272" t="s">
        <v>1305</v>
      </c>
      <c r="C39" s="271">
        <v>27</v>
      </c>
      <c r="D39" s="273" t="s">
        <v>1307</v>
      </c>
      <c r="E39" s="274">
        <v>1.49</v>
      </c>
      <c r="F39" s="274">
        <v>1</v>
      </c>
      <c r="G39" s="275">
        <v>11</v>
      </c>
      <c r="H39" s="275">
        <v>15</v>
      </c>
      <c r="I39" s="276">
        <v>0.78</v>
      </c>
      <c r="J39" s="276">
        <v>0.1</v>
      </c>
      <c r="K39" s="276">
        <v>0</v>
      </c>
      <c r="L39" s="276">
        <v>0.12</v>
      </c>
      <c r="M39" s="277"/>
      <c r="N39" s="277"/>
      <c r="O39" s="277"/>
      <c r="P39" s="277"/>
      <c r="Q39" s="277"/>
      <c r="S39" s="277"/>
      <c r="T39" s="277"/>
      <c r="U39" s="277"/>
      <c r="V39" s="277"/>
    </row>
    <row r="40" spans="1:22" ht="21.95" hidden="1" customHeight="1">
      <c r="A40" s="271">
        <v>5</v>
      </c>
      <c r="B40" s="272" t="s">
        <v>1305</v>
      </c>
      <c r="C40" s="271">
        <v>28</v>
      </c>
      <c r="D40" s="273" t="s">
        <v>1308</v>
      </c>
      <c r="E40" s="274">
        <v>5.32</v>
      </c>
      <c r="F40" s="274">
        <v>0.9</v>
      </c>
      <c r="G40" s="275"/>
      <c r="H40" s="275"/>
      <c r="I40" s="276"/>
      <c r="J40" s="276"/>
      <c r="K40" s="276"/>
      <c r="L40" s="276"/>
      <c r="M40" s="277"/>
      <c r="N40" s="277"/>
      <c r="O40" s="277"/>
      <c r="P40" s="277"/>
      <c r="Q40" s="277"/>
      <c r="S40" s="277"/>
      <c r="T40" s="277"/>
      <c r="U40" s="277"/>
      <c r="V40" s="277"/>
    </row>
    <row r="41" spans="1:22" ht="21.95" customHeight="1">
      <c r="A41" s="271">
        <v>5</v>
      </c>
      <c r="B41" s="272" t="s">
        <v>1305</v>
      </c>
      <c r="C41" s="271">
        <v>29</v>
      </c>
      <c r="D41" s="273" t="s">
        <v>1309</v>
      </c>
      <c r="E41" s="274">
        <v>1.04</v>
      </c>
      <c r="F41" s="274">
        <v>1</v>
      </c>
      <c r="G41" s="275">
        <v>8</v>
      </c>
      <c r="H41" s="275">
        <v>10</v>
      </c>
      <c r="I41" s="276">
        <v>0.79</v>
      </c>
      <c r="J41" s="276">
        <v>0.08</v>
      </c>
      <c r="K41" s="276">
        <v>0</v>
      </c>
      <c r="L41" s="276">
        <v>0.13</v>
      </c>
      <c r="M41" s="277"/>
      <c r="N41" s="277"/>
      <c r="O41" s="277"/>
      <c r="P41" s="277"/>
      <c r="Q41" s="277"/>
      <c r="S41" s="277"/>
      <c r="T41" s="277"/>
      <c r="U41" s="277"/>
      <c r="V41" s="277"/>
    </row>
    <row r="42" spans="1:22" ht="21.95" customHeight="1">
      <c r="A42" s="271">
        <v>5</v>
      </c>
      <c r="B42" s="272" t="s">
        <v>1305</v>
      </c>
      <c r="C42" s="271">
        <v>30</v>
      </c>
      <c r="D42" s="273" t="s">
        <v>1310</v>
      </c>
      <c r="E42" s="274">
        <v>1.1200000000000001</v>
      </c>
      <c r="F42" s="274">
        <v>1</v>
      </c>
      <c r="G42" s="275">
        <v>8</v>
      </c>
      <c r="H42" s="275">
        <v>11</v>
      </c>
      <c r="I42" s="276">
        <v>0.83</v>
      </c>
      <c r="J42" s="276">
        <v>0.03</v>
      </c>
      <c r="K42" s="276">
        <v>0</v>
      </c>
      <c r="L42" s="276">
        <v>0.14000000000000001</v>
      </c>
      <c r="M42" s="277"/>
      <c r="N42" s="277"/>
      <c r="O42" s="277"/>
      <c r="P42" s="277"/>
      <c r="Q42" s="277"/>
      <c r="S42" s="277"/>
      <c r="T42" s="277"/>
      <c r="U42" s="277"/>
      <c r="V42" s="277"/>
    </row>
    <row r="43" spans="1:22" ht="21.95" customHeight="1">
      <c r="A43" s="271">
        <v>6</v>
      </c>
      <c r="B43" s="272" t="s">
        <v>1311</v>
      </c>
      <c r="C43" s="271">
        <v>31</v>
      </c>
      <c r="D43" s="273" t="s">
        <v>1312</v>
      </c>
      <c r="E43" s="274">
        <v>1.36</v>
      </c>
      <c r="F43" s="274">
        <v>1.05</v>
      </c>
      <c r="G43" s="275">
        <v>15</v>
      </c>
      <c r="H43" s="275">
        <v>19</v>
      </c>
      <c r="I43" s="276">
        <v>0.68</v>
      </c>
      <c r="J43" s="276">
        <v>0.12</v>
      </c>
      <c r="K43" s="276">
        <v>0</v>
      </c>
      <c r="L43" s="276">
        <v>0.2</v>
      </c>
      <c r="M43" s="277"/>
      <c r="N43" s="277"/>
      <c r="O43" s="277"/>
      <c r="P43" s="277"/>
      <c r="Q43" s="277"/>
      <c r="S43" s="277"/>
      <c r="T43" s="277"/>
      <c r="U43" s="277"/>
      <c r="V43" s="277"/>
    </row>
    <row r="44" spans="1:22" ht="21.95" customHeight="1">
      <c r="A44" s="271">
        <v>6</v>
      </c>
      <c r="B44" s="272" t="s">
        <v>1311</v>
      </c>
      <c r="C44" s="271">
        <v>32</v>
      </c>
      <c r="D44" s="273" t="s">
        <v>1313</v>
      </c>
      <c r="E44" s="274">
        <v>0.72</v>
      </c>
      <c r="F44" s="274">
        <v>1.05</v>
      </c>
      <c r="G44" s="275">
        <v>8</v>
      </c>
      <c r="H44" s="275">
        <v>13</v>
      </c>
      <c r="I44" s="276">
        <v>0.68</v>
      </c>
      <c r="J44" s="276">
        <v>0.12</v>
      </c>
      <c r="K44" s="276">
        <v>0</v>
      </c>
      <c r="L44" s="276">
        <v>0.2</v>
      </c>
      <c r="M44" s="277"/>
      <c r="N44" s="277"/>
      <c r="O44" s="277"/>
      <c r="P44" s="277"/>
      <c r="Q44" s="277"/>
      <c r="S44" s="277"/>
      <c r="T44" s="277"/>
      <c r="U44" s="277"/>
      <c r="V44" s="277"/>
    </row>
    <row r="45" spans="1:22" ht="21.95" customHeight="1">
      <c r="A45" s="271">
        <v>6</v>
      </c>
      <c r="B45" s="272" t="s">
        <v>1311</v>
      </c>
      <c r="C45" s="271">
        <v>33</v>
      </c>
      <c r="D45" s="273" t="s">
        <v>1314</v>
      </c>
      <c r="E45" s="274">
        <v>0.63</v>
      </c>
      <c r="F45" s="274">
        <v>1.05</v>
      </c>
      <c r="G45" s="275">
        <v>7</v>
      </c>
      <c r="H45" s="275">
        <v>13</v>
      </c>
      <c r="I45" s="276">
        <v>0.73</v>
      </c>
      <c r="J45" s="276">
        <v>0.06</v>
      </c>
      <c r="K45" s="276">
        <v>0</v>
      </c>
      <c r="L45" s="276">
        <v>0.21</v>
      </c>
      <c r="M45" s="277"/>
      <c r="N45" s="277"/>
      <c r="O45" s="277"/>
      <c r="P45" s="277"/>
      <c r="Q45" s="277"/>
      <c r="S45" s="277"/>
      <c r="T45" s="277"/>
      <c r="U45" s="277"/>
      <c r="V45" s="277"/>
    </row>
    <row r="46" spans="1:22" ht="33" customHeight="1">
      <c r="A46" s="271">
        <v>7</v>
      </c>
      <c r="B46" s="272" t="s">
        <v>1315</v>
      </c>
      <c r="C46" s="271">
        <v>34</v>
      </c>
      <c r="D46" s="273" t="s">
        <v>1316</v>
      </c>
      <c r="E46" s="274">
        <v>1.84</v>
      </c>
      <c r="F46" s="274">
        <v>1</v>
      </c>
      <c r="G46" s="275">
        <v>6</v>
      </c>
      <c r="H46" s="275">
        <v>7</v>
      </c>
      <c r="I46" s="276">
        <v>0.62</v>
      </c>
      <c r="J46" s="276">
        <v>0.21</v>
      </c>
      <c r="K46" s="276">
        <v>0</v>
      </c>
      <c r="L46" s="276">
        <v>0.17</v>
      </c>
      <c r="M46" s="277"/>
      <c r="N46" s="277"/>
      <c r="O46" s="277"/>
      <c r="P46" s="277"/>
      <c r="Q46" s="277"/>
      <c r="S46" s="277"/>
      <c r="T46" s="277"/>
      <c r="U46" s="277"/>
      <c r="V46" s="277"/>
    </row>
    <row r="47" spans="1:22" ht="21.95" customHeight="1">
      <c r="A47" s="271">
        <v>8</v>
      </c>
      <c r="B47" s="272" t="s">
        <v>1317</v>
      </c>
      <c r="C47" s="271">
        <v>35</v>
      </c>
      <c r="D47" s="273" t="s">
        <v>1318</v>
      </c>
      <c r="E47" s="274">
        <v>4.78</v>
      </c>
      <c r="F47" s="274">
        <v>1</v>
      </c>
      <c r="G47" s="275">
        <v>6</v>
      </c>
      <c r="H47" s="275">
        <v>6</v>
      </c>
      <c r="I47" s="276">
        <v>0.43</v>
      </c>
      <c r="J47" s="276">
        <v>0.46</v>
      </c>
      <c r="K47" s="276">
        <v>0</v>
      </c>
      <c r="L47" s="276">
        <v>0.11</v>
      </c>
      <c r="M47" s="277"/>
      <c r="N47" s="277"/>
      <c r="O47" s="277"/>
      <c r="P47" s="277"/>
      <c r="Q47" s="277"/>
      <c r="S47" s="277"/>
      <c r="T47" s="277"/>
      <c r="U47" s="277"/>
      <c r="V47" s="277"/>
    </row>
    <row r="48" spans="1:22" ht="45.95" hidden="1" customHeight="1">
      <c r="A48" s="271">
        <v>8</v>
      </c>
      <c r="B48" s="272" t="s">
        <v>1317</v>
      </c>
      <c r="C48" s="271">
        <v>36</v>
      </c>
      <c r="D48" s="273" t="s">
        <v>1319</v>
      </c>
      <c r="E48" s="274">
        <v>4.04</v>
      </c>
      <c r="F48" s="274">
        <v>1</v>
      </c>
      <c r="G48" s="275"/>
      <c r="H48" s="275"/>
      <c r="I48" s="276"/>
      <c r="J48" s="276"/>
      <c r="K48" s="276"/>
      <c r="L48" s="276"/>
      <c r="M48" s="277"/>
      <c r="N48" s="277"/>
      <c r="O48" s="277"/>
      <c r="P48" s="277"/>
      <c r="Q48" s="277"/>
      <c r="S48" s="277"/>
      <c r="T48" s="277"/>
      <c r="U48" s="277"/>
      <c r="V48" s="277"/>
    </row>
    <row r="49" spans="1:22" ht="33" customHeight="1">
      <c r="A49" s="271">
        <v>9</v>
      </c>
      <c r="B49" s="272" t="s">
        <v>1320</v>
      </c>
      <c r="C49" s="271">
        <v>37</v>
      </c>
      <c r="D49" s="273" t="s">
        <v>1551</v>
      </c>
      <c r="E49" s="274">
        <v>1.01</v>
      </c>
      <c r="F49" s="274">
        <v>1</v>
      </c>
      <c r="G49" s="275">
        <v>3</v>
      </c>
      <c r="H49" s="275">
        <v>4</v>
      </c>
      <c r="I49" s="276">
        <v>0.68</v>
      </c>
      <c r="J49" s="276">
        <v>0.19</v>
      </c>
      <c r="K49" s="276">
        <v>0</v>
      </c>
      <c r="L49" s="276">
        <v>0.13</v>
      </c>
      <c r="M49" s="277"/>
      <c r="N49" s="277"/>
      <c r="O49" s="277"/>
      <c r="P49" s="277"/>
      <c r="Q49" s="277"/>
      <c r="S49" s="277"/>
      <c r="T49" s="277"/>
      <c r="U49" s="277"/>
      <c r="V49" s="277"/>
    </row>
    <row r="50" spans="1:22" ht="33" customHeight="1">
      <c r="A50" s="271">
        <v>9</v>
      </c>
      <c r="B50" s="272" t="s">
        <v>1320</v>
      </c>
      <c r="C50" s="271">
        <v>38</v>
      </c>
      <c r="D50" s="273" t="s">
        <v>1552</v>
      </c>
      <c r="E50" s="274">
        <v>1.2</v>
      </c>
      <c r="F50" s="274">
        <v>1</v>
      </c>
      <c r="G50" s="275">
        <v>3</v>
      </c>
      <c r="H50" s="275">
        <v>4</v>
      </c>
      <c r="I50" s="276">
        <v>0.71</v>
      </c>
      <c r="J50" s="276">
        <v>0.19</v>
      </c>
      <c r="K50" s="276">
        <v>0</v>
      </c>
      <c r="L50" s="276">
        <v>0.1</v>
      </c>
      <c r="M50" s="277"/>
      <c r="N50" s="277"/>
      <c r="O50" s="277"/>
      <c r="P50" s="277"/>
      <c r="Q50" s="277"/>
      <c r="S50" s="277"/>
      <c r="T50" s="277"/>
      <c r="U50" s="277"/>
      <c r="V50" s="277"/>
    </row>
    <row r="51" spans="1:22" ht="33" hidden="1" customHeight="1">
      <c r="A51" s="271">
        <v>9</v>
      </c>
      <c r="B51" s="272" t="s">
        <v>1320</v>
      </c>
      <c r="C51" s="271">
        <v>39</v>
      </c>
      <c r="D51" s="273" t="s">
        <v>1553</v>
      </c>
      <c r="E51" s="274">
        <v>1.97</v>
      </c>
      <c r="F51" s="274">
        <v>1</v>
      </c>
      <c r="G51" s="275"/>
      <c r="H51" s="275"/>
      <c r="I51" s="276"/>
      <c r="J51" s="276"/>
      <c r="K51" s="276"/>
      <c r="L51" s="276"/>
      <c r="M51" s="277"/>
      <c r="N51" s="277"/>
      <c r="O51" s="277"/>
      <c r="P51" s="277"/>
      <c r="Q51" s="277"/>
      <c r="S51" s="277"/>
      <c r="T51" s="277"/>
      <c r="U51" s="277"/>
      <c r="V51" s="277"/>
    </row>
    <row r="52" spans="1:22" ht="33" hidden="1" customHeight="1">
      <c r="A52" s="271">
        <v>9</v>
      </c>
      <c r="B52" s="272" t="s">
        <v>1320</v>
      </c>
      <c r="C52" s="271">
        <v>40</v>
      </c>
      <c r="D52" s="273" t="s">
        <v>1321</v>
      </c>
      <c r="E52" s="274">
        <v>1.1499999999999999</v>
      </c>
      <c r="F52" s="274">
        <v>1</v>
      </c>
      <c r="G52" s="275"/>
      <c r="H52" s="275"/>
      <c r="I52" s="276"/>
      <c r="J52" s="276"/>
      <c r="K52" s="276"/>
      <c r="L52" s="276"/>
      <c r="M52" s="277"/>
      <c r="N52" s="277"/>
      <c r="O52" s="277"/>
      <c r="P52" s="277"/>
      <c r="Q52" s="277"/>
      <c r="S52" s="277"/>
      <c r="T52" s="277"/>
      <c r="U52" s="277"/>
      <c r="V52" s="277"/>
    </row>
    <row r="53" spans="1:22" ht="33" hidden="1" customHeight="1">
      <c r="A53" s="271">
        <v>9</v>
      </c>
      <c r="B53" s="272" t="s">
        <v>1320</v>
      </c>
      <c r="C53" s="271">
        <v>41</v>
      </c>
      <c r="D53" s="273" t="s">
        <v>1322</v>
      </c>
      <c r="E53" s="274">
        <v>1.22</v>
      </c>
      <c r="F53" s="274">
        <v>1</v>
      </c>
      <c r="G53" s="275"/>
      <c r="H53" s="275"/>
      <c r="I53" s="276"/>
      <c r="J53" s="276"/>
      <c r="K53" s="276"/>
      <c r="L53" s="276"/>
      <c r="M53" s="277"/>
      <c r="N53" s="277"/>
      <c r="O53" s="277"/>
      <c r="P53" s="277"/>
      <c r="Q53" s="277"/>
      <c r="S53" s="277"/>
      <c r="T53" s="277"/>
      <c r="U53" s="277"/>
      <c r="V53" s="277"/>
    </row>
    <row r="54" spans="1:22" ht="33" hidden="1" customHeight="1">
      <c r="A54" s="271">
        <v>9</v>
      </c>
      <c r="B54" s="272" t="s">
        <v>1320</v>
      </c>
      <c r="C54" s="271">
        <v>42</v>
      </c>
      <c r="D54" s="273" t="s">
        <v>1323</v>
      </c>
      <c r="E54" s="274">
        <v>1.78</v>
      </c>
      <c r="F54" s="274">
        <v>1</v>
      </c>
      <c r="G54" s="275"/>
      <c r="H54" s="275"/>
      <c r="I54" s="276"/>
      <c r="J54" s="276"/>
      <c r="K54" s="276"/>
      <c r="L54" s="276"/>
      <c r="M54" s="277"/>
      <c r="N54" s="277"/>
      <c r="O54" s="277"/>
      <c r="P54" s="277"/>
      <c r="Q54" s="277"/>
      <c r="S54" s="277"/>
      <c r="T54" s="277"/>
      <c r="U54" s="277"/>
      <c r="V54" s="277"/>
    </row>
    <row r="55" spans="1:22" ht="33" hidden="1" customHeight="1">
      <c r="A55" s="271">
        <v>9</v>
      </c>
      <c r="B55" s="272" t="s">
        <v>1320</v>
      </c>
      <c r="C55" s="271">
        <v>43</v>
      </c>
      <c r="D55" s="273" t="s">
        <v>1324</v>
      </c>
      <c r="E55" s="274">
        <v>2.35</v>
      </c>
      <c r="F55" s="274">
        <v>1</v>
      </c>
      <c r="G55" s="275"/>
      <c r="H55" s="275"/>
      <c r="I55" s="276"/>
      <c r="J55" s="276"/>
      <c r="K55" s="276"/>
      <c r="L55" s="276"/>
      <c r="M55" s="277"/>
      <c r="N55" s="277"/>
      <c r="O55" s="277"/>
      <c r="P55" s="277"/>
      <c r="Q55" s="277"/>
      <c r="S55" s="277"/>
      <c r="T55" s="277"/>
      <c r="U55" s="277"/>
      <c r="V55" s="277"/>
    </row>
    <row r="56" spans="1:22" ht="21.95" hidden="1" customHeight="1">
      <c r="A56" s="271">
        <v>10</v>
      </c>
      <c r="B56" s="272" t="s">
        <v>1325</v>
      </c>
      <c r="C56" s="271">
        <v>44</v>
      </c>
      <c r="D56" s="273" t="s">
        <v>1326</v>
      </c>
      <c r="E56" s="274">
        <v>4.3499999999999996</v>
      </c>
      <c r="F56" s="274">
        <v>1</v>
      </c>
      <c r="G56" s="275"/>
      <c r="H56" s="275"/>
      <c r="I56" s="276"/>
      <c r="J56" s="276"/>
      <c r="K56" s="276"/>
      <c r="L56" s="276"/>
      <c r="M56" s="277"/>
      <c r="N56" s="277"/>
      <c r="O56" s="277"/>
      <c r="P56" s="277"/>
      <c r="Q56" s="277"/>
      <c r="S56" s="277"/>
      <c r="T56" s="277"/>
      <c r="U56" s="277"/>
      <c r="V56" s="277"/>
    </row>
    <row r="57" spans="1:22" ht="21.95" hidden="1" customHeight="1">
      <c r="A57" s="271">
        <v>10</v>
      </c>
      <c r="B57" s="272" t="s">
        <v>1325</v>
      </c>
      <c r="C57" s="271">
        <v>45</v>
      </c>
      <c r="D57" s="273" t="s">
        <v>1327</v>
      </c>
      <c r="E57" s="274">
        <v>0.87</v>
      </c>
      <c r="F57" s="274">
        <v>1</v>
      </c>
      <c r="G57" s="275"/>
      <c r="H57" s="275"/>
      <c r="I57" s="276"/>
      <c r="J57" s="276"/>
      <c r="K57" s="276"/>
      <c r="L57" s="276"/>
      <c r="M57" s="277"/>
      <c r="N57" s="277"/>
      <c r="O57" s="277"/>
      <c r="P57" s="277"/>
      <c r="Q57" s="277"/>
      <c r="S57" s="277"/>
      <c r="T57" s="277"/>
      <c r="U57" s="277"/>
      <c r="V57" s="277"/>
    </row>
    <row r="58" spans="1:22" ht="21.95" hidden="1" customHeight="1">
      <c r="A58" s="271">
        <v>10</v>
      </c>
      <c r="B58" s="272" t="s">
        <v>1325</v>
      </c>
      <c r="C58" s="271">
        <v>46</v>
      </c>
      <c r="D58" s="273" t="s">
        <v>1328</v>
      </c>
      <c r="E58" s="274">
        <v>0.88</v>
      </c>
      <c r="F58" s="274">
        <v>1</v>
      </c>
      <c r="G58" s="275"/>
      <c r="H58" s="275"/>
      <c r="I58" s="276"/>
      <c r="J58" s="276"/>
      <c r="K58" s="276"/>
      <c r="L58" s="276"/>
      <c r="M58" s="277"/>
      <c r="N58" s="277"/>
      <c r="O58" s="277"/>
      <c r="P58" s="277"/>
      <c r="Q58" s="277"/>
      <c r="S58" s="277"/>
      <c r="T58" s="277"/>
      <c r="U58" s="277"/>
      <c r="V58" s="277"/>
    </row>
    <row r="59" spans="1:22" ht="21.95" hidden="1" customHeight="1">
      <c r="A59" s="271">
        <v>10</v>
      </c>
      <c r="B59" s="272" t="s">
        <v>1325</v>
      </c>
      <c r="C59" s="271">
        <v>47</v>
      </c>
      <c r="D59" s="273" t="s">
        <v>1329</v>
      </c>
      <c r="E59" s="274">
        <v>1.27</v>
      </c>
      <c r="F59" s="274">
        <v>1</v>
      </c>
      <c r="G59" s="275"/>
      <c r="H59" s="275"/>
      <c r="I59" s="276"/>
      <c r="J59" s="276"/>
      <c r="K59" s="276"/>
      <c r="L59" s="276"/>
      <c r="M59" s="277"/>
      <c r="N59" s="277"/>
      <c r="O59" s="277"/>
      <c r="P59" s="277"/>
      <c r="Q59" s="277"/>
      <c r="S59" s="277"/>
      <c r="T59" s="277"/>
      <c r="U59" s="277"/>
      <c r="V59" s="277"/>
    </row>
    <row r="60" spans="1:22" ht="33" hidden="1" customHeight="1">
      <c r="A60" s="271">
        <v>11</v>
      </c>
      <c r="B60" s="272" t="s">
        <v>1330</v>
      </c>
      <c r="C60" s="271">
        <v>48</v>
      </c>
      <c r="D60" s="273" t="s">
        <v>1331</v>
      </c>
      <c r="E60" s="274">
        <v>1.51</v>
      </c>
      <c r="F60" s="274">
        <v>1</v>
      </c>
      <c r="G60" s="275"/>
      <c r="H60" s="275"/>
      <c r="I60" s="276"/>
      <c r="J60" s="276"/>
      <c r="K60" s="276"/>
      <c r="L60" s="276"/>
      <c r="M60" s="277"/>
      <c r="N60" s="277"/>
      <c r="O60" s="277"/>
      <c r="P60" s="277"/>
      <c r="Q60" s="277"/>
      <c r="S60" s="277"/>
      <c r="T60" s="277"/>
      <c r="U60" s="277"/>
      <c r="V60" s="277"/>
    </row>
    <row r="61" spans="1:22" ht="33" customHeight="1">
      <c r="A61" s="271">
        <v>11</v>
      </c>
      <c r="B61" s="272" t="s">
        <v>1330</v>
      </c>
      <c r="C61" s="271">
        <v>49</v>
      </c>
      <c r="D61" s="273" t="s">
        <v>1332</v>
      </c>
      <c r="E61" s="274">
        <v>1.38</v>
      </c>
      <c r="F61" s="274">
        <v>1</v>
      </c>
      <c r="G61" s="275">
        <v>12</v>
      </c>
      <c r="H61" s="275">
        <v>12</v>
      </c>
      <c r="I61" s="276">
        <v>0.57999999999999996</v>
      </c>
      <c r="J61" s="276">
        <v>0.25</v>
      </c>
      <c r="K61" s="276">
        <v>0</v>
      </c>
      <c r="L61" s="276">
        <v>0.17</v>
      </c>
      <c r="M61" s="277"/>
      <c r="N61" s="277"/>
      <c r="O61" s="277"/>
      <c r="P61" s="277"/>
      <c r="Q61" s="277"/>
      <c r="S61" s="277"/>
      <c r="T61" s="277"/>
      <c r="U61" s="277"/>
      <c r="V61" s="277"/>
    </row>
    <row r="62" spans="1:22" ht="33" hidden="1" customHeight="1">
      <c r="A62" s="271">
        <v>12</v>
      </c>
      <c r="B62" s="272" t="s">
        <v>1333</v>
      </c>
      <c r="C62" s="271">
        <v>50</v>
      </c>
      <c r="D62" s="273" t="s">
        <v>1334</v>
      </c>
      <c r="E62" s="274">
        <v>0.57999999999999996</v>
      </c>
      <c r="F62" s="274">
        <v>1.1000000000000001</v>
      </c>
      <c r="G62" s="275"/>
      <c r="H62" s="275"/>
      <c r="I62" s="276"/>
      <c r="J62" s="276"/>
      <c r="K62" s="276"/>
      <c r="L62" s="276"/>
      <c r="M62" s="277"/>
      <c r="N62" s="277"/>
      <c r="O62" s="277"/>
      <c r="P62" s="277"/>
      <c r="Q62" s="277"/>
      <c r="S62" s="277"/>
      <c r="T62" s="277"/>
      <c r="U62" s="277"/>
      <c r="V62" s="277"/>
    </row>
    <row r="63" spans="1:22" ht="33" hidden="1" customHeight="1">
      <c r="A63" s="271">
        <v>12</v>
      </c>
      <c r="B63" s="272" t="s">
        <v>1333</v>
      </c>
      <c r="C63" s="271">
        <v>51</v>
      </c>
      <c r="D63" s="273" t="s">
        <v>1335</v>
      </c>
      <c r="E63" s="274">
        <v>0.62</v>
      </c>
      <c r="F63" s="274">
        <v>1.1000000000000001</v>
      </c>
      <c r="G63" s="275"/>
      <c r="H63" s="275"/>
      <c r="I63" s="276"/>
      <c r="J63" s="276"/>
      <c r="K63" s="276"/>
      <c r="L63" s="276"/>
      <c r="M63" s="277"/>
      <c r="N63" s="277"/>
      <c r="O63" s="277"/>
      <c r="P63" s="277"/>
      <c r="Q63" s="277"/>
      <c r="S63" s="277"/>
      <c r="T63" s="277"/>
      <c r="U63" s="277"/>
      <c r="V63" s="277"/>
    </row>
    <row r="64" spans="1:22" ht="33" hidden="1" customHeight="1">
      <c r="A64" s="271">
        <v>12</v>
      </c>
      <c r="B64" s="272" t="s">
        <v>1333</v>
      </c>
      <c r="C64" s="271">
        <v>52</v>
      </c>
      <c r="D64" s="273" t="s">
        <v>1336</v>
      </c>
      <c r="E64" s="274">
        <v>1.4</v>
      </c>
      <c r="F64" s="274">
        <v>1</v>
      </c>
      <c r="G64" s="275"/>
      <c r="H64" s="275"/>
      <c r="I64" s="276"/>
      <c r="J64" s="276"/>
      <c r="K64" s="276"/>
      <c r="L64" s="276"/>
      <c r="M64" s="277"/>
      <c r="N64" s="277"/>
      <c r="O64" s="277"/>
      <c r="P64" s="277"/>
      <c r="Q64" s="277"/>
      <c r="S64" s="277"/>
      <c r="T64" s="277"/>
      <c r="U64" s="277"/>
      <c r="V64" s="277"/>
    </row>
    <row r="65" spans="1:22" ht="33" customHeight="1">
      <c r="A65" s="271">
        <v>12</v>
      </c>
      <c r="B65" s="272" t="s">
        <v>1333</v>
      </c>
      <c r="C65" s="271">
        <v>53</v>
      </c>
      <c r="D65" s="273" t="s">
        <v>1337</v>
      </c>
      <c r="E65" s="274">
        <v>1.27</v>
      </c>
      <c r="F65" s="274">
        <v>1</v>
      </c>
      <c r="G65" s="275">
        <v>11</v>
      </c>
      <c r="H65" s="275">
        <v>14</v>
      </c>
      <c r="I65" s="276">
        <v>0.69</v>
      </c>
      <c r="J65" s="276">
        <v>0.15</v>
      </c>
      <c r="K65" s="276">
        <v>0</v>
      </c>
      <c r="L65" s="276">
        <v>0.16</v>
      </c>
      <c r="M65" s="277"/>
      <c r="N65" s="277"/>
      <c r="O65" s="277"/>
      <c r="P65" s="277"/>
      <c r="Q65" s="277"/>
      <c r="S65" s="277"/>
      <c r="T65" s="277"/>
      <c r="U65" s="277"/>
      <c r="V65" s="277"/>
    </row>
    <row r="66" spans="1:22" ht="33" hidden="1" customHeight="1">
      <c r="A66" s="271">
        <v>12</v>
      </c>
      <c r="B66" s="272" t="s">
        <v>1333</v>
      </c>
      <c r="C66" s="271">
        <v>54</v>
      </c>
      <c r="D66" s="273" t="s">
        <v>1338</v>
      </c>
      <c r="E66" s="274">
        <v>2.82</v>
      </c>
      <c r="F66" s="274">
        <v>1</v>
      </c>
      <c r="G66" s="275"/>
      <c r="H66" s="275"/>
      <c r="I66" s="276"/>
      <c r="J66" s="276"/>
      <c r="K66" s="276"/>
      <c r="L66" s="276"/>
      <c r="M66" s="277"/>
      <c r="N66" s="277"/>
      <c r="O66" s="277"/>
      <c r="P66" s="277"/>
      <c r="Q66" s="277"/>
      <c r="S66" s="277"/>
      <c r="T66" s="277"/>
      <c r="U66" s="277"/>
      <c r="V66" s="277"/>
    </row>
    <row r="67" spans="1:22" ht="33" hidden="1" customHeight="1">
      <c r="A67" s="271">
        <v>12</v>
      </c>
      <c r="B67" s="272" t="s">
        <v>1333</v>
      </c>
      <c r="C67" s="271">
        <v>55</v>
      </c>
      <c r="D67" s="273" t="s">
        <v>1339</v>
      </c>
      <c r="E67" s="274">
        <v>3.51</v>
      </c>
      <c r="F67" s="274">
        <v>1</v>
      </c>
      <c r="G67" s="275"/>
      <c r="H67" s="275"/>
      <c r="I67" s="276"/>
      <c r="J67" s="276"/>
      <c r="K67" s="276"/>
      <c r="L67" s="276"/>
      <c r="M67" s="277"/>
      <c r="N67" s="277"/>
      <c r="O67" s="277"/>
      <c r="P67" s="277"/>
      <c r="Q67" s="277"/>
      <c r="S67" s="277"/>
      <c r="T67" s="277"/>
      <c r="U67" s="277"/>
      <c r="V67" s="277"/>
    </row>
    <row r="68" spans="1:22" ht="33" hidden="1" customHeight="1">
      <c r="A68" s="271">
        <v>12</v>
      </c>
      <c r="B68" s="272" t="s">
        <v>1333</v>
      </c>
      <c r="C68" s="271">
        <v>56</v>
      </c>
      <c r="D68" s="273" t="s">
        <v>1340</v>
      </c>
      <c r="E68" s="274">
        <v>1.18</v>
      </c>
      <c r="F68" s="274">
        <v>1</v>
      </c>
      <c r="G68" s="275"/>
      <c r="H68" s="275"/>
      <c r="I68" s="276"/>
      <c r="J68" s="276"/>
      <c r="K68" s="276"/>
      <c r="L68" s="276"/>
      <c r="M68" s="277"/>
      <c r="N68" s="277"/>
      <c r="O68" s="277"/>
      <c r="P68" s="277"/>
      <c r="Q68" s="277"/>
      <c r="S68" s="277"/>
      <c r="T68" s="277"/>
      <c r="U68" s="277"/>
      <c r="V68" s="277"/>
    </row>
    <row r="69" spans="1:22" ht="33" hidden="1" customHeight="1">
      <c r="A69" s="271">
        <v>12</v>
      </c>
      <c r="B69" s="272" t="s">
        <v>1333</v>
      </c>
      <c r="C69" s="271">
        <v>57</v>
      </c>
      <c r="D69" s="273" t="s">
        <v>1341</v>
      </c>
      <c r="E69" s="274">
        <v>0.98</v>
      </c>
      <c r="F69" s="274">
        <v>1</v>
      </c>
      <c r="G69" s="275"/>
      <c r="H69" s="275"/>
      <c r="I69" s="276"/>
      <c r="J69" s="276"/>
      <c r="K69" s="276"/>
      <c r="L69" s="276"/>
      <c r="M69" s="277"/>
      <c r="N69" s="277"/>
      <c r="O69" s="277"/>
      <c r="P69" s="277"/>
      <c r="Q69" s="277"/>
      <c r="S69" s="277"/>
      <c r="T69" s="277"/>
      <c r="U69" s="277"/>
      <c r="V69" s="277"/>
    </row>
    <row r="70" spans="1:22" ht="33" customHeight="1">
      <c r="A70" s="271">
        <v>12</v>
      </c>
      <c r="B70" s="272" t="s">
        <v>1333</v>
      </c>
      <c r="C70" s="271">
        <v>58</v>
      </c>
      <c r="D70" s="273" t="s">
        <v>1342</v>
      </c>
      <c r="E70" s="274">
        <v>0.53</v>
      </c>
      <c r="F70" s="274">
        <v>1</v>
      </c>
      <c r="G70" s="275">
        <v>5</v>
      </c>
      <c r="H70" s="275">
        <v>9</v>
      </c>
      <c r="I70" s="276">
        <v>0.67</v>
      </c>
      <c r="J70" s="276">
        <v>0.17</v>
      </c>
      <c r="K70" s="276">
        <v>0</v>
      </c>
      <c r="L70" s="276">
        <v>0.16</v>
      </c>
      <c r="M70" s="277"/>
      <c r="N70" s="277"/>
      <c r="O70" s="277"/>
      <c r="P70" s="277"/>
      <c r="Q70" s="277"/>
      <c r="S70" s="277"/>
      <c r="T70" s="277"/>
      <c r="U70" s="277"/>
      <c r="V70" s="277"/>
    </row>
    <row r="71" spans="1:22" ht="45.95" customHeight="1">
      <c r="A71" s="271">
        <v>13</v>
      </c>
      <c r="B71" s="272" t="s">
        <v>1343</v>
      </c>
      <c r="C71" s="271">
        <v>59</v>
      </c>
      <c r="D71" s="273" t="s">
        <v>1344</v>
      </c>
      <c r="E71" s="274">
        <v>1.85</v>
      </c>
      <c r="F71" s="274">
        <v>0.8</v>
      </c>
      <c r="G71" s="275">
        <v>8</v>
      </c>
      <c r="H71" s="275">
        <v>9</v>
      </c>
      <c r="I71" s="276">
        <v>0.39</v>
      </c>
      <c r="J71" s="276">
        <v>0.51</v>
      </c>
      <c r="K71" s="276">
        <v>0</v>
      </c>
      <c r="L71" s="276">
        <v>0.1</v>
      </c>
      <c r="M71" s="277"/>
      <c r="N71" s="277"/>
      <c r="O71" s="277"/>
      <c r="P71" s="277"/>
      <c r="Q71" s="277"/>
      <c r="S71" s="277"/>
      <c r="T71" s="277"/>
      <c r="U71" s="277"/>
      <c r="V71" s="277"/>
    </row>
    <row r="72" spans="1:22" ht="45.95" hidden="1" customHeight="1">
      <c r="A72" s="271">
        <v>13</v>
      </c>
      <c r="B72" s="272" t="s">
        <v>1343</v>
      </c>
      <c r="C72" s="271">
        <v>60</v>
      </c>
      <c r="D72" s="273" t="s">
        <v>1345</v>
      </c>
      <c r="E72" s="274">
        <v>1.75</v>
      </c>
      <c r="F72" s="274">
        <v>1</v>
      </c>
      <c r="G72" s="275"/>
      <c r="H72" s="275"/>
      <c r="I72" s="276"/>
      <c r="J72" s="276"/>
      <c r="K72" s="276"/>
      <c r="L72" s="276"/>
      <c r="M72" s="277"/>
      <c r="N72" s="277"/>
      <c r="O72" s="277"/>
      <c r="P72" s="277"/>
      <c r="Q72" s="277"/>
      <c r="S72" s="277"/>
      <c r="T72" s="277"/>
      <c r="U72" s="277"/>
      <c r="V72" s="277"/>
    </row>
    <row r="73" spans="1:22" ht="45.95" hidden="1" customHeight="1">
      <c r="A73" s="271">
        <v>13</v>
      </c>
      <c r="B73" s="272" t="s">
        <v>1343</v>
      </c>
      <c r="C73" s="271">
        <v>61</v>
      </c>
      <c r="D73" s="273" t="s">
        <v>1346</v>
      </c>
      <c r="E73" s="274">
        <v>3.48</v>
      </c>
      <c r="F73" s="274">
        <v>1</v>
      </c>
      <c r="G73" s="275"/>
      <c r="H73" s="275"/>
      <c r="I73" s="276"/>
      <c r="J73" s="276"/>
      <c r="K73" s="276"/>
      <c r="L73" s="276"/>
      <c r="M73" s="277"/>
      <c r="N73" s="277"/>
      <c r="O73" s="277"/>
      <c r="P73" s="277"/>
      <c r="Q73" s="277"/>
      <c r="S73" s="277"/>
      <c r="T73" s="277"/>
      <c r="U73" s="277"/>
      <c r="V73" s="277"/>
    </row>
    <row r="74" spans="1:22" ht="21.95" customHeight="1">
      <c r="A74" s="271">
        <v>13</v>
      </c>
      <c r="B74" s="272" t="s">
        <v>1343</v>
      </c>
      <c r="C74" s="271">
        <v>62</v>
      </c>
      <c r="D74" s="273" t="s">
        <v>1347</v>
      </c>
      <c r="E74" s="274">
        <v>1.1599999999999999</v>
      </c>
      <c r="F74" s="274">
        <v>0.9</v>
      </c>
      <c r="G74" s="275">
        <v>4</v>
      </c>
      <c r="H74" s="275">
        <v>10</v>
      </c>
      <c r="I74" s="276">
        <v>0.68</v>
      </c>
      <c r="J74" s="276">
        <v>0.17</v>
      </c>
      <c r="K74" s="276">
        <v>0</v>
      </c>
      <c r="L74" s="276">
        <v>0.15</v>
      </c>
      <c r="M74" s="277"/>
      <c r="N74" s="277"/>
      <c r="O74" s="277"/>
      <c r="P74" s="277"/>
      <c r="Q74" s="277"/>
      <c r="S74" s="277"/>
      <c r="T74" s="277"/>
      <c r="U74" s="277"/>
      <c r="V74" s="277"/>
    </row>
    <row r="75" spans="1:22" ht="21.95" customHeight="1">
      <c r="A75" s="271">
        <v>13</v>
      </c>
      <c r="B75" s="272" t="s">
        <v>1343</v>
      </c>
      <c r="C75" s="271">
        <v>63</v>
      </c>
      <c r="D75" s="273" t="s">
        <v>1348</v>
      </c>
      <c r="E75" s="274">
        <v>1.42</v>
      </c>
      <c r="F75" s="274">
        <v>1</v>
      </c>
      <c r="G75" s="275">
        <v>8</v>
      </c>
      <c r="H75" s="275">
        <v>12</v>
      </c>
      <c r="I75" s="276">
        <v>0.75</v>
      </c>
      <c r="J75" s="276">
        <v>0.09</v>
      </c>
      <c r="K75" s="276">
        <v>0</v>
      </c>
      <c r="L75" s="276">
        <v>0.16</v>
      </c>
      <c r="M75" s="277"/>
      <c r="N75" s="277"/>
      <c r="O75" s="277"/>
      <c r="P75" s="277"/>
      <c r="Q75" s="277"/>
      <c r="S75" s="277"/>
      <c r="T75" s="277"/>
      <c r="U75" s="277"/>
      <c r="V75" s="277"/>
    </row>
    <row r="76" spans="1:22" ht="33" customHeight="1">
      <c r="A76" s="271">
        <v>14</v>
      </c>
      <c r="B76" s="272" t="s">
        <v>1349</v>
      </c>
      <c r="C76" s="271">
        <v>64</v>
      </c>
      <c r="D76" s="273" t="s">
        <v>1554</v>
      </c>
      <c r="E76" s="274">
        <v>0.91</v>
      </c>
      <c r="F76" s="274">
        <v>1</v>
      </c>
      <c r="G76" s="275">
        <v>6</v>
      </c>
      <c r="H76" s="275">
        <v>6</v>
      </c>
      <c r="I76" s="276">
        <v>0.78</v>
      </c>
      <c r="J76" s="276">
        <v>0.08</v>
      </c>
      <c r="K76" s="276">
        <v>0</v>
      </c>
      <c r="L76" s="276">
        <v>0.14000000000000001</v>
      </c>
      <c r="M76" s="277"/>
      <c r="N76" s="277"/>
      <c r="O76" s="277"/>
      <c r="P76" s="277"/>
      <c r="Q76" s="277"/>
      <c r="S76" s="277"/>
      <c r="T76" s="277"/>
      <c r="U76" s="277"/>
      <c r="V76" s="277"/>
    </row>
    <row r="77" spans="1:22" ht="33" hidden="1" customHeight="1">
      <c r="A77" s="271">
        <v>14</v>
      </c>
      <c r="B77" s="272" t="s">
        <v>1349</v>
      </c>
      <c r="C77" s="271">
        <v>65</v>
      </c>
      <c r="D77" s="273" t="s">
        <v>1555</v>
      </c>
      <c r="E77" s="274">
        <v>1.84</v>
      </c>
      <c r="F77" s="274">
        <v>1</v>
      </c>
      <c r="G77" s="275"/>
      <c r="H77" s="275"/>
      <c r="I77" s="276"/>
      <c r="J77" s="276"/>
      <c r="K77" s="276"/>
      <c r="L77" s="276"/>
      <c r="M77" s="277"/>
      <c r="N77" s="277"/>
      <c r="O77" s="277"/>
      <c r="P77" s="277"/>
      <c r="Q77" s="277"/>
      <c r="S77" s="277"/>
      <c r="T77" s="277"/>
      <c r="U77" s="277"/>
      <c r="V77" s="277"/>
    </row>
    <row r="78" spans="1:22" ht="33" hidden="1" customHeight="1">
      <c r="A78" s="271">
        <v>14</v>
      </c>
      <c r="B78" s="272" t="s">
        <v>1349</v>
      </c>
      <c r="C78" s="271">
        <v>66</v>
      </c>
      <c r="D78" s="273" t="s">
        <v>1556</v>
      </c>
      <c r="E78" s="274">
        <v>2.29</v>
      </c>
      <c r="F78" s="274">
        <v>1</v>
      </c>
      <c r="G78" s="275"/>
      <c r="H78" s="275"/>
      <c r="I78" s="276"/>
      <c r="J78" s="276"/>
      <c r="K78" s="276"/>
      <c r="L78" s="276"/>
      <c r="M78" s="277"/>
      <c r="N78" s="277"/>
      <c r="O78" s="277"/>
      <c r="P78" s="277"/>
      <c r="Q78" s="277"/>
      <c r="S78" s="277"/>
      <c r="T78" s="277"/>
      <c r="U78" s="277"/>
      <c r="V78" s="277"/>
    </row>
    <row r="79" spans="1:22" ht="21.95" hidden="1" customHeight="1">
      <c r="A79" s="271">
        <v>15</v>
      </c>
      <c r="B79" s="272" t="s">
        <v>1350</v>
      </c>
      <c r="C79" s="271">
        <v>67</v>
      </c>
      <c r="D79" s="273" t="s">
        <v>1351</v>
      </c>
      <c r="E79" s="274">
        <v>1.07</v>
      </c>
      <c r="F79" s="274">
        <v>1</v>
      </c>
      <c r="G79" s="275"/>
      <c r="H79" s="275"/>
      <c r="I79" s="276"/>
      <c r="J79" s="276"/>
      <c r="K79" s="276"/>
      <c r="L79" s="276"/>
      <c r="M79" s="277"/>
      <c r="N79" s="277"/>
      <c r="O79" s="277"/>
      <c r="P79" s="277"/>
      <c r="Q79" s="277"/>
      <c r="S79" s="277"/>
      <c r="T79" s="277"/>
      <c r="U79" s="277"/>
      <c r="V79" s="277"/>
    </row>
    <row r="80" spans="1:22" ht="21.95" hidden="1" customHeight="1">
      <c r="A80" s="271">
        <v>15</v>
      </c>
      <c r="B80" s="272" t="s">
        <v>1350</v>
      </c>
      <c r="C80" s="271">
        <v>68</v>
      </c>
      <c r="D80" s="273" t="s">
        <v>1352</v>
      </c>
      <c r="E80" s="274">
        <v>1.55</v>
      </c>
      <c r="F80" s="274">
        <v>1</v>
      </c>
      <c r="G80" s="275"/>
      <c r="H80" s="275"/>
      <c r="I80" s="276"/>
      <c r="J80" s="276"/>
      <c r="K80" s="276"/>
      <c r="L80" s="276"/>
      <c r="M80" s="277"/>
      <c r="N80" s="277"/>
      <c r="O80" s="277"/>
      <c r="P80" s="277"/>
      <c r="Q80" s="277"/>
      <c r="S80" s="277"/>
      <c r="T80" s="277"/>
      <c r="U80" s="277"/>
      <c r="V80" s="277"/>
    </row>
    <row r="81" spans="1:22" ht="33" customHeight="1">
      <c r="A81" s="271">
        <v>15</v>
      </c>
      <c r="B81" s="272" t="s">
        <v>1350</v>
      </c>
      <c r="C81" s="271">
        <v>69</v>
      </c>
      <c r="D81" s="273" t="s">
        <v>1353</v>
      </c>
      <c r="E81" s="274">
        <v>0.98</v>
      </c>
      <c r="F81" s="274">
        <v>1</v>
      </c>
      <c r="G81" s="275">
        <v>11</v>
      </c>
      <c r="H81" s="275">
        <v>13</v>
      </c>
      <c r="I81" s="276">
        <v>0.75</v>
      </c>
      <c r="J81" s="276">
        <v>0.1</v>
      </c>
      <c r="K81" s="276">
        <v>0</v>
      </c>
      <c r="L81" s="276">
        <v>0.15</v>
      </c>
      <c r="M81" s="277"/>
      <c r="N81" s="277"/>
      <c r="O81" s="277"/>
      <c r="P81" s="277"/>
      <c r="Q81" s="277"/>
      <c r="S81" s="277"/>
      <c r="T81" s="277"/>
      <c r="U81" s="277"/>
      <c r="V81" s="277"/>
    </row>
    <row r="82" spans="1:22" ht="21.95" customHeight="1">
      <c r="A82" s="271">
        <v>15</v>
      </c>
      <c r="B82" s="272" t="s">
        <v>1350</v>
      </c>
      <c r="C82" s="271">
        <v>70</v>
      </c>
      <c r="D82" s="273" t="s">
        <v>1354</v>
      </c>
      <c r="E82" s="274">
        <v>1.55</v>
      </c>
      <c r="F82" s="274">
        <v>1.1000000000000001</v>
      </c>
      <c r="G82" s="275">
        <v>11</v>
      </c>
      <c r="H82" s="275">
        <v>15</v>
      </c>
      <c r="I82" s="276">
        <v>0.68</v>
      </c>
      <c r="J82" s="276">
        <v>0.19</v>
      </c>
      <c r="K82" s="276">
        <v>0</v>
      </c>
      <c r="L82" s="276">
        <v>0.13</v>
      </c>
      <c r="M82" s="277"/>
      <c r="N82" s="277"/>
      <c r="O82" s="277"/>
      <c r="P82" s="277"/>
      <c r="Q82" s="277"/>
      <c r="S82" s="277"/>
      <c r="T82" s="277"/>
      <c r="U82" s="277"/>
      <c r="V82" s="277"/>
    </row>
    <row r="83" spans="1:22" ht="21.95" customHeight="1">
      <c r="A83" s="271">
        <v>15</v>
      </c>
      <c r="B83" s="272" t="s">
        <v>1350</v>
      </c>
      <c r="C83" s="271">
        <v>71</v>
      </c>
      <c r="D83" s="273" t="s">
        <v>1355</v>
      </c>
      <c r="E83" s="274">
        <v>0.78</v>
      </c>
      <c r="F83" s="274">
        <v>1</v>
      </c>
      <c r="G83" s="275">
        <v>4</v>
      </c>
      <c r="H83" s="275">
        <v>9</v>
      </c>
      <c r="I83" s="276">
        <v>0.8</v>
      </c>
      <c r="J83" s="276">
        <v>0.04</v>
      </c>
      <c r="K83" s="276">
        <v>0</v>
      </c>
      <c r="L83" s="276">
        <v>0.16</v>
      </c>
      <c r="M83" s="277"/>
      <c r="N83" s="277"/>
      <c r="O83" s="277"/>
      <c r="P83" s="277"/>
      <c r="Q83" s="277"/>
      <c r="S83" s="277"/>
      <c r="T83" s="277"/>
      <c r="U83" s="277"/>
      <c r="V83" s="277"/>
    </row>
    <row r="84" spans="1:22" ht="21.95" customHeight="1">
      <c r="A84" s="271">
        <v>15</v>
      </c>
      <c r="B84" s="272" t="s">
        <v>1350</v>
      </c>
      <c r="C84" s="271">
        <v>72</v>
      </c>
      <c r="D84" s="273" t="s">
        <v>1356</v>
      </c>
      <c r="E84" s="274">
        <v>1.17</v>
      </c>
      <c r="F84" s="274">
        <v>1</v>
      </c>
      <c r="G84" s="275">
        <v>11</v>
      </c>
      <c r="H84" s="275">
        <v>13</v>
      </c>
      <c r="I84" s="276">
        <v>0.76</v>
      </c>
      <c r="J84" s="276">
        <v>0.09</v>
      </c>
      <c r="K84" s="276">
        <v>0</v>
      </c>
      <c r="L84" s="276">
        <v>0.15</v>
      </c>
      <c r="M84" s="277"/>
      <c r="N84" s="277"/>
      <c r="O84" s="277"/>
      <c r="P84" s="277"/>
      <c r="Q84" s="277"/>
      <c r="S84" s="277"/>
      <c r="T84" s="277"/>
      <c r="U84" s="277"/>
      <c r="V84" s="277"/>
    </row>
    <row r="85" spans="1:22" ht="21.95" customHeight="1">
      <c r="A85" s="271">
        <v>15</v>
      </c>
      <c r="B85" s="272" t="s">
        <v>1350</v>
      </c>
      <c r="C85" s="271">
        <v>73</v>
      </c>
      <c r="D85" s="273" t="s">
        <v>1357</v>
      </c>
      <c r="E85" s="274">
        <v>1.1200000000000001</v>
      </c>
      <c r="F85" s="274">
        <v>1</v>
      </c>
      <c r="G85" s="275">
        <v>9</v>
      </c>
      <c r="H85" s="275">
        <v>13</v>
      </c>
      <c r="I85" s="276">
        <v>0.76</v>
      </c>
      <c r="J85" s="276">
        <v>0.08</v>
      </c>
      <c r="K85" s="276">
        <v>0</v>
      </c>
      <c r="L85" s="276">
        <v>0.16</v>
      </c>
      <c r="M85" s="277"/>
      <c r="N85" s="277"/>
      <c r="O85" s="277"/>
      <c r="P85" s="277"/>
      <c r="Q85" s="277"/>
      <c r="S85" s="277"/>
      <c r="T85" s="277"/>
      <c r="U85" s="277"/>
      <c r="V85" s="277"/>
    </row>
    <row r="86" spans="1:22" ht="21.95" customHeight="1">
      <c r="A86" s="271">
        <v>15</v>
      </c>
      <c r="B86" s="272" t="s">
        <v>1350</v>
      </c>
      <c r="C86" s="271">
        <v>74</v>
      </c>
      <c r="D86" s="273" t="s">
        <v>1358</v>
      </c>
      <c r="E86" s="274">
        <v>0.96</v>
      </c>
      <c r="F86" s="274">
        <v>1</v>
      </c>
      <c r="G86" s="275">
        <v>10</v>
      </c>
      <c r="H86" s="275">
        <v>12</v>
      </c>
      <c r="I86" s="276">
        <v>0.8</v>
      </c>
      <c r="J86" s="276">
        <v>0.05</v>
      </c>
      <c r="K86" s="276">
        <v>0</v>
      </c>
      <c r="L86" s="276">
        <v>0.15</v>
      </c>
      <c r="M86" s="277"/>
      <c r="N86" s="277"/>
      <c r="O86" s="277"/>
      <c r="P86" s="277"/>
      <c r="Q86" s="277"/>
      <c r="S86" s="277"/>
      <c r="T86" s="277"/>
      <c r="U86" s="277"/>
      <c r="V86" s="277"/>
    </row>
    <row r="87" spans="1:22" ht="33" customHeight="1">
      <c r="A87" s="271">
        <v>15</v>
      </c>
      <c r="B87" s="272" t="s">
        <v>1350</v>
      </c>
      <c r="C87" s="271">
        <v>75</v>
      </c>
      <c r="D87" s="273" t="s">
        <v>1359</v>
      </c>
      <c r="E87" s="274">
        <v>1.1499999999999999</v>
      </c>
      <c r="F87" s="274">
        <v>1</v>
      </c>
      <c r="G87" s="275">
        <v>13</v>
      </c>
      <c r="H87" s="275">
        <v>14</v>
      </c>
      <c r="I87" s="276">
        <v>0.74</v>
      </c>
      <c r="J87" s="276">
        <v>0.12</v>
      </c>
      <c r="K87" s="276">
        <v>0</v>
      </c>
      <c r="L87" s="276">
        <v>0.14000000000000001</v>
      </c>
      <c r="M87" s="277"/>
      <c r="N87" s="277"/>
      <c r="O87" s="277"/>
      <c r="P87" s="277"/>
      <c r="Q87" s="277"/>
      <c r="S87" s="277"/>
      <c r="T87" s="277"/>
      <c r="U87" s="277"/>
      <c r="V87" s="277"/>
    </row>
    <row r="88" spans="1:22" ht="21.95" hidden="1" customHeight="1">
      <c r="A88" s="271">
        <v>15</v>
      </c>
      <c r="B88" s="272" t="s">
        <v>1350</v>
      </c>
      <c r="C88" s="271">
        <v>76</v>
      </c>
      <c r="D88" s="273" t="s">
        <v>1360</v>
      </c>
      <c r="E88" s="274">
        <v>2.82</v>
      </c>
      <c r="F88" s="274">
        <v>1</v>
      </c>
      <c r="G88" s="275"/>
      <c r="H88" s="275"/>
      <c r="I88" s="276"/>
      <c r="J88" s="276"/>
      <c r="K88" s="276"/>
      <c r="L88" s="276"/>
      <c r="M88" s="277"/>
      <c r="N88" s="277"/>
      <c r="O88" s="277"/>
      <c r="P88" s="277"/>
      <c r="Q88" s="277"/>
      <c r="S88" s="277"/>
      <c r="T88" s="277"/>
      <c r="U88" s="277"/>
      <c r="V88" s="277"/>
    </row>
    <row r="89" spans="1:22" ht="33" hidden="1" customHeight="1">
      <c r="A89" s="271">
        <v>15</v>
      </c>
      <c r="B89" s="272" t="s">
        <v>1350</v>
      </c>
      <c r="C89" s="271">
        <v>77</v>
      </c>
      <c r="D89" s="273" t="s">
        <v>1559</v>
      </c>
      <c r="E89" s="274">
        <v>4.51</v>
      </c>
      <c r="F89" s="274">
        <v>0.9</v>
      </c>
      <c r="G89" s="275"/>
      <c r="H89" s="275"/>
      <c r="I89" s="276"/>
      <c r="J89" s="276"/>
      <c r="K89" s="276"/>
      <c r="L89" s="276"/>
      <c r="M89" s="277"/>
      <c r="N89" s="277"/>
      <c r="O89" s="277"/>
      <c r="P89" s="277"/>
      <c r="Q89" s="277"/>
      <c r="S89" s="277"/>
      <c r="T89" s="277"/>
      <c r="U89" s="277"/>
      <c r="V89" s="277"/>
    </row>
    <row r="90" spans="1:22" ht="33" customHeight="1">
      <c r="A90" s="271">
        <v>15</v>
      </c>
      <c r="B90" s="272" t="s">
        <v>1350</v>
      </c>
      <c r="C90" s="271">
        <v>78</v>
      </c>
      <c r="D90" s="273" t="s">
        <v>1558</v>
      </c>
      <c r="E90" s="274">
        <v>2.52</v>
      </c>
      <c r="F90" s="274">
        <v>0.9</v>
      </c>
      <c r="G90" s="275">
        <v>6</v>
      </c>
      <c r="H90" s="275">
        <v>13</v>
      </c>
      <c r="I90" s="276">
        <v>0.57999999999999996</v>
      </c>
      <c r="J90" s="276">
        <v>0.32</v>
      </c>
      <c r="K90" s="276">
        <v>0</v>
      </c>
      <c r="L90" s="276">
        <v>0.1</v>
      </c>
      <c r="M90" s="277"/>
      <c r="N90" s="277"/>
      <c r="O90" s="277"/>
      <c r="P90" s="277"/>
      <c r="Q90" s="277"/>
      <c r="S90" s="277"/>
      <c r="T90" s="277"/>
      <c r="U90" s="277"/>
      <c r="V90" s="277"/>
    </row>
    <row r="91" spans="1:22" ht="21.95" customHeight="1">
      <c r="A91" s="271">
        <v>15</v>
      </c>
      <c r="B91" s="272" t="s">
        <v>1350</v>
      </c>
      <c r="C91" s="271">
        <v>79</v>
      </c>
      <c r="D91" s="273" t="s">
        <v>1361</v>
      </c>
      <c r="E91" s="274">
        <v>0.82</v>
      </c>
      <c r="F91" s="274">
        <v>0.9</v>
      </c>
      <c r="G91" s="275">
        <v>11</v>
      </c>
      <c r="H91" s="275">
        <v>13</v>
      </c>
      <c r="I91" s="276">
        <v>0.79</v>
      </c>
      <c r="J91" s="276">
        <v>0.06</v>
      </c>
      <c r="K91" s="276">
        <v>0</v>
      </c>
      <c r="L91" s="276">
        <v>0.15</v>
      </c>
      <c r="M91" s="277"/>
      <c r="N91" s="277"/>
      <c r="O91" s="277"/>
      <c r="P91" s="277"/>
      <c r="Q91" s="277"/>
      <c r="S91" s="277"/>
      <c r="T91" s="277"/>
      <c r="U91" s="277"/>
      <c r="V91" s="277"/>
    </row>
    <row r="92" spans="1:22" ht="33" customHeight="1">
      <c r="A92" s="271">
        <v>16</v>
      </c>
      <c r="B92" s="272" t="s">
        <v>1362</v>
      </c>
      <c r="C92" s="271">
        <v>80</v>
      </c>
      <c r="D92" s="273" t="s">
        <v>1557</v>
      </c>
      <c r="E92" s="274">
        <v>1.31</v>
      </c>
      <c r="F92" s="274">
        <v>1</v>
      </c>
      <c r="G92" s="275">
        <v>10</v>
      </c>
      <c r="H92" s="275">
        <v>11</v>
      </c>
      <c r="I92" s="276">
        <v>0.84</v>
      </c>
      <c r="J92" s="276">
        <v>0.05</v>
      </c>
      <c r="K92" s="276">
        <v>0</v>
      </c>
      <c r="L92" s="276">
        <v>0.11</v>
      </c>
      <c r="M92" s="277"/>
      <c r="N92" s="277"/>
      <c r="O92" s="277"/>
      <c r="P92" s="277"/>
      <c r="Q92" s="277"/>
      <c r="S92" s="277"/>
      <c r="T92" s="277"/>
      <c r="U92" s="277"/>
      <c r="V92" s="277"/>
    </row>
    <row r="93" spans="1:22" ht="33" customHeight="1">
      <c r="A93" s="271">
        <v>16</v>
      </c>
      <c r="B93" s="272" t="s">
        <v>1362</v>
      </c>
      <c r="C93" s="271">
        <v>81</v>
      </c>
      <c r="D93" s="273" t="s">
        <v>1363</v>
      </c>
      <c r="E93" s="274">
        <v>0.96</v>
      </c>
      <c r="F93" s="274">
        <v>1</v>
      </c>
      <c r="G93" s="275">
        <v>11</v>
      </c>
      <c r="H93" s="275">
        <v>13</v>
      </c>
      <c r="I93" s="276">
        <v>0.83</v>
      </c>
      <c r="J93" s="276">
        <v>0.06</v>
      </c>
      <c r="K93" s="276">
        <v>0</v>
      </c>
      <c r="L93" s="276">
        <v>0.11</v>
      </c>
      <c r="M93" s="277"/>
      <c r="N93" s="277"/>
      <c r="O93" s="277"/>
      <c r="P93" s="277"/>
      <c r="Q93" s="277"/>
      <c r="S93" s="277"/>
      <c r="T93" s="277"/>
      <c r="U93" s="277"/>
      <c r="V93" s="277"/>
    </row>
    <row r="94" spans="1:22" ht="21.95" customHeight="1">
      <c r="A94" s="271">
        <v>16</v>
      </c>
      <c r="B94" s="272" t="s">
        <v>1362</v>
      </c>
      <c r="C94" s="271">
        <v>82</v>
      </c>
      <c r="D94" s="273" t="s">
        <v>1364</v>
      </c>
      <c r="E94" s="274">
        <v>0.69</v>
      </c>
      <c r="F94" s="274">
        <v>1</v>
      </c>
      <c r="G94" s="275">
        <v>4</v>
      </c>
      <c r="H94" s="275">
        <v>6</v>
      </c>
      <c r="I94" s="276">
        <v>0.84</v>
      </c>
      <c r="J94" s="276">
        <v>0.05</v>
      </c>
      <c r="K94" s="276">
        <v>0</v>
      </c>
      <c r="L94" s="276">
        <v>0.11</v>
      </c>
      <c r="M94" s="277"/>
      <c r="N94" s="277"/>
      <c r="O94" s="277"/>
      <c r="P94" s="277"/>
      <c r="Q94" s="277"/>
      <c r="S94" s="277"/>
      <c r="T94" s="277"/>
      <c r="U94" s="277"/>
      <c r="V94" s="277"/>
    </row>
    <row r="95" spans="1:22" ht="21.95" customHeight="1">
      <c r="A95" s="271">
        <v>16</v>
      </c>
      <c r="B95" s="272" t="s">
        <v>1362</v>
      </c>
      <c r="C95" s="271">
        <v>83</v>
      </c>
      <c r="D95" s="273" t="s">
        <v>1365</v>
      </c>
      <c r="E95" s="274">
        <v>1.54</v>
      </c>
      <c r="F95" s="274">
        <v>1</v>
      </c>
      <c r="G95" s="275">
        <v>7</v>
      </c>
      <c r="H95" s="275">
        <v>10</v>
      </c>
      <c r="I95" s="276">
        <v>0.82</v>
      </c>
      <c r="J95" s="276">
        <v>0.06</v>
      </c>
      <c r="K95" s="276">
        <v>0</v>
      </c>
      <c r="L95" s="276">
        <v>0.12</v>
      </c>
      <c r="M95" s="277"/>
      <c r="N95" s="277"/>
      <c r="O95" s="277"/>
      <c r="P95" s="277"/>
      <c r="Q95" s="277"/>
      <c r="S95" s="277"/>
      <c r="T95" s="277"/>
      <c r="U95" s="277"/>
      <c r="V95" s="277"/>
    </row>
    <row r="96" spans="1:22" ht="33" hidden="1" customHeight="1">
      <c r="A96" s="271">
        <v>16</v>
      </c>
      <c r="B96" s="272" t="s">
        <v>1362</v>
      </c>
      <c r="C96" s="271">
        <v>84</v>
      </c>
      <c r="D96" s="273" t="s">
        <v>1560</v>
      </c>
      <c r="E96" s="274">
        <v>2.92</v>
      </c>
      <c r="F96" s="274">
        <v>0.9</v>
      </c>
      <c r="G96" s="275"/>
      <c r="H96" s="275"/>
      <c r="I96" s="276"/>
      <c r="J96" s="276"/>
      <c r="K96" s="276"/>
      <c r="L96" s="276"/>
      <c r="M96" s="277"/>
      <c r="N96" s="277"/>
      <c r="O96" s="277"/>
      <c r="P96" s="277"/>
      <c r="Q96" s="277"/>
      <c r="S96" s="277"/>
      <c r="T96" s="277"/>
      <c r="U96" s="277"/>
      <c r="V96" s="277"/>
    </row>
    <row r="97" spans="1:22" ht="33" hidden="1" customHeight="1">
      <c r="A97" s="271">
        <v>16</v>
      </c>
      <c r="B97" s="272" t="s">
        <v>1362</v>
      </c>
      <c r="C97" s="271">
        <v>85</v>
      </c>
      <c r="D97" s="273" t="s">
        <v>1561</v>
      </c>
      <c r="E97" s="274">
        <v>4.34</v>
      </c>
      <c r="F97" s="274">
        <v>0.9</v>
      </c>
      <c r="G97" s="275"/>
      <c r="H97" s="275"/>
      <c r="I97" s="276"/>
      <c r="J97" s="276"/>
      <c r="K97" s="276"/>
      <c r="L97" s="276"/>
      <c r="M97" s="277"/>
      <c r="N97" s="277"/>
      <c r="O97" s="277"/>
      <c r="P97" s="277"/>
      <c r="Q97" s="277"/>
      <c r="S97" s="277"/>
      <c r="T97" s="277"/>
      <c r="U97" s="277"/>
      <c r="V97" s="277"/>
    </row>
    <row r="98" spans="1:22" ht="33" hidden="1" customHeight="1">
      <c r="A98" s="271">
        <v>16</v>
      </c>
      <c r="B98" s="272" t="s">
        <v>1362</v>
      </c>
      <c r="C98" s="271">
        <v>86</v>
      </c>
      <c r="D98" s="273" t="s">
        <v>1562</v>
      </c>
      <c r="E98" s="274">
        <v>1.41</v>
      </c>
      <c r="F98" s="274">
        <v>0.9</v>
      </c>
      <c r="G98" s="275"/>
      <c r="H98" s="275"/>
      <c r="I98" s="276"/>
      <c r="J98" s="276"/>
      <c r="K98" s="276"/>
      <c r="L98" s="276"/>
      <c r="M98" s="277"/>
      <c r="N98" s="277"/>
      <c r="O98" s="277"/>
      <c r="P98" s="277"/>
      <c r="Q98" s="277"/>
      <c r="S98" s="277"/>
      <c r="T98" s="277"/>
      <c r="U98" s="277"/>
      <c r="V98" s="277"/>
    </row>
    <row r="99" spans="1:22" ht="33" hidden="1" customHeight="1">
      <c r="A99" s="271">
        <v>16</v>
      </c>
      <c r="B99" s="272" t="s">
        <v>1362</v>
      </c>
      <c r="C99" s="271">
        <v>87</v>
      </c>
      <c r="D99" s="273" t="s">
        <v>1563</v>
      </c>
      <c r="E99" s="274">
        <v>1.89</v>
      </c>
      <c r="F99" s="274">
        <v>0.9</v>
      </c>
      <c r="G99" s="275"/>
      <c r="H99" s="275"/>
      <c r="I99" s="276"/>
      <c r="J99" s="276"/>
      <c r="K99" s="276"/>
      <c r="L99" s="276"/>
      <c r="M99" s="277"/>
      <c r="N99" s="277"/>
      <c r="O99" s="277"/>
      <c r="P99" s="277"/>
      <c r="Q99" s="277"/>
      <c r="S99" s="277"/>
      <c r="T99" s="277"/>
      <c r="U99" s="277"/>
      <c r="V99" s="277"/>
    </row>
    <row r="100" spans="1:22" ht="33" hidden="1" customHeight="1">
      <c r="A100" s="271">
        <v>16</v>
      </c>
      <c r="B100" s="272" t="s">
        <v>1362</v>
      </c>
      <c r="C100" s="271">
        <v>88</v>
      </c>
      <c r="D100" s="273" t="s">
        <v>1564</v>
      </c>
      <c r="E100" s="274">
        <v>1.92</v>
      </c>
      <c r="F100" s="274">
        <v>0.9</v>
      </c>
      <c r="G100" s="275"/>
      <c r="H100" s="275"/>
      <c r="I100" s="276"/>
      <c r="J100" s="276"/>
      <c r="K100" s="276"/>
      <c r="L100" s="276"/>
      <c r="M100" s="277"/>
      <c r="N100" s="277"/>
      <c r="O100" s="277"/>
      <c r="P100" s="277"/>
      <c r="Q100" s="277"/>
      <c r="S100" s="277"/>
      <c r="T100" s="277"/>
      <c r="U100" s="277"/>
      <c r="V100" s="277"/>
    </row>
    <row r="101" spans="1:22" ht="33" customHeight="1">
      <c r="A101" s="271">
        <v>16</v>
      </c>
      <c r="B101" s="272" t="s">
        <v>1362</v>
      </c>
      <c r="C101" s="271">
        <v>89</v>
      </c>
      <c r="D101" s="273" t="s">
        <v>1565</v>
      </c>
      <c r="E101" s="274">
        <v>1.02</v>
      </c>
      <c r="F101" s="274">
        <v>1</v>
      </c>
      <c r="G101" s="275">
        <v>8</v>
      </c>
      <c r="H101" s="275">
        <v>8</v>
      </c>
      <c r="I101" s="276">
        <v>0.84</v>
      </c>
      <c r="J101" s="276">
        <v>0.05</v>
      </c>
      <c r="K101" s="276">
        <v>0</v>
      </c>
      <c r="L101" s="276">
        <v>0.11</v>
      </c>
      <c r="M101" s="277"/>
      <c r="N101" s="277"/>
      <c r="O101" s="277"/>
      <c r="P101" s="277"/>
      <c r="Q101" s="277"/>
      <c r="S101" s="277"/>
      <c r="T101" s="277"/>
      <c r="U101" s="277"/>
      <c r="V101" s="277"/>
    </row>
    <row r="102" spans="1:22" ht="21.95" hidden="1" customHeight="1">
      <c r="A102" s="271">
        <v>17</v>
      </c>
      <c r="B102" s="272" t="s">
        <v>1366</v>
      </c>
      <c r="C102" s="271">
        <v>90</v>
      </c>
      <c r="D102" s="273" t="s">
        <v>1367</v>
      </c>
      <c r="E102" s="274">
        <v>4.21</v>
      </c>
      <c r="F102" s="274">
        <v>1.3</v>
      </c>
      <c r="G102" s="275"/>
      <c r="H102" s="275"/>
      <c r="I102" s="276"/>
      <c r="J102" s="276"/>
      <c r="K102" s="276"/>
      <c r="L102" s="276"/>
      <c r="M102" s="277"/>
      <c r="N102" s="277"/>
      <c r="O102" s="277"/>
      <c r="P102" s="277"/>
      <c r="Q102" s="277"/>
      <c r="S102" s="277"/>
      <c r="T102" s="277"/>
      <c r="U102" s="277"/>
      <c r="V102" s="277"/>
    </row>
    <row r="103" spans="1:22" ht="33" hidden="1" customHeight="1">
      <c r="A103" s="271">
        <v>17</v>
      </c>
      <c r="B103" s="272" t="s">
        <v>1366</v>
      </c>
      <c r="C103" s="271">
        <v>91</v>
      </c>
      <c r="D103" s="273" t="s">
        <v>1566</v>
      </c>
      <c r="E103" s="274">
        <v>12.09</v>
      </c>
      <c r="F103" s="274">
        <v>1.3</v>
      </c>
      <c r="G103" s="275"/>
      <c r="H103" s="275"/>
      <c r="I103" s="276"/>
      <c r="J103" s="276"/>
      <c r="K103" s="276"/>
      <c r="L103" s="276"/>
      <c r="M103" s="277"/>
      <c r="N103" s="277"/>
      <c r="O103" s="277"/>
      <c r="P103" s="277"/>
      <c r="Q103" s="277"/>
      <c r="S103" s="277"/>
      <c r="T103" s="277"/>
      <c r="U103" s="277"/>
      <c r="V103" s="277"/>
    </row>
    <row r="104" spans="1:22" ht="45.95" hidden="1" customHeight="1">
      <c r="A104" s="271">
        <v>17</v>
      </c>
      <c r="B104" s="272" t="s">
        <v>1366</v>
      </c>
      <c r="C104" s="271">
        <v>92</v>
      </c>
      <c r="D104" s="273" t="s">
        <v>1368</v>
      </c>
      <c r="E104" s="274">
        <v>7.4</v>
      </c>
      <c r="F104" s="274">
        <v>1.3</v>
      </c>
      <c r="G104" s="275"/>
      <c r="H104" s="275"/>
      <c r="I104" s="276"/>
      <c r="J104" s="276"/>
      <c r="K104" s="276"/>
      <c r="L104" s="276"/>
      <c r="M104" s="277"/>
      <c r="N104" s="277"/>
      <c r="O104" s="277"/>
      <c r="P104" s="277"/>
      <c r="Q104" s="277"/>
      <c r="S104" s="277"/>
      <c r="T104" s="277"/>
      <c r="U104" s="277"/>
      <c r="V104" s="277"/>
    </row>
    <row r="105" spans="1:22" ht="33" hidden="1" customHeight="1">
      <c r="A105" s="271">
        <v>17</v>
      </c>
      <c r="B105" s="272" t="s">
        <v>1366</v>
      </c>
      <c r="C105" s="271">
        <v>93</v>
      </c>
      <c r="D105" s="273" t="s">
        <v>1567</v>
      </c>
      <c r="E105" s="274">
        <v>1.91</v>
      </c>
      <c r="F105" s="274">
        <v>1</v>
      </c>
      <c r="G105" s="275"/>
      <c r="H105" s="275"/>
      <c r="I105" s="276"/>
      <c r="J105" s="276"/>
      <c r="K105" s="276"/>
      <c r="L105" s="276"/>
      <c r="M105" s="277"/>
      <c r="N105" s="277"/>
      <c r="O105" s="277"/>
      <c r="P105" s="277"/>
      <c r="Q105" s="277"/>
      <c r="S105" s="277"/>
      <c r="T105" s="277"/>
      <c r="U105" s="277"/>
      <c r="V105" s="277"/>
    </row>
    <row r="106" spans="1:22" ht="33" hidden="1" customHeight="1">
      <c r="A106" s="271">
        <v>17</v>
      </c>
      <c r="B106" s="272" t="s">
        <v>1366</v>
      </c>
      <c r="C106" s="271">
        <v>94</v>
      </c>
      <c r="D106" s="273" t="s">
        <v>1369</v>
      </c>
      <c r="E106" s="274">
        <v>1.41</v>
      </c>
      <c r="F106" s="274">
        <v>1</v>
      </c>
      <c r="G106" s="275"/>
      <c r="H106" s="275"/>
      <c r="I106" s="276"/>
      <c r="J106" s="276"/>
      <c r="K106" s="276"/>
      <c r="L106" s="276"/>
      <c r="M106" s="277"/>
      <c r="N106" s="277"/>
      <c r="O106" s="277"/>
      <c r="P106" s="277"/>
      <c r="Q106" s="277"/>
      <c r="S106" s="277"/>
      <c r="T106" s="277"/>
      <c r="U106" s="277"/>
      <c r="V106" s="277"/>
    </row>
    <row r="107" spans="1:22" ht="33" hidden="1" customHeight="1">
      <c r="A107" s="271">
        <v>17</v>
      </c>
      <c r="B107" s="272" t="s">
        <v>1366</v>
      </c>
      <c r="C107" s="271">
        <v>95</v>
      </c>
      <c r="D107" s="273" t="s">
        <v>1370</v>
      </c>
      <c r="E107" s="274">
        <v>1.87</v>
      </c>
      <c r="F107" s="274">
        <v>1</v>
      </c>
      <c r="G107" s="275"/>
      <c r="H107" s="275"/>
      <c r="I107" s="276"/>
      <c r="J107" s="276"/>
      <c r="K107" s="276"/>
      <c r="L107" s="276"/>
      <c r="M107" s="277"/>
      <c r="N107" s="277"/>
      <c r="O107" s="277"/>
      <c r="P107" s="277"/>
      <c r="Q107" s="277"/>
      <c r="S107" s="277"/>
      <c r="T107" s="277"/>
      <c r="U107" s="277"/>
      <c r="V107" s="277"/>
    </row>
    <row r="108" spans="1:22" ht="33" hidden="1" customHeight="1">
      <c r="A108" s="271">
        <v>17</v>
      </c>
      <c r="B108" s="272" t="s">
        <v>1366</v>
      </c>
      <c r="C108" s="271">
        <v>96</v>
      </c>
      <c r="D108" s="273" t="s">
        <v>1371</v>
      </c>
      <c r="E108" s="274">
        <v>2.54</v>
      </c>
      <c r="F108" s="274">
        <v>1</v>
      </c>
      <c r="G108" s="275"/>
      <c r="H108" s="275"/>
      <c r="I108" s="276"/>
      <c r="J108" s="276"/>
      <c r="K108" s="276"/>
      <c r="L108" s="276"/>
      <c r="M108" s="277"/>
      <c r="N108" s="277"/>
      <c r="O108" s="277"/>
      <c r="P108" s="277"/>
      <c r="Q108" s="277"/>
      <c r="S108" s="277"/>
      <c r="T108" s="277"/>
      <c r="U108" s="277"/>
      <c r="V108" s="277"/>
    </row>
    <row r="109" spans="1:22" ht="21.95" customHeight="1">
      <c r="A109" s="271">
        <v>18</v>
      </c>
      <c r="B109" s="272" t="s">
        <v>1372</v>
      </c>
      <c r="C109" s="271">
        <v>97</v>
      </c>
      <c r="D109" s="273" t="s">
        <v>1373</v>
      </c>
      <c r="E109" s="274">
        <v>2.0099999999999998</v>
      </c>
      <c r="F109" s="274">
        <v>0.8</v>
      </c>
      <c r="G109" s="275">
        <v>12</v>
      </c>
      <c r="H109" s="275">
        <v>12</v>
      </c>
      <c r="I109" s="276">
        <v>0.57999999999999996</v>
      </c>
      <c r="J109" s="276">
        <v>0.25</v>
      </c>
      <c r="K109" s="276">
        <v>0</v>
      </c>
      <c r="L109" s="276">
        <v>0.17</v>
      </c>
      <c r="M109" s="277"/>
      <c r="N109" s="277"/>
      <c r="O109" s="277"/>
      <c r="P109" s="277"/>
      <c r="Q109" s="277"/>
      <c r="S109" s="277"/>
      <c r="T109" s="277"/>
      <c r="U109" s="277"/>
      <c r="V109" s="277"/>
    </row>
    <row r="110" spans="1:22" ht="22.5" customHeight="1">
      <c r="A110" s="271">
        <v>18</v>
      </c>
      <c r="B110" s="272" t="s">
        <v>1372</v>
      </c>
      <c r="C110" s="271">
        <v>98</v>
      </c>
      <c r="D110" s="273" t="s">
        <v>1374</v>
      </c>
      <c r="E110" s="274">
        <v>3.67</v>
      </c>
      <c r="F110" s="274">
        <v>0.88</v>
      </c>
      <c r="G110" s="275">
        <v>14</v>
      </c>
      <c r="H110" s="275">
        <v>21</v>
      </c>
      <c r="I110" s="276">
        <v>0.48</v>
      </c>
      <c r="J110" s="276">
        <v>0.38</v>
      </c>
      <c r="K110" s="276">
        <v>0</v>
      </c>
      <c r="L110" s="276">
        <v>0.14000000000000001</v>
      </c>
      <c r="M110" s="277"/>
      <c r="N110" s="277"/>
      <c r="O110" s="277"/>
      <c r="P110" s="277"/>
      <c r="Q110" s="277"/>
      <c r="S110" s="277"/>
      <c r="T110" s="277"/>
      <c r="U110" s="277"/>
      <c r="V110" s="277"/>
    </row>
    <row r="111" spans="1:22" ht="21.95" hidden="1" customHeight="1">
      <c r="A111" s="271">
        <v>18</v>
      </c>
      <c r="B111" s="272" t="s">
        <v>1372</v>
      </c>
      <c r="C111" s="271">
        <v>99</v>
      </c>
      <c r="D111" s="273" t="s">
        <v>600</v>
      </c>
      <c r="E111" s="274"/>
      <c r="F111" s="274">
        <v>0.87</v>
      </c>
      <c r="G111" s="275"/>
      <c r="H111" s="275"/>
      <c r="I111" s="276"/>
      <c r="J111" s="276"/>
      <c r="K111" s="276"/>
      <c r="L111" s="276"/>
      <c r="M111" s="277"/>
      <c r="N111" s="277"/>
      <c r="O111" s="277"/>
      <c r="P111" s="277"/>
      <c r="Q111" s="277"/>
      <c r="S111" s="277"/>
      <c r="T111" s="277"/>
      <c r="U111" s="277"/>
      <c r="V111" s="277"/>
    </row>
    <row r="112" spans="1:22" ht="21.95" hidden="1" customHeight="1">
      <c r="A112" s="271">
        <v>18</v>
      </c>
      <c r="B112" s="272" t="s">
        <v>1372</v>
      </c>
      <c r="C112" s="271">
        <v>100</v>
      </c>
      <c r="D112" s="273" t="s">
        <v>1247</v>
      </c>
      <c r="E112" s="274"/>
      <c r="F112" s="274">
        <v>0.38</v>
      </c>
      <c r="G112" s="275"/>
      <c r="H112" s="275"/>
      <c r="I112" s="276"/>
      <c r="J112" s="276"/>
      <c r="K112" s="276"/>
      <c r="L112" s="276"/>
      <c r="M112" s="277"/>
      <c r="N112" s="277"/>
      <c r="O112" s="277"/>
      <c r="P112" s="277"/>
      <c r="Q112" s="277"/>
      <c r="S112" s="277"/>
      <c r="T112" s="277"/>
      <c r="U112" s="277"/>
      <c r="V112" s="277"/>
    </row>
    <row r="113" spans="1:22" ht="21.95" customHeight="1">
      <c r="A113" s="271">
        <v>18</v>
      </c>
      <c r="B113" s="272" t="s">
        <v>1372</v>
      </c>
      <c r="C113" s="271">
        <v>101</v>
      </c>
      <c r="D113" s="273" t="s">
        <v>1375</v>
      </c>
      <c r="E113" s="274">
        <v>1.63</v>
      </c>
      <c r="F113" s="274">
        <v>1</v>
      </c>
      <c r="G113" s="275">
        <v>8</v>
      </c>
      <c r="H113" s="275">
        <v>13</v>
      </c>
      <c r="I113" s="276">
        <v>0.62</v>
      </c>
      <c r="J113" s="276">
        <v>0.22</v>
      </c>
      <c r="K113" s="276">
        <v>0</v>
      </c>
      <c r="L113" s="276">
        <v>0.16</v>
      </c>
      <c r="M113" s="277"/>
      <c r="N113" s="277"/>
      <c r="O113" s="277"/>
      <c r="P113" s="277"/>
      <c r="Q113" s="277"/>
      <c r="S113" s="277"/>
      <c r="T113" s="277"/>
      <c r="U113" s="277"/>
      <c r="V113" s="277"/>
    </row>
    <row r="114" spans="1:22" ht="33" hidden="1" customHeight="1">
      <c r="A114" s="271">
        <v>19</v>
      </c>
      <c r="B114" s="272" t="s">
        <v>1376</v>
      </c>
      <c r="C114" s="271">
        <v>102</v>
      </c>
      <c r="D114" s="273" t="s">
        <v>1377</v>
      </c>
      <c r="E114" s="274">
        <v>2.06</v>
      </c>
      <c r="F114" s="274">
        <v>0.6</v>
      </c>
      <c r="G114" s="275"/>
      <c r="H114" s="275"/>
      <c r="I114" s="276"/>
      <c r="J114" s="276"/>
      <c r="K114" s="276"/>
      <c r="L114" s="276"/>
      <c r="M114" s="277"/>
      <c r="N114" s="277"/>
      <c r="O114" s="277"/>
      <c r="P114" s="277"/>
      <c r="Q114" s="277"/>
      <c r="S114" s="277"/>
      <c r="T114" s="277"/>
      <c r="U114" s="277"/>
      <c r="V114" s="277"/>
    </row>
    <row r="115" spans="1:22" ht="33" hidden="1" customHeight="1">
      <c r="A115" s="271">
        <v>19</v>
      </c>
      <c r="B115" s="272" t="s">
        <v>1376</v>
      </c>
      <c r="C115" s="271">
        <v>103</v>
      </c>
      <c r="D115" s="273" t="s">
        <v>1378</v>
      </c>
      <c r="E115" s="274">
        <v>3.66</v>
      </c>
      <c r="F115" s="274">
        <v>0.5</v>
      </c>
      <c r="G115" s="275"/>
      <c r="H115" s="275"/>
      <c r="I115" s="276"/>
      <c r="J115" s="276"/>
      <c r="K115" s="276"/>
      <c r="L115" s="276"/>
      <c r="M115" s="277"/>
      <c r="N115" s="277"/>
      <c r="O115" s="277"/>
      <c r="P115" s="277"/>
      <c r="Q115" s="277"/>
      <c r="S115" s="277"/>
      <c r="T115" s="277"/>
      <c r="U115" s="277"/>
      <c r="V115" s="277"/>
    </row>
    <row r="116" spans="1:22" ht="33" hidden="1" customHeight="1">
      <c r="A116" s="271">
        <v>19</v>
      </c>
      <c r="B116" s="272" t="s">
        <v>1376</v>
      </c>
      <c r="C116" s="271">
        <v>104</v>
      </c>
      <c r="D116" s="273" t="s">
        <v>1379</v>
      </c>
      <c r="E116" s="274">
        <v>1.73</v>
      </c>
      <c r="F116" s="274">
        <v>1</v>
      </c>
      <c r="G116" s="275"/>
      <c r="H116" s="275"/>
      <c r="I116" s="276"/>
      <c r="J116" s="276"/>
      <c r="K116" s="276"/>
      <c r="L116" s="276"/>
      <c r="M116" s="277"/>
      <c r="N116" s="277"/>
      <c r="O116" s="277"/>
      <c r="P116" s="277"/>
      <c r="Q116" s="277"/>
      <c r="S116" s="277"/>
      <c r="T116" s="277"/>
      <c r="U116" s="277"/>
      <c r="V116" s="277"/>
    </row>
    <row r="117" spans="1:22" ht="33" hidden="1" customHeight="1">
      <c r="A117" s="271">
        <v>19</v>
      </c>
      <c r="B117" s="272" t="s">
        <v>1376</v>
      </c>
      <c r="C117" s="271">
        <v>105</v>
      </c>
      <c r="D117" s="273" t="s">
        <v>1380</v>
      </c>
      <c r="E117" s="274">
        <v>2.4500000000000002</v>
      </c>
      <c r="F117" s="274">
        <v>0.85</v>
      </c>
      <c r="G117" s="275"/>
      <c r="H117" s="275"/>
      <c r="I117" s="276"/>
      <c r="J117" s="276"/>
      <c r="K117" s="276"/>
      <c r="L117" s="276"/>
      <c r="M117" s="277"/>
      <c r="N117" s="277"/>
      <c r="O117" s="277"/>
      <c r="P117" s="277"/>
      <c r="Q117" s="277"/>
      <c r="S117" s="277"/>
      <c r="T117" s="277"/>
      <c r="U117" s="277"/>
      <c r="V117" s="277"/>
    </row>
    <row r="118" spans="1:22" ht="33" hidden="1" customHeight="1">
      <c r="A118" s="271">
        <v>19</v>
      </c>
      <c r="B118" s="272" t="s">
        <v>1376</v>
      </c>
      <c r="C118" s="271">
        <v>106</v>
      </c>
      <c r="D118" s="273" t="s">
        <v>1381</v>
      </c>
      <c r="E118" s="274">
        <v>3.82</v>
      </c>
      <c r="F118" s="274">
        <v>0.6</v>
      </c>
      <c r="G118" s="275"/>
      <c r="H118" s="275"/>
      <c r="I118" s="276"/>
      <c r="J118" s="276"/>
      <c r="K118" s="276"/>
      <c r="L118" s="276"/>
      <c r="M118" s="277"/>
      <c r="N118" s="277"/>
      <c r="O118" s="277"/>
      <c r="P118" s="277"/>
      <c r="Q118" s="277"/>
      <c r="S118" s="277"/>
      <c r="T118" s="277"/>
      <c r="U118" s="277"/>
      <c r="V118" s="277"/>
    </row>
    <row r="119" spans="1:22" ht="21.95" customHeight="1">
      <c r="A119" s="271">
        <v>19</v>
      </c>
      <c r="B119" s="272" t="s">
        <v>1376</v>
      </c>
      <c r="C119" s="271">
        <v>107</v>
      </c>
      <c r="D119" s="273" t="s">
        <v>1382</v>
      </c>
      <c r="E119" s="274">
        <v>3.6</v>
      </c>
      <c r="F119" s="274">
        <v>0.8</v>
      </c>
      <c r="G119" s="275">
        <v>10</v>
      </c>
      <c r="H119" s="275">
        <v>10</v>
      </c>
      <c r="I119" s="276">
        <v>0.35</v>
      </c>
      <c r="J119" s="276">
        <v>0.57999999999999996</v>
      </c>
      <c r="K119" s="276">
        <v>0</v>
      </c>
      <c r="L119" s="276">
        <v>7.0000000000000007E-2</v>
      </c>
      <c r="M119" s="277"/>
      <c r="N119" s="277"/>
      <c r="O119" s="277"/>
      <c r="P119" s="277"/>
      <c r="Q119" s="277"/>
      <c r="S119" s="277"/>
      <c r="T119" s="277"/>
      <c r="U119" s="277"/>
      <c r="V119" s="277"/>
    </row>
    <row r="120" spans="1:22" ht="45.95" customHeight="1">
      <c r="A120" s="271">
        <v>19</v>
      </c>
      <c r="B120" s="272" t="s">
        <v>1376</v>
      </c>
      <c r="C120" s="271">
        <v>108</v>
      </c>
      <c r="D120" s="273" t="s">
        <v>1383</v>
      </c>
      <c r="E120" s="274">
        <v>3.06</v>
      </c>
      <c r="F120" s="274">
        <v>0.7</v>
      </c>
      <c r="G120" s="275">
        <v>7</v>
      </c>
      <c r="H120" s="275">
        <v>10</v>
      </c>
      <c r="I120" s="276">
        <v>0.36</v>
      </c>
      <c r="J120" s="276">
        <v>0.54</v>
      </c>
      <c r="K120" s="276">
        <v>0</v>
      </c>
      <c r="L120" s="276">
        <v>0.1</v>
      </c>
      <c r="M120" s="277"/>
      <c r="N120" s="277"/>
      <c r="O120" s="277"/>
      <c r="P120" s="277"/>
      <c r="Q120" s="277"/>
      <c r="S120" s="277"/>
      <c r="T120" s="277"/>
      <c r="U120" s="277"/>
      <c r="V120" s="277"/>
    </row>
    <row r="121" spans="1:22" ht="45.95" customHeight="1">
      <c r="A121" s="271">
        <v>19</v>
      </c>
      <c r="B121" s="272" t="s">
        <v>1376</v>
      </c>
      <c r="C121" s="271">
        <v>109</v>
      </c>
      <c r="D121" s="273" t="s">
        <v>1384</v>
      </c>
      <c r="E121" s="274">
        <v>2.25</v>
      </c>
      <c r="F121" s="274">
        <v>0.7</v>
      </c>
      <c r="G121" s="275">
        <v>3</v>
      </c>
      <c r="H121" s="275">
        <v>7</v>
      </c>
      <c r="I121" s="276">
        <v>0.37</v>
      </c>
      <c r="J121" s="276">
        <v>0.53</v>
      </c>
      <c r="K121" s="276">
        <v>0</v>
      </c>
      <c r="L121" s="276">
        <v>0.1</v>
      </c>
      <c r="M121" s="277"/>
      <c r="N121" s="277"/>
      <c r="O121" s="277"/>
      <c r="P121" s="277"/>
      <c r="Q121" s="277"/>
      <c r="S121" s="277"/>
      <c r="T121" s="277"/>
      <c r="U121" s="277"/>
      <c r="V121" s="277"/>
    </row>
    <row r="122" spans="1:22" ht="45.95" customHeight="1">
      <c r="A122" s="271">
        <v>19</v>
      </c>
      <c r="B122" s="272" t="s">
        <v>1376</v>
      </c>
      <c r="C122" s="271">
        <v>110</v>
      </c>
      <c r="D122" s="273" t="s">
        <v>1385</v>
      </c>
      <c r="E122" s="274">
        <v>3.5</v>
      </c>
      <c r="F122" s="274">
        <v>0.55000000000000004</v>
      </c>
      <c r="G122" s="275">
        <v>3</v>
      </c>
      <c r="H122" s="275">
        <v>7</v>
      </c>
      <c r="I122" s="276">
        <v>0.3</v>
      </c>
      <c r="J122" s="276">
        <v>0.65</v>
      </c>
      <c r="K122" s="276">
        <v>0</v>
      </c>
      <c r="L122" s="276">
        <v>0.05</v>
      </c>
      <c r="M122" s="277"/>
      <c r="N122" s="277"/>
      <c r="O122" s="277"/>
      <c r="P122" s="277"/>
      <c r="Q122" s="277"/>
      <c r="S122" s="277"/>
      <c r="T122" s="277"/>
      <c r="U122" s="277"/>
      <c r="V122" s="277"/>
    </row>
    <row r="123" spans="1:22" ht="21.95" customHeight="1">
      <c r="A123" s="271">
        <v>19</v>
      </c>
      <c r="B123" s="272" t="s">
        <v>1376</v>
      </c>
      <c r="C123" s="271">
        <v>111</v>
      </c>
      <c r="D123" s="273" t="s">
        <v>1386</v>
      </c>
      <c r="E123" s="274">
        <v>2.0099999999999998</v>
      </c>
      <c r="F123" s="274">
        <v>0.8</v>
      </c>
      <c r="G123" s="275">
        <v>12</v>
      </c>
      <c r="H123" s="275">
        <v>23</v>
      </c>
      <c r="I123" s="276">
        <v>0.66</v>
      </c>
      <c r="J123" s="276">
        <v>0.18</v>
      </c>
      <c r="K123" s="276">
        <v>0</v>
      </c>
      <c r="L123" s="276">
        <v>0.16</v>
      </c>
      <c r="M123" s="277"/>
      <c r="N123" s="277"/>
      <c r="O123" s="277"/>
      <c r="P123" s="277"/>
      <c r="Q123" s="277"/>
      <c r="S123" s="277"/>
      <c r="T123" s="277"/>
      <c r="U123" s="277"/>
      <c r="V123" s="277"/>
    </row>
    <row r="124" spans="1:22" ht="21.95" customHeight="1">
      <c r="A124" s="271">
        <v>19</v>
      </c>
      <c r="B124" s="272" t="s">
        <v>1376</v>
      </c>
      <c r="C124" s="271">
        <v>112</v>
      </c>
      <c r="D124" s="273" t="s">
        <v>1387</v>
      </c>
      <c r="E124" s="274">
        <v>2.31</v>
      </c>
      <c r="F124" s="274">
        <v>0.8</v>
      </c>
      <c r="G124" s="275">
        <v>14</v>
      </c>
      <c r="H124" s="275">
        <v>23</v>
      </c>
      <c r="I124" s="276">
        <v>0.66</v>
      </c>
      <c r="J124" s="276">
        <v>0.2</v>
      </c>
      <c r="K124" s="276">
        <v>0</v>
      </c>
      <c r="L124" s="276">
        <v>0.14000000000000001</v>
      </c>
      <c r="M124" s="277"/>
      <c r="N124" s="277"/>
      <c r="O124" s="277"/>
      <c r="P124" s="277"/>
      <c r="Q124" s="277"/>
      <c r="S124" s="277"/>
      <c r="T124" s="277"/>
      <c r="U124" s="277"/>
      <c r="V124" s="277"/>
    </row>
    <row r="125" spans="1:22" ht="21.95" customHeight="1">
      <c r="A125" s="271">
        <v>19</v>
      </c>
      <c r="B125" s="272" t="s">
        <v>1376</v>
      </c>
      <c r="C125" s="271">
        <v>113</v>
      </c>
      <c r="D125" s="273" t="s">
        <v>1388</v>
      </c>
      <c r="E125" s="274">
        <v>3.43</v>
      </c>
      <c r="F125" s="274">
        <v>0.8</v>
      </c>
      <c r="G125" s="275">
        <v>14</v>
      </c>
      <c r="H125" s="275">
        <v>18</v>
      </c>
      <c r="I125" s="276">
        <v>0.6</v>
      </c>
      <c r="J125" s="276">
        <v>0.27</v>
      </c>
      <c r="K125" s="276">
        <v>0</v>
      </c>
      <c r="L125" s="276">
        <v>0.13</v>
      </c>
      <c r="M125" s="277"/>
      <c r="N125" s="277"/>
      <c r="O125" s="277"/>
      <c r="P125" s="277"/>
      <c r="Q125" s="277"/>
      <c r="S125" s="277"/>
      <c r="T125" s="277"/>
      <c r="U125" s="277"/>
      <c r="V125" s="277"/>
    </row>
    <row r="126" spans="1:22" ht="45.95" customHeight="1">
      <c r="A126" s="271">
        <v>19</v>
      </c>
      <c r="B126" s="272" t="s">
        <v>1376</v>
      </c>
      <c r="C126" s="271">
        <v>114</v>
      </c>
      <c r="D126" s="273" t="s">
        <v>1389</v>
      </c>
      <c r="E126" s="274">
        <v>1.8</v>
      </c>
      <c r="F126" s="274">
        <v>0.7</v>
      </c>
      <c r="G126" s="275">
        <v>9</v>
      </c>
      <c r="H126" s="275">
        <v>10</v>
      </c>
      <c r="I126" s="276">
        <v>0.57999999999999996</v>
      </c>
      <c r="J126" s="276">
        <v>0.3</v>
      </c>
      <c r="K126" s="276">
        <v>0</v>
      </c>
      <c r="L126" s="276">
        <v>0.12</v>
      </c>
      <c r="M126" s="277"/>
      <c r="N126" s="277"/>
      <c r="O126" s="277"/>
      <c r="P126" s="277"/>
      <c r="Q126" s="277"/>
      <c r="S126" s="277"/>
      <c r="T126" s="277"/>
      <c r="U126" s="277"/>
      <c r="V126" s="277"/>
    </row>
    <row r="127" spans="1:22" ht="45.95" hidden="1" customHeight="1">
      <c r="A127" s="271">
        <v>19</v>
      </c>
      <c r="B127" s="272" t="s">
        <v>1376</v>
      </c>
      <c r="C127" s="271">
        <v>115</v>
      </c>
      <c r="D127" s="273" t="s">
        <v>1390</v>
      </c>
      <c r="E127" s="274">
        <v>2.46</v>
      </c>
      <c r="F127" s="274">
        <v>0.7</v>
      </c>
      <c r="G127" s="275"/>
      <c r="H127" s="275"/>
      <c r="I127" s="276"/>
      <c r="J127" s="276"/>
      <c r="K127" s="276"/>
      <c r="L127" s="276"/>
      <c r="M127" s="277"/>
      <c r="N127" s="277"/>
      <c r="O127" s="277"/>
      <c r="P127" s="277"/>
      <c r="Q127" s="277"/>
      <c r="S127" s="277"/>
      <c r="T127" s="277"/>
      <c r="U127" s="277"/>
      <c r="V127" s="277"/>
    </row>
    <row r="128" spans="1:22" ht="33" hidden="1" customHeight="1">
      <c r="A128" s="271">
        <v>19</v>
      </c>
      <c r="B128" s="272" t="s">
        <v>1376</v>
      </c>
      <c r="C128" s="271">
        <v>116</v>
      </c>
      <c r="D128" s="273" t="s">
        <v>1391</v>
      </c>
      <c r="E128" s="274">
        <v>1.29</v>
      </c>
      <c r="F128" s="274">
        <v>0.3</v>
      </c>
      <c r="G128" s="275"/>
      <c r="H128" s="275"/>
      <c r="I128" s="276"/>
      <c r="J128" s="276"/>
      <c r="K128" s="276"/>
      <c r="L128" s="276"/>
      <c r="M128" s="277"/>
      <c r="N128" s="277"/>
      <c r="O128" s="277"/>
      <c r="P128" s="277"/>
      <c r="Q128" s="277"/>
      <c r="S128" s="277"/>
      <c r="T128" s="277"/>
      <c r="U128" s="277"/>
      <c r="V128" s="277"/>
    </row>
    <row r="129" spans="1:22" ht="33" hidden="1" customHeight="1">
      <c r="A129" s="271">
        <v>19</v>
      </c>
      <c r="B129" s="272" t="s">
        <v>1376</v>
      </c>
      <c r="C129" s="271">
        <v>117</v>
      </c>
      <c r="D129" s="273" t="s">
        <v>1392</v>
      </c>
      <c r="E129" s="274">
        <v>1.36</v>
      </c>
      <c r="F129" s="274">
        <v>0.9</v>
      </c>
      <c r="G129" s="275"/>
      <c r="H129" s="275"/>
      <c r="I129" s="276"/>
      <c r="J129" s="276"/>
      <c r="K129" s="276"/>
      <c r="L129" s="276"/>
      <c r="M129" s="277"/>
      <c r="N129" s="277"/>
      <c r="O129" s="277"/>
      <c r="P129" s="277"/>
      <c r="Q129" s="277"/>
      <c r="S129" s="277"/>
      <c r="T129" s="277"/>
      <c r="U129" s="277"/>
      <c r="V129" s="277"/>
    </row>
    <row r="130" spans="1:22" ht="33" hidden="1" customHeight="1">
      <c r="A130" s="271">
        <v>19</v>
      </c>
      <c r="B130" s="272" t="s">
        <v>1376</v>
      </c>
      <c r="C130" s="271">
        <v>118</v>
      </c>
      <c r="D130" s="273" t="s">
        <v>1393</v>
      </c>
      <c r="E130" s="274">
        <v>1.8</v>
      </c>
      <c r="F130" s="274">
        <v>0.7</v>
      </c>
      <c r="G130" s="275"/>
      <c r="H130" s="275"/>
      <c r="I130" s="276"/>
      <c r="J130" s="276"/>
      <c r="K130" s="276"/>
      <c r="L130" s="276"/>
      <c r="M130" s="277"/>
      <c r="N130" s="277"/>
      <c r="O130" s="277"/>
      <c r="P130" s="277"/>
      <c r="Q130" s="277"/>
      <c r="S130" s="277"/>
      <c r="T130" s="277"/>
      <c r="U130" s="277"/>
      <c r="V130" s="277"/>
    </row>
    <row r="131" spans="1:22" ht="21.95" hidden="1" customHeight="1">
      <c r="A131" s="271">
        <v>19</v>
      </c>
      <c r="B131" s="272" t="s">
        <v>1376</v>
      </c>
      <c r="C131" s="271">
        <v>119</v>
      </c>
      <c r="D131" s="273" t="s">
        <v>1394</v>
      </c>
      <c r="E131" s="274">
        <v>2.57</v>
      </c>
      <c r="F131" s="274">
        <v>1</v>
      </c>
      <c r="G131" s="275"/>
      <c r="H131" s="275"/>
      <c r="I131" s="276"/>
      <c r="J131" s="276"/>
      <c r="K131" s="276"/>
      <c r="L131" s="276"/>
      <c r="M131" s="277"/>
      <c r="N131" s="277"/>
      <c r="O131" s="277"/>
      <c r="P131" s="277"/>
      <c r="Q131" s="277"/>
      <c r="S131" s="277"/>
      <c r="T131" s="277"/>
      <c r="U131" s="277"/>
      <c r="V131" s="277"/>
    </row>
    <row r="132" spans="1:22" ht="45.95" hidden="1" customHeight="1">
      <c r="A132" s="271">
        <v>19</v>
      </c>
      <c r="B132" s="272" t="s">
        <v>1376</v>
      </c>
      <c r="C132" s="271">
        <v>120</v>
      </c>
      <c r="D132" s="273" t="s">
        <v>1568</v>
      </c>
      <c r="E132" s="274">
        <v>2.2999999999999998</v>
      </c>
      <c r="F132" s="274">
        <v>1</v>
      </c>
      <c r="G132" s="275"/>
      <c r="H132" s="275"/>
      <c r="I132" s="276"/>
      <c r="J132" s="276"/>
      <c r="K132" s="276"/>
      <c r="L132" s="276"/>
      <c r="M132" s="277"/>
      <c r="N132" s="277"/>
      <c r="O132" s="277"/>
      <c r="P132" s="277"/>
      <c r="Q132" s="277"/>
      <c r="S132" s="277"/>
      <c r="T132" s="277"/>
      <c r="U132" s="277"/>
      <c r="V132" s="277"/>
    </row>
    <row r="133" spans="1:22" ht="33" hidden="1" customHeight="1">
      <c r="A133" s="271">
        <v>19</v>
      </c>
      <c r="B133" s="272" t="s">
        <v>1376</v>
      </c>
      <c r="C133" s="271">
        <v>121</v>
      </c>
      <c r="D133" s="273" t="s">
        <v>1395</v>
      </c>
      <c r="E133" s="274">
        <v>2.0299999999999998</v>
      </c>
      <c r="F133" s="274">
        <v>0.8</v>
      </c>
      <c r="G133" s="275"/>
      <c r="H133" s="275"/>
      <c r="I133" s="276"/>
      <c r="J133" s="276"/>
      <c r="K133" s="276"/>
      <c r="L133" s="276"/>
      <c r="M133" s="277"/>
      <c r="N133" s="277"/>
      <c r="O133" s="277"/>
      <c r="P133" s="277"/>
      <c r="Q133" s="277"/>
      <c r="S133" s="277"/>
      <c r="T133" s="277"/>
      <c r="U133" s="277"/>
      <c r="V133" s="277"/>
    </row>
    <row r="134" spans="1:22" ht="33" hidden="1" customHeight="1">
      <c r="A134" s="271">
        <v>19</v>
      </c>
      <c r="B134" s="272" t="s">
        <v>1376</v>
      </c>
      <c r="C134" s="271">
        <v>122</v>
      </c>
      <c r="D134" s="273" t="s">
        <v>1396</v>
      </c>
      <c r="E134" s="274">
        <v>2.57</v>
      </c>
      <c r="F134" s="274">
        <v>0.8</v>
      </c>
      <c r="G134" s="275"/>
      <c r="H134" s="275"/>
      <c r="I134" s="276"/>
      <c r="J134" s="276"/>
      <c r="K134" s="276"/>
      <c r="L134" s="276"/>
      <c r="M134" s="277"/>
      <c r="N134" s="277"/>
      <c r="O134" s="277"/>
      <c r="P134" s="277"/>
      <c r="Q134" s="277"/>
      <c r="S134" s="277"/>
      <c r="T134" s="277"/>
      <c r="U134" s="277"/>
      <c r="V134" s="277"/>
    </row>
    <row r="135" spans="1:22" ht="33" hidden="1" customHeight="1">
      <c r="A135" s="271">
        <v>19</v>
      </c>
      <c r="B135" s="272" t="s">
        <v>1376</v>
      </c>
      <c r="C135" s="271">
        <v>123</v>
      </c>
      <c r="D135" s="273" t="s">
        <v>1397</v>
      </c>
      <c r="E135" s="274">
        <v>2.48</v>
      </c>
      <c r="F135" s="274">
        <v>0.8</v>
      </c>
      <c r="G135" s="275"/>
      <c r="H135" s="275"/>
      <c r="I135" s="276"/>
      <c r="J135" s="276"/>
      <c r="K135" s="276"/>
      <c r="L135" s="276"/>
      <c r="M135" s="277"/>
      <c r="N135" s="277"/>
      <c r="O135" s="277"/>
      <c r="P135" s="277"/>
      <c r="Q135" s="277"/>
      <c r="S135" s="277"/>
      <c r="T135" s="277"/>
      <c r="U135" s="277"/>
      <c r="V135" s="277"/>
    </row>
    <row r="136" spans="1:22" ht="33" customHeight="1">
      <c r="A136" s="271">
        <v>19</v>
      </c>
      <c r="B136" s="272" t="s">
        <v>1376</v>
      </c>
      <c r="C136" s="271">
        <v>124</v>
      </c>
      <c r="D136" s="273" t="s">
        <v>1398</v>
      </c>
      <c r="E136" s="274">
        <v>0.5</v>
      </c>
      <c r="F136" s="274">
        <v>1</v>
      </c>
      <c r="G136" s="275">
        <v>4</v>
      </c>
      <c r="H136" s="275">
        <v>7</v>
      </c>
      <c r="I136" s="276">
        <v>0.72</v>
      </c>
      <c r="J136" s="276">
        <v>0.11</v>
      </c>
      <c r="K136" s="276">
        <v>0</v>
      </c>
      <c r="L136" s="276">
        <v>0.17</v>
      </c>
      <c r="M136" s="277"/>
      <c r="N136" s="277"/>
      <c r="O136" s="277"/>
      <c r="P136" s="277"/>
      <c r="Q136" s="277"/>
      <c r="S136" s="277"/>
      <c r="T136" s="277"/>
      <c r="U136" s="277"/>
      <c r="V136" s="277"/>
    </row>
    <row r="137" spans="1:22" ht="45.95" hidden="1" customHeight="1">
      <c r="A137" s="271">
        <v>19</v>
      </c>
      <c r="B137" s="272" t="s">
        <v>1376</v>
      </c>
      <c r="C137" s="271">
        <v>125</v>
      </c>
      <c r="D137" s="273" t="s">
        <v>1399</v>
      </c>
      <c r="E137" s="274">
        <v>1.91</v>
      </c>
      <c r="F137" s="274">
        <v>0.8</v>
      </c>
      <c r="G137" s="275"/>
      <c r="H137" s="275"/>
      <c r="I137" s="276"/>
      <c r="J137" s="276"/>
      <c r="K137" s="276"/>
      <c r="L137" s="276"/>
      <c r="M137" s="277"/>
      <c r="N137" s="277"/>
      <c r="O137" s="277"/>
      <c r="P137" s="277"/>
      <c r="Q137" s="277"/>
      <c r="S137" s="277"/>
      <c r="T137" s="277"/>
      <c r="U137" s="277"/>
      <c r="V137" s="277"/>
    </row>
    <row r="138" spans="1:22" ht="45.95" hidden="1" customHeight="1">
      <c r="A138" s="271">
        <v>19</v>
      </c>
      <c r="B138" s="272" t="s">
        <v>1376</v>
      </c>
      <c r="C138" s="271">
        <v>126</v>
      </c>
      <c r="D138" s="273" t="s">
        <v>1400</v>
      </c>
      <c r="E138" s="274">
        <v>2.29</v>
      </c>
      <c r="F138" s="274">
        <v>0.36</v>
      </c>
      <c r="G138" s="275"/>
      <c r="H138" s="275"/>
      <c r="I138" s="276"/>
      <c r="J138" s="276"/>
      <c r="K138" s="276"/>
      <c r="L138" s="276"/>
      <c r="M138" s="277"/>
      <c r="N138" s="277"/>
      <c r="O138" s="277"/>
      <c r="P138" s="277"/>
      <c r="Q138" s="277"/>
      <c r="S138" s="277"/>
      <c r="T138" s="277"/>
      <c r="U138" s="277"/>
      <c r="V138" s="277"/>
    </row>
    <row r="139" spans="1:22" ht="45.95" hidden="1" customHeight="1">
      <c r="A139" s="271">
        <v>19</v>
      </c>
      <c r="B139" s="272" t="s">
        <v>1376</v>
      </c>
      <c r="C139" s="271">
        <v>127</v>
      </c>
      <c r="D139" s="273" t="s">
        <v>1401</v>
      </c>
      <c r="E139" s="274">
        <v>4.09</v>
      </c>
      <c r="F139" s="274">
        <v>0.5</v>
      </c>
      <c r="G139" s="275"/>
      <c r="H139" s="275"/>
      <c r="I139" s="276"/>
      <c r="J139" s="276"/>
      <c r="K139" s="276"/>
      <c r="L139" s="276"/>
      <c r="M139" s="277"/>
      <c r="N139" s="277"/>
      <c r="O139" s="277"/>
      <c r="P139" s="277"/>
      <c r="Q139" s="277"/>
      <c r="S139" s="277"/>
      <c r="T139" s="277"/>
      <c r="U139" s="277"/>
      <c r="V139" s="277"/>
    </row>
    <row r="140" spans="1:22" ht="33" hidden="1" customHeight="1">
      <c r="A140" s="271">
        <v>19</v>
      </c>
      <c r="B140" s="272" t="s">
        <v>1376</v>
      </c>
      <c r="C140" s="271">
        <v>128</v>
      </c>
      <c r="D140" s="273" t="s">
        <v>1402</v>
      </c>
      <c r="E140" s="274">
        <v>2.56</v>
      </c>
      <c r="F140" s="274">
        <v>1</v>
      </c>
      <c r="G140" s="275"/>
      <c r="H140" s="275"/>
      <c r="I140" s="276"/>
      <c r="J140" s="276"/>
      <c r="K140" s="276"/>
      <c r="L140" s="276"/>
      <c r="M140" s="277"/>
      <c r="N140" s="277"/>
      <c r="O140" s="277"/>
      <c r="P140" s="277"/>
      <c r="Q140" s="277"/>
      <c r="S140" s="277"/>
      <c r="T140" s="277"/>
      <c r="U140" s="277"/>
      <c r="V140" s="277"/>
    </row>
    <row r="141" spans="1:22" ht="33" hidden="1" customHeight="1">
      <c r="A141" s="271">
        <v>19</v>
      </c>
      <c r="B141" s="272" t="s">
        <v>1376</v>
      </c>
      <c r="C141" s="271">
        <v>129</v>
      </c>
      <c r="D141" s="273" t="s">
        <v>1403</v>
      </c>
      <c r="E141" s="274">
        <v>3.6</v>
      </c>
      <c r="F141" s="274">
        <v>1</v>
      </c>
      <c r="G141" s="275"/>
      <c r="H141" s="275"/>
      <c r="I141" s="276"/>
      <c r="J141" s="276"/>
      <c r="K141" s="276"/>
      <c r="L141" s="276"/>
      <c r="M141" s="277"/>
      <c r="N141" s="277"/>
      <c r="O141" s="277"/>
      <c r="P141" s="277"/>
      <c r="Q141" s="277"/>
      <c r="S141" s="277"/>
      <c r="T141" s="277"/>
      <c r="U141" s="277"/>
      <c r="V141" s="277"/>
    </row>
    <row r="142" spans="1:22" ht="33" customHeight="1">
      <c r="A142" s="271">
        <v>20</v>
      </c>
      <c r="B142" s="272" t="s">
        <v>1404</v>
      </c>
      <c r="C142" s="271">
        <v>130</v>
      </c>
      <c r="D142" s="273" t="s">
        <v>1405</v>
      </c>
      <c r="E142" s="274">
        <v>0.66</v>
      </c>
      <c r="F142" s="274">
        <v>1</v>
      </c>
      <c r="G142" s="275">
        <v>7</v>
      </c>
      <c r="H142" s="275">
        <v>7</v>
      </c>
      <c r="I142" s="276">
        <v>0.83</v>
      </c>
      <c r="J142" s="276">
        <v>0.04</v>
      </c>
      <c r="K142" s="276">
        <v>0</v>
      </c>
      <c r="L142" s="276">
        <v>0.13</v>
      </c>
      <c r="M142" s="277"/>
      <c r="N142" s="277"/>
      <c r="O142" s="277"/>
      <c r="P142" s="277"/>
      <c r="Q142" s="277"/>
      <c r="S142" s="277"/>
      <c r="T142" s="277"/>
      <c r="U142" s="277"/>
      <c r="V142" s="277"/>
    </row>
    <row r="143" spans="1:22" ht="33" customHeight="1">
      <c r="A143" s="271">
        <v>20</v>
      </c>
      <c r="B143" s="272" t="s">
        <v>1404</v>
      </c>
      <c r="C143" s="271">
        <v>131</v>
      </c>
      <c r="D143" s="273" t="s">
        <v>1406</v>
      </c>
      <c r="E143" s="274">
        <v>0.67</v>
      </c>
      <c r="F143" s="274">
        <v>1</v>
      </c>
      <c r="G143" s="275">
        <v>4</v>
      </c>
      <c r="H143" s="275">
        <v>6</v>
      </c>
      <c r="I143" s="276">
        <v>0.81</v>
      </c>
      <c r="J143" s="276">
        <v>0.04</v>
      </c>
      <c r="K143" s="276">
        <v>0</v>
      </c>
      <c r="L143" s="276">
        <v>0.15</v>
      </c>
      <c r="M143" s="277"/>
      <c r="N143" s="277"/>
      <c r="O143" s="277"/>
      <c r="P143" s="277"/>
      <c r="Q143" s="277"/>
      <c r="S143" s="277"/>
      <c r="T143" s="277"/>
      <c r="U143" s="277"/>
      <c r="V143" s="277"/>
    </row>
    <row r="144" spans="1:22" ht="21.95" customHeight="1">
      <c r="A144" s="271">
        <v>20</v>
      </c>
      <c r="B144" s="272" t="s">
        <v>1404</v>
      </c>
      <c r="C144" s="271">
        <v>132</v>
      </c>
      <c r="D144" s="273" t="s">
        <v>1407</v>
      </c>
      <c r="E144" s="274">
        <v>0.72</v>
      </c>
      <c r="F144" s="274">
        <v>1</v>
      </c>
      <c r="G144" s="275">
        <v>8</v>
      </c>
      <c r="H144" s="275">
        <v>10</v>
      </c>
      <c r="I144" s="276">
        <v>0.81</v>
      </c>
      <c r="J144" s="276">
        <v>0.06</v>
      </c>
      <c r="K144" s="276">
        <v>0</v>
      </c>
      <c r="L144" s="276">
        <v>0.13</v>
      </c>
      <c r="M144" s="277"/>
      <c r="N144" s="277"/>
      <c r="O144" s="277"/>
      <c r="P144" s="277"/>
      <c r="Q144" s="277"/>
      <c r="S144" s="277"/>
      <c r="T144" s="277"/>
      <c r="U144" s="277"/>
      <c r="V144" s="277"/>
    </row>
    <row r="145" spans="1:22" ht="33" customHeight="1">
      <c r="A145" s="271">
        <v>20</v>
      </c>
      <c r="B145" s="272" t="s">
        <v>1404</v>
      </c>
      <c r="C145" s="271">
        <v>133</v>
      </c>
      <c r="D145" s="273" t="s">
        <v>1408</v>
      </c>
      <c r="E145" s="274">
        <v>0.82</v>
      </c>
      <c r="F145" s="274">
        <v>0.7</v>
      </c>
      <c r="G145" s="275">
        <v>4</v>
      </c>
      <c r="H145" s="275">
        <v>7</v>
      </c>
      <c r="I145" s="276">
        <v>0.82</v>
      </c>
      <c r="J145" s="276">
        <v>0.06</v>
      </c>
      <c r="K145" s="276">
        <v>0</v>
      </c>
      <c r="L145" s="276">
        <v>0.12</v>
      </c>
      <c r="M145" s="277"/>
      <c r="N145" s="277"/>
      <c r="O145" s="277"/>
      <c r="P145" s="277"/>
      <c r="Q145" s="277"/>
      <c r="S145" s="277"/>
      <c r="T145" s="277"/>
      <c r="U145" s="277"/>
      <c r="V145" s="277"/>
    </row>
    <row r="146" spans="1:22" ht="33" customHeight="1">
      <c r="A146" s="271">
        <v>20</v>
      </c>
      <c r="B146" s="272" t="s">
        <v>1404</v>
      </c>
      <c r="C146" s="271">
        <v>134</v>
      </c>
      <c r="D146" s="273" t="s">
        <v>1409</v>
      </c>
      <c r="E146" s="274">
        <v>0.84</v>
      </c>
      <c r="F146" s="274">
        <v>1</v>
      </c>
      <c r="G146" s="275">
        <v>5</v>
      </c>
      <c r="H146" s="275">
        <v>11</v>
      </c>
      <c r="I146" s="276">
        <v>0.82</v>
      </c>
      <c r="J146" s="276">
        <v>0.05</v>
      </c>
      <c r="K146" s="276">
        <v>0</v>
      </c>
      <c r="L146" s="276">
        <v>0.13</v>
      </c>
      <c r="M146" s="277"/>
      <c r="N146" s="277"/>
      <c r="O146" s="277"/>
      <c r="P146" s="277"/>
      <c r="Q146" s="277"/>
      <c r="S146" s="277"/>
      <c r="T146" s="277"/>
      <c r="U146" s="277"/>
      <c r="V146" s="277"/>
    </row>
    <row r="147" spans="1:22" ht="33" customHeight="1">
      <c r="A147" s="271">
        <v>20</v>
      </c>
      <c r="B147" s="272" t="s">
        <v>1404</v>
      </c>
      <c r="C147" s="271">
        <v>135</v>
      </c>
      <c r="D147" s="273" t="s">
        <v>1410</v>
      </c>
      <c r="E147" s="274">
        <v>0.98</v>
      </c>
      <c r="F147" s="274">
        <v>1</v>
      </c>
      <c r="G147" s="275">
        <v>4</v>
      </c>
      <c r="H147" s="275">
        <v>6</v>
      </c>
      <c r="I147" s="276">
        <v>0.82</v>
      </c>
      <c r="J147" s="276">
        <v>0.05</v>
      </c>
      <c r="K147" s="276">
        <v>0</v>
      </c>
      <c r="L147" s="276">
        <v>0.13</v>
      </c>
      <c r="M147" s="277"/>
      <c r="N147" s="277"/>
      <c r="O147" s="277"/>
      <c r="P147" s="277"/>
      <c r="Q147" s="277"/>
      <c r="S147" s="277"/>
      <c r="T147" s="277"/>
      <c r="U147" s="277"/>
      <c r="V147" s="277"/>
    </row>
    <row r="148" spans="1:22" ht="33" customHeight="1">
      <c r="A148" s="271">
        <v>20</v>
      </c>
      <c r="B148" s="272" t="s">
        <v>1404</v>
      </c>
      <c r="C148" s="271">
        <v>136</v>
      </c>
      <c r="D148" s="273" t="s">
        <v>1411</v>
      </c>
      <c r="E148" s="274">
        <v>1.1000000000000001</v>
      </c>
      <c r="F148" s="274">
        <v>1</v>
      </c>
      <c r="G148" s="275">
        <v>4</v>
      </c>
      <c r="H148" s="275">
        <v>6</v>
      </c>
      <c r="I148" s="276">
        <v>0.78</v>
      </c>
      <c r="J148" s="276">
        <v>0.08</v>
      </c>
      <c r="K148" s="276">
        <v>0</v>
      </c>
      <c r="L148" s="276">
        <v>0.14000000000000001</v>
      </c>
      <c r="M148" s="277"/>
      <c r="N148" s="277"/>
      <c r="O148" s="277"/>
      <c r="P148" s="277"/>
      <c r="Q148" s="277"/>
      <c r="S148" s="277"/>
      <c r="T148" s="277"/>
      <c r="U148" s="277"/>
      <c r="V148" s="277"/>
    </row>
    <row r="149" spans="1:22" ht="33" customHeight="1">
      <c r="A149" s="271">
        <v>20</v>
      </c>
      <c r="B149" s="272" t="s">
        <v>1404</v>
      </c>
      <c r="C149" s="271">
        <v>137</v>
      </c>
      <c r="D149" s="273" t="s">
        <v>1412</v>
      </c>
      <c r="E149" s="274">
        <v>1.35</v>
      </c>
      <c r="F149" s="274">
        <v>1</v>
      </c>
      <c r="G149" s="275">
        <v>5</v>
      </c>
      <c r="H149" s="275">
        <v>7</v>
      </c>
      <c r="I149" s="276">
        <v>0.73</v>
      </c>
      <c r="J149" s="276">
        <v>0.14000000000000001</v>
      </c>
      <c r="K149" s="276">
        <v>0</v>
      </c>
      <c r="L149" s="276">
        <v>0.13</v>
      </c>
      <c r="M149" s="277"/>
      <c r="N149" s="277"/>
      <c r="O149" s="277"/>
      <c r="P149" s="277"/>
      <c r="Q149" s="277"/>
      <c r="S149" s="277"/>
      <c r="T149" s="277"/>
      <c r="U149" s="277"/>
      <c r="V149" s="277"/>
    </row>
    <row r="150" spans="1:22" ht="21.95" customHeight="1">
      <c r="A150" s="271">
        <v>21</v>
      </c>
      <c r="B150" s="272" t="s">
        <v>1413</v>
      </c>
      <c r="C150" s="271">
        <v>138</v>
      </c>
      <c r="D150" s="273" t="s">
        <v>1414</v>
      </c>
      <c r="E150" s="274">
        <v>0.53</v>
      </c>
      <c r="F150" s="274">
        <v>0.6</v>
      </c>
      <c r="G150" s="275">
        <v>1</v>
      </c>
      <c r="H150" s="275">
        <v>2</v>
      </c>
      <c r="I150" s="276">
        <v>0.66</v>
      </c>
      <c r="J150" s="276">
        <v>0.19</v>
      </c>
      <c r="K150" s="276">
        <v>0</v>
      </c>
      <c r="L150" s="276">
        <v>0.15</v>
      </c>
      <c r="M150" s="277"/>
      <c r="N150" s="277"/>
      <c r="O150" s="277"/>
      <c r="P150" s="277"/>
      <c r="Q150" s="277"/>
      <c r="S150" s="277"/>
      <c r="T150" s="277"/>
      <c r="U150" s="277"/>
      <c r="V150" s="277"/>
    </row>
    <row r="151" spans="1:22" ht="21.95" customHeight="1">
      <c r="A151" s="271">
        <v>21</v>
      </c>
      <c r="B151" s="272" t="s">
        <v>1413</v>
      </c>
      <c r="C151" s="271">
        <v>139</v>
      </c>
      <c r="D151" s="273" t="s">
        <v>1415</v>
      </c>
      <c r="E151" s="274">
        <v>0.79</v>
      </c>
      <c r="F151" s="274">
        <v>0.7</v>
      </c>
      <c r="G151" s="275">
        <v>1</v>
      </c>
      <c r="H151" s="275">
        <v>1</v>
      </c>
      <c r="I151" s="276">
        <v>0.54</v>
      </c>
      <c r="J151" s="276">
        <v>0.34</v>
      </c>
      <c r="K151" s="276">
        <v>0</v>
      </c>
      <c r="L151" s="276">
        <v>0.12</v>
      </c>
      <c r="M151" s="277"/>
      <c r="N151" s="277"/>
      <c r="O151" s="277"/>
      <c r="P151" s="277"/>
      <c r="Q151" s="277"/>
      <c r="S151" s="277"/>
      <c r="T151" s="277"/>
      <c r="U151" s="277"/>
      <c r="V151" s="277"/>
    </row>
    <row r="152" spans="1:22" ht="21.95" customHeight="1">
      <c r="A152" s="271">
        <v>21</v>
      </c>
      <c r="B152" s="272" t="s">
        <v>1413</v>
      </c>
      <c r="C152" s="271">
        <v>140</v>
      </c>
      <c r="D152" s="273" t="s">
        <v>1416</v>
      </c>
      <c r="E152" s="274">
        <v>1.05</v>
      </c>
      <c r="F152" s="274">
        <v>0.7</v>
      </c>
      <c r="G152" s="275">
        <v>3</v>
      </c>
      <c r="H152" s="275">
        <v>3</v>
      </c>
      <c r="I152" s="276">
        <v>0.49</v>
      </c>
      <c r="J152" s="276">
        <v>0.4</v>
      </c>
      <c r="K152" s="276">
        <v>0</v>
      </c>
      <c r="L152" s="276">
        <v>0.11</v>
      </c>
      <c r="M152" s="277"/>
      <c r="N152" s="277"/>
      <c r="O152" s="277"/>
      <c r="P152" s="277"/>
      <c r="Q152" s="277"/>
      <c r="S152" s="277"/>
      <c r="T152" s="277"/>
      <c r="U152" s="277"/>
      <c r="V152" s="277"/>
    </row>
    <row r="153" spans="1:22" ht="21.95" customHeight="1">
      <c r="A153" s="271">
        <v>21</v>
      </c>
      <c r="B153" s="272" t="s">
        <v>1413</v>
      </c>
      <c r="C153" s="271">
        <v>141</v>
      </c>
      <c r="D153" s="273" t="s">
        <v>1417</v>
      </c>
      <c r="E153" s="274">
        <v>1.19</v>
      </c>
      <c r="F153" s="274">
        <v>0.7</v>
      </c>
      <c r="G153" s="275">
        <v>2</v>
      </c>
      <c r="H153" s="275">
        <v>3</v>
      </c>
      <c r="I153" s="276">
        <v>0.46</v>
      </c>
      <c r="J153" s="276">
        <v>0.43</v>
      </c>
      <c r="K153" s="276">
        <v>0</v>
      </c>
      <c r="L153" s="276">
        <v>0.11</v>
      </c>
      <c r="M153" s="277"/>
      <c r="N153" s="277"/>
      <c r="O153" s="277"/>
      <c r="P153" s="277"/>
      <c r="Q153" s="277"/>
      <c r="S153" s="277"/>
      <c r="T153" s="277"/>
      <c r="U153" s="277"/>
      <c r="V153" s="277"/>
    </row>
    <row r="154" spans="1:22" ht="21.95" customHeight="1">
      <c r="A154" s="271">
        <v>21</v>
      </c>
      <c r="B154" s="272" t="s">
        <v>1413</v>
      </c>
      <c r="C154" s="271">
        <v>142</v>
      </c>
      <c r="D154" s="273" t="s">
        <v>1418</v>
      </c>
      <c r="E154" s="274">
        <v>2.11</v>
      </c>
      <c r="F154" s="274">
        <v>1</v>
      </c>
      <c r="G154" s="275">
        <v>3</v>
      </c>
      <c r="H154" s="275">
        <v>5</v>
      </c>
      <c r="I154" s="276">
        <v>0.36</v>
      </c>
      <c r="J154" s="276">
        <v>0.56999999999999995</v>
      </c>
      <c r="K154" s="276">
        <v>0</v>
      </c>
      <c r="L154" s="276">
        <v>7.0000000000000007E-2</v>
      </c>
      <c r="M154" s="277"/>
      <c r="N154" s="277"/>
      <c r="O154" s="277"/>
      <c r="P154" s="277"/>
      <c r="Q154" s="277"/>
      <c r="S154" s="277"/>
      <c r="T154" s="277"/>
      <c r="U154" s="277"/>
      <c r="V154" s="277"/>
    </row>
    <row r="155" spans="1:22" ht="21.95" customHeight="1">
      <c r="A155" s="271">
        <v>21</v>
      </c>
      <c r="B155" s="272" t="s">
        <v>1413</v>
      </c>
      <c r="C155" s="271">
        <v>143</v>
      </c>
      <c r="D155" s="273" t="s">
        <v>1419</v>
      </c>
      <c r="E155" s="274">
        <v>0.59</v>
      </c>
      <c r="F155" s="274">
        <v>0.56999999999999995</v>
      </c>
      <c r="G155" s="275">
        <v>3</v>
      </c>
      <c r="H155" s="275">
        <v>4</v>
      </c>
      <c r="I155" s="276">
        <v>0.76</v>
      </c>
      <c r="J155" s="276">
        <v>7.0000000000000007E-2</v>
      </c>
      <c r="K155" s="276">
        <v>0</v>
      </c>
      <c r="L155" s="276">
        <v>0.17</v>
      </c>
      <c r="M155" s="277"/>
      <c r="N155" s="277"/>
      <c r="O155" s="277"/>
      <c r="P155" s="277"/>
      <c r="Q155" s="277"/>
      <c r="S155" s="277"/>
      <c r="T155" s="277"/>
      <c r="U155" s="277"/>
      <c r="V155" s="277"/>
    </row>
    <row r="156" spans="1:22" ht="21.95" hidden="1" customHeight="1">
      <c r="A156" s="271">
        <v>21</v>
      </c>
      <c r="B156" s="272" t="s">
        <v>1413</v>
      </c>
      <c r="C156" s="271">
        <v>144</v>
      </c>
      <c r="D156" s="273" t="s">
        <v>1420</v>
      </c>
      <c r="E156" s="274">
        <v>0.84</v>
      </c>
      <c r="F156" s="274">
        <v>0.6</v>
      </c>
      <c r="G156" s="275"/>
      <c r="H156" s="275"/>
      <c r="I156" s="276"/>
      <c r="J156" s="276"/>
      <c r="K156" s="276"/>
      <c r="L156" s="276"/>
      <c r="M156" s="277"/>
      <c r="N156" s="277"/>
      <c r="O156" s="277"/>
      <c r="P156" s="277"/>
      <c r="Q156" s="277"/>
      <c r="S156" s="277"/>
      <c r="T156" s="277"/>
      <c r="U156" s="277"/>
      <c r="V156" s="277"/>
    </row>
    <row r="157" spans="1:22" ht="21.95" customHeight="1">
      <c r="A157" s="271">
        <v>22</v>
      </c>
      <c r="B157" s="272" t="s">
        <v>1421</v>
      </c>
      <c r="C157" s="271">
        <v>145</v>
      </c>
      <c r="D157" s="273" t="s">
        <v>1422</v>
      </c>
      <c r="E157" s="274">
        <v>1.19</v>
      </c>
      <c r="F157" s="274">
        <v>1</v>
      </c>
      <c r="G157" s="275">
        <v>6</v>
      </c>
      <c r="H157" s="275">
        <v>7</v>
      </c>
      <c r="I157" s="276">
        <v>0.68</v>
      </c>
      <c r="J157" s="276">
        <v>0.17</v>
      </c>
      <c r="K157" s="276">
        <v>0</v>
      </c>
      <c r="L157" s="276">
        <v>0.15</v>
      </c>
      <c r="M157" s="277"/>
      <c r="N157" s="277"/>
      <c r="O157" s="277"/>
      <c r="P157" s="277"/>
      <c r="Q157" s="277"/>
      <c r="S157" s="277"/>
      <c r="T157" s="277"/>
      <c r="U157" s="277"/>
      <c r="V157" s="277"/>
    </row>
    <row r="158" spans="1:22" ht="21.95" customHeight="1">
      <c r="A158" s="271">
        <v>22</v>
      </c>
      <c r="B158" s="272" t="s">
        <v>1421</v>
      </c>
      <c r="C158" s="271">
        <v>146</v>
      </c>
      <c r="D158" s="273" t="s">
        <v>1423</v>
      </c>
      <c r="E158" s="274">
        <v>0.48</v>
      </c>
      <c r="F158" s="274">
        <v>1</v>
      </c>
      <c r="G158" s="275">
        <v>6</v>
      </c>
      <c r="H158" s="275">
        <v>10</v>
      </c>
      <c r="I158" s="276">
        <v>0.73</v>
      </c>
      <c r="J158" s="276">
        <v>0.11</v>
      </c>
      <c r="K158" s="276">
        <v>0</v>
      </c>
      <c r="L158" s="276">
        <v>0.16</v>
      </c>
      <c r="M158" s="277"/>
      <c r="N158" s="277"/>
      <c r="O158" s="277"/>
      <c r="P158" s="277"/>
      <c r="Q158" s="277"/>
      <c r="S158" s="277"/>
      <c r="T158" s="277"/>
      <c r="U158" s="277"/>
      <c r="V158" s="277"/>
    </row>
    <row r="159" spans="1:22" ht="33" customHeight="1">
      <c r="A159" s="271">
        <v>22</v>
      </c>
      <c r="B159" s="272" t="s">
        <v>1421</v>
      </c>
      <c r="C159" s="271">
        <v>147</v>
      </c>
      <c r="D159" s="273" t="s">
        <v>1570</v>
      </c>
      <c r="E159" s="274">
        <v>1.85</v>
      </c>
      <c r="F159" s="274">
        <v>1</v>
      </c>
      <c r="G159" s="275">
        <v>4</v>
      </c>
      <c r="H159" s="275">
        <v>10</v>
      </c>
      <c r="I159" s="276">
        <v>0.63</v>
      </c>
      <c r="J159" s="276">
        <v>0.22</v>
      </c>
      <c r="K159" s="276">
        <v>0</v>
      </c>
      <c r="L159" s="276">
        <v>0.15</v>
      </c>
      <c r="M159" s="277"/>
      <c r="N159" s="277"/>
      <c r="O159" s="277"/>
      <c r="P159" s="277"/>
      <c r="Q159" s="277"/>
      <c r="S159" s="277"/>
      <c r="T159" s="277"/>
      <c r="U159" s="277"/>
      <c r="V159" s="277"/>
    </row>
    <row r="160" spans="1:22" ht="33" hidden="1" customHeight="1">
      <c r="A160" s="271">
        <v>22</v>
      </c>
      <c r="B160" s="272" t="s">
        <v>1421</v>
      </c>
      <c r="C160" s="271">
        <v>148</v>
      </c>
      <c r="D160" s="273" t="s">
        <v>1569</v>
      </c>
      <c r="E160" s="274">
        <v>2.12</v>
      </c>
      <c r="F160" s="274">
        <v>1</v>
      </c>
      <c r="G160" s="275"/>
      <c r="H160" s="275"/>
      <c r="I160" s="276"/>
      <c r="J160" s="276"/>
      <c r="K160" s="276"/>
      <c r="L160" s="276"/>
      <c r="M160" s="277"/>
      <c r="N160" s="277"/>
      <c r="O160" s="277"/>
      <c r="P160" s="277"/>
      <c r="Q160" s="277"/>
      <c r="S160" s="277"/>
      <c r="T160" s="277"/>
      <c r="U160" s="277"/>
      <c r="V160" s="277"/>
    </row>
    <row r="161" spans="1:22" ht="21.95" customHeight="1">
      <c r="A161" s="271">
        <v>22</v>
      </c>
      <c r="B161" s="272" t="s">
        <v>1421</v>
      </c>
      <c r="C161" s="271">
        <v>149</v>
      </c>
      <c r="D161" s="273" t="s">
        <v>1424</v>
      </c>
      <c r="E161" s="274">
        <v>0.75</v>
      </c>
      <c r="F161" s="274">
        <v>1</v>
      </c>
      <c r="G161" s="275">
        <v>8</v>
      </c>
      <c r="H161" s="275">
        <v>9</v>
      </c>
      <c r="I161" s="276">
        <v>0.69</v>
      </c>
      <c r="J161" s="276">
        <v>0.14000000000000001</v>
      </c>
      <c r="K161" s="276">
        <v>0</v>
      </c>
      <c r="L161" s="276">
        <v>0.17</v>
      </c>
      <c r="M161" s="277"/>
      <c r="N161" s="277"/>
      <c r="O161" s="277"/>
      <c r="P161" s="277"/>
      <c r="Q161" s="277"/>
      <c r="S161" s="277"/>
      <c r="T161" s="277"/>
      <c r="U161" s="277"/>
      <c r="V161" s="277"/>
    </row>
    <row r="162" spans="1:22" ht="21.95" customHeight="1">
      <c r="A162" s="271">
        <v>23</v>
      </c>
      <c r="B162" s="272" t="s">
        <v>1425</v>
      </c>
      <c r="C162" s="271">
        <v>150</v>
      </c>
      <c r="D162" s="273" t="s">
        <v>1426</v>
      </c>
      <c r="E162" s="274">
        <v>1.02</v>
      </c>
      <c r="F162" s="274">
        <v>1</v>
      </c>
      <c r="G162" s="275">
        <v>9</v>
      </c>
      <c r="H162" s="275">
        <v>11</v>
      </c>
      <c r="I162" s="276">
        <v>0.71</v>
      </c>
      <c r="J162" s="276">
        <v>0.1</v>
      </c>
      <c r="K162" s="276">
        <v>0</v>
      </c>
      <c r="L162" s="276">
        <v>0.19</v>
      </c>
      <c r="M162" s="277"/>
      <c r="N162" s="277"/>
      <c r="O162" s="277"/>
      <c r="P162" s="277"/>
      <c r="Q162" s="277"/>
      <c r="S162" s="277"/>
      <c r="T162" s="277"/>
      <c r="U162" s="277"/>
      <c r="V162" s="277"/>
    </row>
    <row r="163" spans="1:22" ht="45.95" hidden="1" customHeight="1">
      <c r="A163" s="271">
        <v>23</v>
      </c>
      <c r="B163" s="272" t="s">
        <v>1425</v>
      </c>
      <c r="C163" s="271">
        <v>151</v>
      </c>
      <c r="D163" s="273" t="s">
        <v>1427</v>
      </c>
      <c r="E163" s="274">
        <v>0.85</v>
      </c>
      <c r="F163" s="274">
        <v>1</v>
      </c>
      <c r="G163" s="275"/>
      <c r="H163" s="275"/>
      <c r="I163" s="276"/>
      <c r="J163" s="276"/>
      <c r="K163" s="276"/>
      <c r="L163" s="276"/>
      <c r="M163" s="277"/>
      <c r="N163" s="277"/>
      <c r="O163" s="277"/>
      <c r="P163" s="277"/>
      <c r="Q163" s="277"/>
      <c r="S163" s="277"/>
      <c r="T163" s="277"/>
      <c r="U163" s="277"/>
      <c r="V163" s="277"/>
    </row>
    <row r="164" spans="1:22" ht="21.95" customHeight="1">
      <c r="A164" s="271">
        <v>23</v>
      </c>
      <c r="B164" s="272" t="s">
        <v>1425</v>
      </c>
      <c r="C164" s="271">
        <v>152</v>
      </c>
      <c r="D164" s="273" t="s">
        <v>1428</v>
      </c>
      <c r="E164" s="274">
        <v>1.36</v>
      </c>
      <c r="F164" s="274">
        <v>1</v>
      </c>
      <c r="G164" s="275">
        <v>8</v>
      </c>
      <c r="H164" s="275">
        <v>12</v>
      </c>
      <c r="I164" s="276">
        <v>0.64</v>
      </c>
      <c r="J164" s="276">
        <v>0.19</v>
      </c>
      <c r="K164" s="276">
        <v>0</v>
      </c>
      <c r="L164" s="276">
        <v>0.17</v>
      </c>
      <c r="M164" s="277"/>
      <c r="N164" s="277"/>
      <c r="O164" s="277"/>
      <c r="P164" s="277"/>
      <c r="Q164" s="277"/>
      <c r="S164" s="277"/>
      <c r="T164" s="277"/>
      <c r="U164" s="277"/>
      <c r="V164" s="277"/>
    </row>
    <row r="165" spans="1:22" ht="21.95" customHeight="1">
      <c r="A165" s="271">
        <v>23</v>
      </c>
      <c r="B165" s="272" t="s">
        <v>1425</v>
      </c>
      <c r="C165" s="271">
        <v>153</v>
      </c>
      <c r="D165" s="273" t="s">
        <v>1429</v>
      </c>
      <c r="E165" s="274">
        <v>1.21</v>
      </c>
      <c r="F165" s="274">
        <v>1</v>
      </c>
      <c r="G165" s="275">
        <v>9</v>
      </c>
      <c r="H165" s="275">
        <v>12</v>
      </c>
      <c r="I165" s="276">
        <v>0.64</v>
      </c>
      <c r="J165" s="276">
        <v>0.19</v>
      </c>
      <c r="K165" s="276">
        <v>0</v>
      </c>
      <c r="L165" s="276">
        <v>0.17</v>
      </c>
      <c r="M165" s="277"/>
      <c r="N165" s="277"/>
      <c r="O165" s="277"/>
      <c r="P165" s="277"/>
      <c r="Q165" s="277"/>
      <c r="S165" s="277"/>
      <c r="T165" s="277"/>
      <c r="U165" s="277"/>
      <c r="V165" s="277"/>
    </row>
    <row r="166" spans="1:22" ht="21.95" customHeight="1">
      <c r="A166" s="271">
        <v>24</v>
      </c>
      <c r="B166" s="272" t="s">
        <v>1430</v>
      </c>
      <c r="C166" s="271">
        <v>154</v>
      </c>
      <c r="D166" s="273" t="s">
        <v>1431</v>
      </c>
      <c r="E166" s="274">
        <v>1.67</v>
      </c>
      <c r="F166" s="274">
        <v>1</v>
      </c>
      <c r="G166" s="275">
        <v>10</v>
      </c>
      <c r="H166" s="275">
        <v>12</v>
      </c>
      <c r="I166" s="276">
        <v>0.59</v>
      </c>
      <c r="J166" s="276">
        <v>0.25</v>
      </c>
      <c r="K166" s="276">
        <v>0</v>
      </c>
      <c r="L166" s="276">
        <v>0.16</v>
      </c>
      <c r="M166" s="277"/>
      <c r="N166" s="277"/>
      <c r="O166" s="277"/>
      <c r="P166" s="277"/>
      <c r="Q166" s="277"/>
      <c r="S166" s="277"/>
      <c r="T166" s="277"/>
      <c r="U166" s="277"/>
      <c r="V166" s="277"/>
    </row>
    <row r="167" spans="1:22" ht="21.95" customHeight="1">
      <c r="A167" s="271">
        <v>24</v>
      </c>
      <c r="B167" s="272" t="s">
        <v>1430</v>
      </c>
      <c r="C167" s="271">
        <v>155</v>
      </c>
      <c r="D167" s="273" t="s">
        <v>1432</v>
      </c>
      <c r="E167" s="274">
        <v>0.87</v>
      </c>
      <c r="F167" s="274">
        <v>1.2</v>
      </c>
      <c r="G167" s="275">
        <v>15</v>
      </c>
      <c r="H167" s="275">
        <v>15</v>
      </c>
      <c r="I167" s="276">
        <v>0.71</v>
      </c>
      <c r="J167" s="276">
        <v>0.09</v>
      </c>
      <c r="K167" s="276">
        <v>0</v>
      </c>
      <c r="L167" s="276">
        <v>0.2</v>
      </c>
      <c r="M167" s="277"/>
      <c r="N167" s="277"/>
      <c r="O167" s="277"/>
      <c r="P167" s="277"/>
      <c r="Q167" s="277"/>
      <c r="S167" s="277"/>
      <c r="T167" s="277"/>
      <c r="U167" s="277"/>
      <c r="V167" s="277"/>
    </row>
    <row r="168" spans="1:22" ht="33" customHeight="1">
      <c r="A168" s="271">
        <v>25</v>
      </c>
      <c r="B168" s="272" t="s">
        <v>1433</v>
      </c>
      <c r="C168" s="271">
        <v>156</v>
      </c>
      <c r="D168" s="273" t="s">
        <v>1571</v>
      </c>
      <c r="E168" s="274">
        <v>0.94</v>
      </c>
      <c r="F168" s="274">
        <v>1</v>
      </c>
      <c r="G168" s="275">
        <v>10</v>
      </c>
      <c r="H168" s="275">
        <v>12</v>
      </c>
      <c r="I168" s="276">
        <v>0.8</v>
      </c>
      <c r="J168" s="276">
        <v>0.06</v>
      </c>
      <c r="K168" s="276">
        <v>0</v>
      </c>
      <c r="L168" s="276">
        <v>0.14000000000000001</v>
      </c>
      <c r="M168" s="277"/>
      <c r="N168" s="277"/>
      <c r="O168" s="277"/>
      <c r="P168" s="277"/>
      <c r="Q168" s="277"/>
      <c r="S168" s="277"/>
      <c r="T168" s="277"/>
      <c r="U168" s="277"/>
      <c r="V168" s="277"/>
    </row>
    <row r="169" spans="1:22" ht="33" customHeight="1">
      <c r="A169" s="271">
        <v>25</v>
      </c>
      <c r="B169" s="272" t="s">
        <v>1433</v>
      </c>
      <c r="C169" s="271">
        <v>157</v>
      </c>
      <c r="D169" s="273" t="s">
        <v>1434</v>
      </c>
      <c r="E169" s="274">
        <v>1.32</v>
      </c>
      <c r="F169" s="274">
        <v>1</v>
      </c>
      <c r="G169" s="275">
        <v>6</v>
      </c>
      <c r="H169" s="275">
        <v>12</v>
      </c>
      <c r="I169" s="276">
        <v>0.77</v>
      </c>
      <c r="J169" s="276">
        <v>0.08</v>
      </c>
      <c r="K169" s="276">
        <v>0</v>
      </c>
      <c r="L169" s="276">
        <v>0.15</v>
      </c>
      <c r="M169" s="277"/>
      <c r="N169" s="277"/>
      <c r="O169" s="277"/>
      <c r="P169" s="277"/>
      <c r="Q169" s="277"/>
      <c r="S169" s="277"/>
      <c r="T169" s="277"/>
      <c r="U169" s="277"/>
      <c r="V169" s="277"/>
    </row>
    <row r="170" spans="1:22" ht="33" customHeight="1">
      <c r="A170" s="271">
        <v>25</v>
      </c>
      <c r="B170" s="272" t="s">
        <v>1433</v>
      </c>
      <c r="C170" s="271">
        <v>158</v>
      </c>
      <c r="D170" s="273" t="s">
        <v>1435</v>
      </c>
      <c r="E170" s="274">
        <v>1.05</v>
      </c>
      <c r="F170" s="274">
        <v>1</v>
      </c>
      <c r="G170" s="275">
        <v>10</v>
      </c>
      <c r="H170" s="275">
        <v>12</v>
      </c>
      <c r="I170" s="276">
        <v>0.8</v>
      </c>
      <c r="J170" s="276">
        <v>0.06</v>
      </c>
      <c r="K170" s="276">
        <v>0</v>
      </c>
      <c r="L170" s="276">
        <v>0.14000000000000001</v>
      </c>
      <c r="M170" s="277"/>
      <c r="N170" s="277"/>
      <c r="O170" s="277"/>
      <c r="P170" s="277"/>
      <c r="Q170" s="277"/>
      <c r="S170" s="277"/>
      <c r="T170" s="277"/>
      <c r="U170" s="277"/>
      <c r="V170" s="277"/>
    </row>
    <row r="171" spans="1:22" ht="33" customHeight="1">
      <c r="A171" s="271">
        <v>25</v>
      </c>
      <c r="B171" s="272" t="s">
        <v>1433</v>
      </c>
      <c r="C171" s="271">
        <v>159</v>
      </c>
      <c r="D171" s="273" t="s">
        <v>1436</v>
      </c>
      <c r="E171" s="274">
        <v>0.93</v>
      </c>
      <c r="F171" s="274">
        <v>1</v>
      </c>
      <c r="G171" s="275">
        <v>3</v>
      </c>
      <c r="H171" s="275">
        <v>3</v>
      </c>
      <c r="I171" s="276">
        <v>0.42</v>
      </c>
      <c r="J171" s="276">
        <v>0.54</v>
      </c>
      <c r="K171" s="276">
        <v>0</v>
      </c>
      <c r="L171" s="276">
        <v>0.04</v>
      </c>
      <c r="M171" s="277"/>
      <c r="N171" s="277"/>
      <c r="O171" s="277"/>
      <c r="P171" s="277"/>
      <c r="Q171" s="277"/>
      <c r="S171" s="277"/>
      <c r="T171" s="277"/>
      <c r="U171" s="277"/>
      <c r="V171" s="277"/>
    </row>
    <row r="172" spans="1:22" ht="33" hidden="1" customHeight="1">
      <c r="A172" s="271">
        <v>25</v>
      </c>
      <c r="B172" s="272" t="s">
        <v>1433</v>
      </c>
      <c r="C172" s="271">
        <v>160</v>
      </c>
      <c r="D172" s="273" t="s">
        <v>1572</v>
      </c>
      <c r="E172" s="274">
        <v>1.9</v>
      </c>
      <c r="F172" s="274">
        <v>0.9</v>
      </c>
      <c r="G172" s="275"/>
      <c r="H172" s="275"/>
      <c r="I172" s="276"/>
      <c r="J172" s="276"/>
      <c r="K172" s="276"/>
      <c r="L172" s="276"/>
      <c r="M172" s="277"/>
      <c r="N172" s="277"/>
      <c r="O172" s="277"/>
      <c r="P172" s="277"/>
      <c r="Q172" s="277"/>
      <c r="S172" s="277"/>
      <c r="T172" s="277"/>
      <c r="U172" s="277"/>
      <c r="V172" s="277"/>
    </row>
    <row r="173" spans="1:22" ht="33" hidden="1" customHeight="1">
      <c r="A173" s="271">
        <v>25</v>
      </c>
      <c r="B173" s="272" t="s">
        <v>1433</v>
      </c>
      <c r="C173" s="271">
        <v>161</v>
      </c>
      <c r="D173" s="273" t="s">
        <v>1573</v>
      </c>
      <c r="E173" s="274">
        <v>3.67</v>
      </c>
      <c r="F173" s="274">
        <v>1</v>
      </c>
      <c r="G173" s="275"/>
      <c r="H173" s="275"/>
      <c r="I173" s="276"/>
      <c r="J173" s="276"/>
      <c r="K173" s="276"/>
      <c r="L173" s="276"/>
      <c r="M173" s="277"/>
      <c r="N173" s="277"/>
      <c r="O173" s="277"/>
      <c r="P173" s="277"/>
      <c r="Q173" s="277"/>
      <c r="S173" s="277"/>
      <c r="T173" s="277"/>
      <c r="U173" s="277"/>
      <c r="V173" s="277"/>
    </row>
    <row r="174" spans="1:22" ht="33" hidden="1" customHeight="1">
      <c r="A174" s="271">
        <v>25</v>
      </c>
      <c r="B174" s="272" t="s">
        <v>1433</v>
      </c>
      <c r="C174" s="271">
        <v>162</v>
      </c>
      <c r="D174" s="273" t="s">
        <v>1574</v>
      </c>
      <c r="E174" s="274">
        <v>4.01</v>
      </c>
      <c r="F174" s="274">
        <v>1</v>
      </c>
      <c r="G174" s="275"/>
      <c r="H174" s="275"/>
      <c r="I174" s="276"/>
      <c r="J174" s="276"/>
      <c r="K174" s="276"/>
      <c r="L174" s="276"/>
      <c r="M174" s="277"/>
      <c r="N174" s="277"/>
      <c r="O174" s="277"/>
      <c r="P174" s="277"/>
      <c r="Q174" s="277"/>
      <c r="S174" s="277"/>
      <c r="T174" s="277"/>
      <c r="U174" s="277"/>
      <c r="V174" s="277"/>
    </row>
    <row r="175" spans="1:22" ht="33" customHeight="1">
      <c r="A175" s="271">
        <v>25</v>
      </c>
      <c r="B175" s="272" t="s">
        <v>1433</v>
      </c>
      <c r="C175" s="271">
        <v>163</v>
      </c>
      <c r="D175" s="273" t="s">
        <v>1437</v>
      </c>
      <c r="E175" s="274">
        <v>1.1200000000000001</v>
      </c>
      <c r="F175" s="274">
        <v>0.8</v>
      </c>
      <c r="G175" s="275">
        <v>5</v>
      </c>
      <c r="H175" s="275">
        <v>10</v>
      </c>
      <c r="I175" s="276">
        <v>0.8</v>
      </c>
      <c r="J175" s="276">
        <v>0.06</v>
      </c>
      <c r="K175" s="276">
        <v>0</v>
      </c>
      <c r="L175" s="276">
        <v>0.14000000000000001</v>
      </c>
      <c r="M175" s="277"/>
      <c r="N175" s="277"/>
      <c r="O175" s="277"/>
      <c r="P175" s="277"/>
      <c r="Q175" s="277"/>
      <c r="S175" s="277"/>
      <c r="T175" s="277"/>
      <c r="U175" s="277"/>
      <c r="V175" s="277"/>
    </row>
    <row r="176" spans="1:22" ht="33" customHeight="1">
      <c r="A176" s="271">
        <v>25</v>
      </c>
      <c r="B176" s="272" t="s">
        <v>1433</v>
      </c>
      <c r="C176" s="271">
        <v>164</v>
      </c>
      <c r="D176" s="273" t="s">
        <v>1438</v>
      </c>
      <c r="E176" s="274">
        <v>1.22</v>
      </c>
      <c r="F176" s="274">
        <v>0.9</v>
      </c>
      <c r="G176" s="275">
        <v>3</v>
      </c>
      <c r="H176" s="275">
        <v>5</v>
      </c>
      <c r="I176" s="276">
        <v>0.7</v>
      </c>
      <c r="J176" s="276">
        <v>0.19</v>
      </c>
      <c r="K176" s="276">
        <v>0</v>
      </c>
      <c r="L176" s="276">
        <v>0.11</v>
      </c>
      <c r="M176" s="277"/>
      <c r="N176" s="277"/>
      <c r="O176" s="277"/>
      <c r="P176" s="277"/>
      <c r="Q176" s="277"/>
      <c r="S176" s="277"/>
      <c r="T176" s="277"/>
      <c r="U176" s="277"/>
      <c r="V176" s="277"/>
    </row>
    <row r="177" spans="1:22" ht="33" customHeight="1">
      <c r="A177" s="271">
        <v>25</v>
      </c>
      <c r="B177" s="272" t="s">
        <v>1433</v>
      </c>
      <c r="C177" s="271">
        <v>165</v>
      </c>
      <c r="D177" s="273" t="s">
        <v>1439</v>
      </c>
      <c r="E177" s="274">
        <v>3.31</v>
      </c>
      <c r="F177" s="274">
        <v>1</v>
      </c>
      <c r="G177" s="275">
        <v>5</v>
      </c>
      <c r="H177" s="275">
        <v>5</v>
      </c>
      <c r="I177" s="276">
        <v>0.49</v>
      </c>
      <c r="J177" s="276">
        <v>0.42</v>
      </c>
      <c r="K177" s="276">
        <v>0</v>
      </c>
      <c r="L177" s="276">
        <v>0.09</v>
      </c>
      <c r="M177" s="277"/>
      <c r="N177" s="277"/>
      <c r="O177" s="277"/>
      <c r="P177" s="277"/>
      <c r="Q177" s="277"/>
      <c r="S177" s="277"/>
      <c r="T177" s="277"/>
      <c r="U177" s="277"/>
      <c r="V177" s="277"/>
    </row>
    <row r="178" spans="1:22" ht="33" customHeight="1">
      <c r="A178" s="271">
        <v>26</v>
      </c>
      <c r="B178" s="272" t="s">
        <v>1440</v>
      </c>
      <c r="C178" s="271">
        <v>166</v>
      </c>
      <c r="D178" s="273" t="s">
        <v>1441</v>
      </c>
      <c r="E178" s="274">
        <v>0.99</v>
      </c>
      <c r="F178" s="274">
        <v>1</v>
      </c>
      <c r="G178" s="275">
        <v>5</v>
      </c>
      <c r="H178" s="275">
        <v>9</v>
      </c>
      <c r="I178" s="276">
        <v>0.74</v>
      </c>
      <c r="J178" s="276">
        <v>0.13</v>
      </c>
      <c r="K178" s="276">
        <v>0</v>
      </c>
      <c r="L178" s="276">
        <v>0.13</v>
      </c>
      <c r="M178" s="277"/>
      <c r="N178" s="277"/>
      <c r="O178" s="277"/>
      <c r="P178" s="277"/>
      <c r="Q178" s="277"/>
      <c r="S178" s="277"/>
      <c r="T178" s="277"/>
      <c r="U178" s="277"/>
      <c r="V178" s="277"/>
    </row>
    <row r="179" spans="1:22" ht="33" customHeight="1">
      <c r="A179" s="271">
        <v>27</v>
      </c>
      <c r="B179" s="272" t="s">
        <v>1442</v>
      </c>
      <c r="C179" s="271">
        <v>167</v>
      </c>
      <c r="D179" s="273" t="s">
        <v>1443</v>
      </c>
      <c r="E179" s="274">
        <v>0.74</v>
      </c>
      <c r="F179" s="274">
        <v>1</v>
      </c>
      <c r="G179" s="275">
        <v>9</v>
      </c>
      <c r="H179" s="275">
        <v>12</v>
      </c>
      <c r="I179" s="276">
        <v>0.78</v>
      </c>
      <c r="J179" s="276">
        <v>7.0000000000000007E-2</v>
      </c>
      <c r="K179" s="276">
        <v>0</v>
      </c>
      <c r="L179" s="276">
        <v>0.15</v>
      </c>
      <c r="M179" s="277"/>
      <c r="N179" s="277"/>
      <c r="O179" s="277"/>
      <c r="P179" s="277"/>
      <c r="Q179" s="277"/>
      <c r="S179" s="277"/>
      <c r="T179" s="277"/>
      <c r="U179" s="277"/>
      <c r="V179" s="277"/>
    </row>
    <row r="180" spans="1:22" ht="45.95" customHeight="1">
      <c r="A180" s="271">
        <v>27</v>
      </c>
      <c r="B180" s="272" t="s">
        <v>1442</v>
      </c>
      <c r="C180" s="271">
        <v>168</v>
      </c>
      <c r="D180" s="273" t="s">
        <v>1444</v>
      </c>
      <c r="E180" s="274">
        <v>0.69</v>
      </c>
      <c r="F180" s="274">
        <v>1</v>
      </c>
      <c r="G180" s="275">
        <v>4</v>
      </c>
      <c r="H180" s="275">
        <v>4</v>
      </c>
      <c r="I180" s="276">
        <v>0.78</v>
      </c>
      <c r="J180" s="276">
        <v>0.06</v>
      </c>
      <c r="K180" s="276">
        <v>0</v>
      </c>
      <c r="L180" s="276">
        <v>0.16</v>
      </c>
      <c r="M180" s="277"/>
      <c r="N180" s="277"/>
      <c r="O180" s="277"/>
      <c r="P180" s="277"/>
      <c r="Q180" s="277"/>
      <c r="S180" s="277"/>
      <c r="T180" s="277"/>
      <c r="U180" s="277"/>
      <c r="V180" s="277"/>
    </row>
    <row r="181" spans="1:22" ht="21.95" customHeight="1">
      <c r="A181" s="271">
        <v>27</v>
      </c>
      <c r="B181" s="272" t="s">
        <v>1442</v>
      </c>
      <c r="C181" s="271">
        <v>169</v>
      </c>
      <c r="D181" s="273" t="s">
        <v>1445</v>
      </c>
      <c r="E181" s="274">
        <v>0.72</v>
      </c>
      <c r="F181" s="274">
        <v>0.9</v>
      </c>
      <c r="G181" s="275">
        <v>10</v>
      </c>
      <c r="H181" s="275">
        <v>11</v>
      </c>
      <c r="I181" s="276">
        <v>0.79</v>
      </c>
      <c r="J181" s="276">
        <v>0.06</v>
      </c>
      <c r="K181" s="276">
        <v>0</v>
      </c>
      <c r="L181" s="276">
        <v>0.15</v>
      </c>
      <c r="M181" s="277"/>
      <c r="N181" s="277"/>
      <c r="O181" s="277"/>
      <c r="P181" s="277"/>
      <c r="Q181" s="277"/>
      <c r="S181" s="277"/>
      <c r="T181" s="277"/>
      <c r="U181" s="277"/>
      <c r="V181" s="277"/>
    </row>
    <row r="182" spans="1:22" ht="21.95" customHeight="1">
      <c r="A182" s="271">
        <v>27</v>
      </c>
      <c r="B182" s="272" t="s">
        <v>1442</v>
      </c>
      <c r="C182" s="271">
        <v>170</v>
      </c>
      <c r="D182" s="273" t="s">
        <v>1446</v>
      </c>
      <c r="E182" s="274">
        <v>0.59</v>
      </c>
      <c r="F182" s="274">
        <v>1</v>
      </c>
      <c r="G182" s="275">
        <v>6</v>
      </c>
      <c r="H182" s="275">
        <v>7</v>
      </c>
      <c r="I182" s="276">
        <v>0.69</v>
      </c>
      <c r="J182" s="276">
        <v>0.16</v>
      </c>
      <c r="K182" s="276">
        <v>0</v>
      </c>
      <c r="L182" s="276">
        <v>0.15</v>
      </c>
      <c r="M182" s="277"/>
      <c r="N182" s="277"/>
      <c r="O182" s="277"/>
      <c r="P182" s="277"/>
      <c r="Q182" s="277"/>
      <c r="S182" s="277"/>
      <c r="T182" s="277"/>
      <c r="U182" s="277"/>
      <c r="V182" s="277"/>
    </row>
    <row r="183" spans="1:22" ht="21.95" customHeight="1">
      <c r="A183" s="271">
        <v>27</v>
      </c>
      <c r="B183" s="272" t="s">
        <v>1442</v>
      </c>
      <c r="C183" s="271">
        <v>171</v>
      </c>
      <c r="D183" s="273" t="s">
        <v>1447</v>
      </c>
      <c r="E183" s="274">
        <v>0.72</v>
      </c>
      <c r="F183" s="274">
        <v>1</v>
      </c>
      <c r="G183" s="275">
        <v>10</v>
      </c>
      <c r="H183" s="275">
        <v>12</v>
      </c>
      <c r="I183" s="276">
        <v>0.79</v>
      </c>
      <c r="J183" s="276">
        <v>0.05</v>
      </c>
      <c r="K183" s="276">
        <v>0</v>
      </c>
      <c r="L183" s="276">
        <v>0.16</v>
      </c>
      <c r="M183" s="277"/>
      <c r="N183" s="277"/>
      <c r="O183" s="277"/>
      <c r="P183" s="277"/>
      <c r="Q183" s="277"/>
      <c r="S183" s="277"/>
      <c r="T183" s="277"/>
      <c r="U183" s="277"/>
      <c r="V183" s="277"/>
    </row>
    <row r="184" spans="1:22" ht="45.95" customHeight="1">
      <c r="A184" s="271">
        <v>27</v>
      </c>
      <c r="B184" s="272" t="s">
        <v>1442</v>
      </c>
      <c r="C184" s="271">
        <v>172</v>
      </c>
      <c r="D184" s="273" t="s">
        <v>1575</v>
      </c>
      <c r="E184" s="274">
        <v>0.85</v>
      </c>
      <c r="F184" s="274">
        <v>1</v>
      </c>
      <c r="G184" s="275">
        <v>10</v>
      </c>
      <c r="H184" s="275">
        <v>12</v>
      </c>
      <c r="I184" s="276">
        <v>0.78</v>
      </c>
      <c r="J184" s="276">
        <v>0.06</v>
      </c>
      <c r="K184" s="276">
        <v>0</v>
      </c>
      <c r="L184" s="276">
        <v>0.16</v>
      </c>
      <c r="M184" s="277"/>
      <c r="N184" s="277"/>
      <c r="O184" s="277"/>
      <c r="P184" s="277"/>
      <c r="Q184" s="277"/>
      <c r="S184" s="277"/>
      <c r="T184" s="277"/>
      <c r="U184" s="277"/>
      <c r="V184" s="277"/>
    </row>
    <row r="185" spans="1:22" ht="21.95" customHeight="1">
      <c r="A185" s="271">
        <v>27</v>
      </c>
      <c r="B185" s="272" t="s">
        <v>1442</v>
      </c>
      <c r="C185" s="271">
        <v>173</v>
      </c>
      <c r="D185" s="273" t="s">
        <v>1448</v>
      </c>
      <c r="E185" s="274">
        <v>0.87</v>
      </c>
      <c r="F185" s="274">
        <v>1</v>
      </c>
      <c r="G185" s="275">
        <v>9</v>
      </c>
      <c r="H185" s="275">
        <v>12</v>
      </c>
      <c r="I185" s="276">
        <v>0.78</v>
      </c>
      <c r="J185" s="276">
        <v>7.0000000000000007E-2</v>
      </c>
      <c r="K185" s="276">
        <v>0</v>
      </c>
      <c r="L185" s="276">
        <v>0.15</v>
      </c>
      <c r="M185" s="277"/>
      <c r="N185" s="277"/>
      <c r="O185" s="277"/>
      <c r="P185" s="277"/>
      <c r="Q185" s="277"/>
      <c r="S185" s="277"/>
      <c r="T185" s="277"/>
      <c r="U185" s="277"/>
      <c r="V185" s="277"/>
    </row>
    <row r="186" spans="1:22" ht="33" customHeight="1">
      <c r="A186" s="271">
        <v>27</v>
      </c>
      <c r="B186" s="272" t="s">
        <v>1442</v>
      </c>
      <c r="C186" s="271">
        <v>174</v>
      </c>
      <c r="D186" s="273" t="s">
        <v>1449</v>
      </c>
      <c r="E186" s="274">
        <v>0.75</v>
      </c>
      <c r="F186" s="274">
        <v>0.85</v>
      </c>
      <c r="G186" s="275">
        <v>8</v>
      </c>
      <c r="H186" s="275">
        <v>11</v>
      </c>
      <c r="I186" s="276">
        <v>0.73</v>
      </c>
      <c r="J186" s="276">
        <v>0.13</v>
      </c>
      <c r="K186" s="276">
        <v>0</v>
      </c>
      <c r="L186" s="276">
        <v>0.14000000000000001</v>
      </c>
      <c r="M186" s="277"/>
      <c r="N186" s="277"/>
      <c r="O186" s="277"/>
      <c r="P186" s="277"/>
      <c r="Q186" s="277"/>
      <c r="S186" s="277"/>
      <c r="T186" s="277"/>
      <c r="U186" s="277"/>
      <c r="V186" s="277"/>
    </row>
    <row r="187" spans="1:22" ht="33" customHeight="1">
      <c r="A187" s="271">
        <v>27</v>
      </c>
      <c r="B187" s="272" t="s">
        <v>1442</v>
      </c>
      <c r="C187" s="271">
        <v>175</v>
      </c>
      <c r="D187" s="273" t="s">
        <v>1450</v>
      </c>
      <c r="E187" s="274">
        <v>0.89</v>
      </c>
      <c r="F187" s="274">
        <v>1</v>
      </c>
      <c r="G187" s="275">
        <v>11</v>
      </c>
      <c r="H187" s="275">
        <v>13</v>
      </c>
      <c r="I187" s="276">
        <v>0.79</v>
      </c>
      <c r="J187" s="276">
        <v>0.05</v>
      </c>
      <c r="K187" s="276">
        <v>0</v>
      </c>
      <c r="L187" s="276">
        <v>0.16</v>
      </c>
      <c r="M187" s="277"/>
      <c r="N187" s="277"/>
      <c r="O187" s="277"/>
      <c r="P187" s="277"/>
      <c r="Q187" s="277"/>
      <c r="S187" s="277"/>
      <c r="T187" s="277"/>
      <c r="U187" s="277"/>
      <c r="V187" s="277"/>
    </row>
    <row r="188" spans="1:22" ht="21.95" customHeight="1">
      <c r="A188" s="271">
        <v>27</v>
      </c>
      <c r="B188" s="272" t="s">
        <v>1442</v>
      </c>
      <c r="C188" s="271">
        <v>176</v>
      </c>
      <c r="D188" s="273" t="s">
        <v>1451</v>
      </c>
      <c r="E188" s="274">
        <v>0.95</v>
      </c>
      <c r="F188" s="274">
        <v>1</v>
      </c>
      <c r="G188" s="275">
        <v>11</v>
      </c>
      <c r="H188" s="275">
        <v>12</v>
      </c>
      <c r="I188" s="276">
        <v>0.79</v>
      </c>
      <c r="J188" s="276">
        <v>0.06</v>
      </c>
      <c r="K188" s="276">
        <v>0</v>
      </c>
      <c r="L188" s="276">
        <v>0.15</v>
      </c>
      <c r="M188" s="277"/>
      <c r="N188" s="277"/>
      <c r="O188" s="277"/>
      <c r="P188" s="277"/>
      <c r="Q188" s="277"/>
      <c r="S188" s="277"/>
      <c r="T188" s="277"/>
      <c r="U188" s="277"/>
      <c r="V188" s="277"/>
    </row>
    <row r="189" spans="1:22" ht="33" customHeight="1">
      <c r="A189" s="271">
        <v>27</v>
      </c>
      <c r="B189" s="272" t="s">
        <v>1442</v>
      </c>
      <c r="C189" s="271">
        <v>177</v>
      </c>
      <c r="D189" s="273" t="s">
        <v>1576</v>
      </c>
      <c r="E189" s="274">
        <v>0.27</v>
      </c>
      <c r="F189" s="274">
        <v>1</v>
      </c>
      <c r="G189" s="275">
        <v>2</v>
      </c>
      <c r="H189" s="275">
        <v>4</v>
      </c>
      <c r="I189" s="276">
        <v>0.8</v>
      </c>
      <c r="J189" s="276">
        <v>0.05</v>
      </c>
      <c r="K189" s="276">
        <v>0</v>
      </c>
      <c r="L189" s="276">
        <v>0.15</v>
      </c>
      <c r="M189" s="277"/>
      <c r="N189" s="277"/>
      <c r="O189" s="277"/>
      <c r="P189" s="277"/>
      <c r="Q189" s="277"/>
      <c r="S189" s="277"/>
      <c r="T189" s="277"/>
      <c r="U189" s="277"/>
      <c r="V189" s="277"/>
    </row>
    <row r="190" spans="1:22" ht="33" hidden="1" customHeight="1">
      <c r="A190" s="271">
        <v>27</v>
      </c>
      <c r="B190" s="272" t="s">
        <v>1442</v>
      </c>
      <c r="C190" s="271">
        <v>178</v>
      </c>
      <c r="D190" s="273" t="s">
        <v>1577</v>
      </c>
      <c r="E190" s="274">
        <v>0.63</v>
      </c>
      <c r="F190" s="274">
        <v>1</v>
      </c>
      <c r="G190" s="275"/>
      <c r="H190" s="275"/>
      <c r="I190" s="276"/>
      <c r="J190" s="276"/>
      <c r="K190" s="276"/>
      <c r="L190" s="276"/>
      <c r="M190" s="277"/>
      <c r="N190" s="277"/>
      <c r="O190" s="277"/>
      <c r="P190" s="277"/>
      <c r="Q190" s="277"/>
      <c r="S190" s="277"/>
      <c r="T190" s="277"/>
      <c r="U190" s="277"/>
      <c r="V190" s="277"/>
    </row>
    <row r="191" spans="1:22" ht="33" customHeight="1">
      <c r="A191" s="271">
        <v>27</v>
      </c>
      <c r="B191" s="272" t="s">
        <v>1442</v>
      </c>
      <c r="C191" s="271">
        <v>179</v>
      </c>
      <c r="D191" s="273" t="s">
        <v>1578</v>
      </c>
      <c r="E191" s="274">
        <v>0.86</v>
      </c>
      <c r="F191" s="274">
        <v>1</v>
      </c>
      <c r="G191" s="275">
        <v>8</v>
      </c>
      <c r="H191" s="275">
        <v>11</v>
      </c>
      <c r="I191" s="276">
        <v>0.76</v>
      </c>
      <c r="J191" s="276">
        <v>0.08</v>
      </c>
      <c r="K191" s="276">
        <v>0</v>
      </c>
      <c r="L191" s="276">
        <v>0.16</v>
      </c>
      <c r="M191" s="277"/>
      <c r="N191" s="277"/>
      <c r="O191" s="277"/>
      <c r="P191" s="277"/>
      <c r="Q191" s="277"/>
      <c r="S191" s="277"/>
      <c r="T191" s="277"/>
      <c r="U191" s="277"/>
      <c r="V191" s="277"/>
    </row>
    <row r="192" spans="1:22" ht="33" customHeight="1">
      <c r="A192" s="271">
        <v>27</v>
      </c>
      <c r="B192" s="272" t="s">
        <v>1442</v>
      </c>
      <c r="C192" s="271">
        <v>180</v>
      </c>
      <c r="D192" s="273" t="s">
        <v>1579</v>
      </c>
      <c r="E192" s="274">
        <v>0.68</v>
      </c>
      <c r="F192" s="274">
        <v>1</v>
      </c>
      <c r="G192" s="275">
        <v>5</v>
      </c>
      <c r="H192" s="275">
        <v>9</v>
      </c>
      <c r="I192" s="276">
        <v>0.69</v>
      </c>
      <c r="J192" s="276">
        <v>0.18</v>
      </c>
      <c r="K192" s="276">
        <v>0</v>
      </c>
      <c r="L192" s="276">
        <v>0.13</v>
      </c>
      <c r="M192" s="277"/>
      <c r="N192" s="277"/>
      <c r="O192" s="277"/>
      <c r="P192" s="277"/>
      <c r="Q192" s="277"/>
      <c r="S192" s="277"/>
      <c r="T192" s="277"/>
      <c r="U192" s="277"/>
      <c r="V192" s="277"/>
    </row>
    <row r="193" spans="1:22" ht="45.95" customHeight="1">
      <c r="A193" s="271">
        <v>27</v>
      </c>
      <c r="B193" s="272" t="s">
        <v>1442</v>
      </c>
      <c r="C193" s="271">
        <v>181</v>
      </c>
      <c r="D193" s="273" t="s">
        <v>1452</v>
      </c>
      <c r="E193" s="274">
        <v>1</v>
      </c>
      <c r="F193" s="274">
        <v>1</v>
      </c>
      <c r="G193" s="275">
        <v>3</v>
      </c>
      <c r="H193" s="275">
        <v>4</v>
      </c>
      <c r="I193" s="276">
        <v>0.76</v>
      </c>
      <c r="J193" s="276">
        <v>0.08</v>
      </c>
      <c r="K193" s="276">
        <v>0</v>
      </c>
      <c r="L193" s="276">
        <v>0.16</v>
      </c>
      <c r="M193" s="277"/>
      <c r="N193" s="277"/>
      <c r="O193" s="277"/>
      <c r="P193" s="277"/>
      <c r="Q193" s="277"/>
      <c r="R193" s="278"/>
      <c r="S193" s="277"/>
      <c r="T193" s="277"/>
      <c r="U193" s="277"/>
      <c r="V193" s="277"/>
    </row>
    <row r="194" spans="1:22" ht="33" hidden="1" customHeight="1">
      <c r="A194" s="271">
        <v>28</v>
      </c>
      <c r="B194" s="272" t="s">
        <v>1453</v>
      </c>
      <c r="C194" s="271">
        <v>182</v>
      </c>
      <c r="D194" s="273" t="s">
        <v>1454</v>
      </c>
      <c r="E194" s="274">
        <v>2.0499999999999998</v>
      </c>
      <c r="F194" s="274">
        <v>0.8</v>
      </c>
      <c r="G194" s="275"/>
      <c r="H194" s="275"/>
      <c r="I194" s="276"/>
      <c r="J194" s="276"/>
      <c r="K194" s="276"/>
      <c r="L194" s="276"/>
      <c r="M194" s="277"/>
      <c r="N194" s="277"/>
      <c r="O194" s="277"/>
      <c r="P194" s="277"/>
      <c r="Q194" s="277"/>
      <c r="S194" s="277"/>
      <c r="T194" s="277"/>
      <c r="U194" s="277"/>
      <c r="V194" s="277"/>
    </row>
    <row r="195" spans="1:22" ht="33" customHeight="1">
      <c r="A195" s="271">
        <v>28</v>
      </c>
      <c r="B195" s="272" t="s">
        <v>1453</v>
      </c>
      <c r="C195" s="271">
        <v>183</v>
      </c>
      <c r="D195" s="273" t="s">
        <v>1455</v>
      </c>
      <c r="E195" s="274">
        <v>1.54</v>
      </c>
      <c r="F195" s="274">
        <v>0.85</v>
      </c>
      <c r="G195" s="275">
        <v>9</v>
      </c>
      <c r="H195" s="275">
        <v>13</v>
      </c>
      <c r="I195" s="276">
        <v>0.73</v>
      </c>
      <c r="J195" s="276">
        <v>0.16</v>
      </c>
      <c r="K195" s="276">
        <v>0</v>
      </c>
      <c r="L195" s="276">
        <v>0.11</v>
      </c>
      <c r="M195" s="277"/>
      <c r="N195" s="277"/>
      <c r="O195" s="277"/>
      <c r="P195" s="277"/>
      <c r="Q195" s="277"/>
      <c r="S195" s="277"/>
      <c r="T195" s="277"/>
      <c r="U195" s="277"/>
      <c r="V195" s="277"/>
    </row>
    <row r="196" spans="1:22" ht="33" hidden="1" customHeight="1">
      <c r="A196" s="271">
        <v>28</v>
      </c>
      <c r="B196" s="272" t="s">
        <v>1453</v>
      </c>
      <c r="C196" s="271">
        <v>184</v>
      </c>
      <c r="D196" s="273" t="s">
        <v>1456</v>
      </c>
      <c r="E196" s="274">
        <v>1.92</v>
      </c>
      <c r="F196" s="274">
        <v>0.9</v>
      </c>
      <c r="G196" s="275"/>
      <c r="H196" s="275"/>
      <c r="I196" s="276"/>
      <c r="J196" s="276"/>
      <c r="K196" s="276"/>
      <c r="L196" s="276"/>
      <c r="M196" s="277"/>
      <c r="N196" s="277"/>
      <c r="O196" s="277"/>
      <c r="P196" s="277"/>
      <c r="Q196" s="277"/>
      <c r="S196" s="277"/>
      <c r="T196" s="277"/>
      <c r="U196" s="277"/>
      <c r="V196" s="277"/>
    </row>
    <row r="197" spans="1:22" ht="33" hidden="1" customHeight="1">
      <c r="A197" s="271">
        <v>28</v>
      </c>
      <c r="B197" s="272" t="s">
        <v>1453</v>
      </c>
      <c r="C197" s="271">
        <v>185</v>
      </c>
      <c r="D197" s="273" t="s">
        <v>1457</v>
      </c>
      <c r="E197" s="274">
        <v>2.21</v>
      </c>
      <c r="F197" s="274">
        <v>1</v>
      </c>
      <c r="G197" s="275"/>
      <c r="H197" s="275"/>
      <c r="I197" s="276"/>
      <c r="J197" s="276"/>
      <c r="K197" s="276"/>
      <c r="L197" s="276"/>
      <c r="M197" s="277"/>
      <c r="N197" s="277"/>
      <c r="O197" s="277"/>
      <c r="P197" s="277"/>
      <c r="Q197" s="277"/>
      <c r="S197" s="277"/>
      <c r="T197" s="277"/>
      <c r="U197" s="277"/>
      <c r="V197" s="277"/>
    </row>
    <row r="198" spans="1:22" ht="33" hidden="1" customHeight="1">
      <c r="A198" s="271">
        <v>28</v>
      </c>
      <c r="B198" s="272" t="s">
        <v>1453</v>
      </c>
      <c r="C198" s="271">
        <v>186</v>
      </c>
      <c r="D198" s="273" t="s">
        <v>1458</v>
      </c>
      <c r="E198" s="274">
        <v>2.69</v>
      </c>
      <c r="F198" s="274">
        <v>1</v>
      </c>
      <c r="G198" s="275"/>
      <c r="H198" s="275"/>
      <c r="I198" s="276"/>
      <c r="J198" s="276"/>
      <c r="K198" s="276"/>
      <c r="L198" s="276"/>
      <c r="M198" s="277"/>
      <c r="N198" s="277"/>
      <c r="O198" s="277"/>
      <c r="P198" s="277"/>
      <c r="Q198" s="277"/>
      <c r="S198" s="277"/>
      <c r="T198" s="277"/>
      <c r="U198" s="277"/>
      <c r="V198" s="277"/>
    </row>
    <row r="199" spans="1:22" ht="33" customHeight="1">
      <c r="A199" s="271">
        <v>29</v>
      </c>
      <c r="B199" s="272" t="s">
        <v>1459</v>
      </c>
      <c r="C199" s="271">
        <v>187</v>
      </c>
      <c r="D199" s="273" t="s">
        <v>1460</v>
      </c>
      <c r="E199" s="274">
        <v>0.99</v>
      </c>
      <c r="F199" s="274">
        <v>1</v>
      </c>
      <c r="G199" s="275">
        <v>7</v>
      </c>
      <c r="H199" s="275">
        <v>10</v>
      </c>
      <c r="I199" s="276">
        <v>0.76</v>
      </c>
      <c r="J199" s="276">
        <v>0.09</v>
      </c>
      <c r="K199" s="276">
        <v>0</v>
      </c>
      <c r="L199" s="276">
        <v>0.15</v>
      </c>
      <c r="M199" s="277"/>
      <c r="N199" s="277"/>
      <c r="O199" s="277"/>
      <c r="P199" s="277"/>
      <c r="Q199" s="277"/>
      <c r="S199" s="277"/>
      <c r="T199" s="277"/>
      <c r="U199" s="277"/>
      <c r="V199" s="277"/>
    </row>
    <row r="200" spans="1:22" ht="33" hidden="1" customHeight="1">
      <c r="A200" s="271">
        <v>29</v>
      </c>
      <c r="B200" s="272" t="s">
        <v>1459</v>
      </c>
      <c r="C200" s="271">
        <v>188</v>
      </c>
      <c r="D200" s="273" t="s">
        <v>1461</v>
      </c>
      <c r="E200" s="274">
        <v>1.52</v>
      </c>
      <c r="F200" s="274">
        <v>1</v>
      </c>
      <c r="G200" s="275"/>
      <c r="H200" s="275"/>
      <c r="I200" s="276"/>
      <c r="J200" s="276"/>
      <c r="K200" s="276"/>
      <c r="L200" s="276"/>
      <c r="M200" s="277"/>
      <c r="N200" s="277"/>
      <c r="O200" s="277"/>
      <c r="P200" s="277"/>
      <c r="Q200" s="277"/>
      <c r="S200" s="277"/>
      <c r="T200" s="277"/>
      <c r="U200" s="277"/>
      <c r="V200" s="277"/>
    </row>
    <row r="201" spans="1:22" ht="33" customHeight="1">
      <c r="A201" s="271">
        <v>29</v>
      </c>
      <c r="B201" s="272" t="s">
        <v>1459</v>
      </c>
      <c r="C201" s="271">
        <v>189</v>
      </c>
      <c r="D201" s="273" t="s">
        <v>1462</v>
      </c>
      <c r="E201" s="274">
        <v>0.76</v>
      </c>
      <c r="F201" s="274">
        <v>1</v>
      </c>
      <c r="G201" s="275">
        <v>10</v>
      </c>
      <c r="H201" s="275">
        <v>10</v>
      </c>
      <c r="I201" s="276">
        <v>0.73</v>
      </c>
      <c r="J201" s="276">
        <v>0.12</v>
      </c>
      <c r="K201" s="276">
        <v>0</v>
      </c>
      <c r="L201" s="276">
        <v>0.15</v>
      </c>
      <c r="M201" s="277"/>
      <c r="N201" s="277"/>
      <c r="O201" s="277"/>
      <c r="P201" s="277"/>
      <c r="Q201" s="277"/>
      <c r="S201" s="277"/>
      <c r="T201" s="277"/>
      <c r="U201" s="277"/>
      <c r="V201" s="277"/>
    </row>
    <row r="202" spans="1:22" ht="33" customHeight="1">
      <c r="A202" s="271">
        <v>29</v>
      </c>
      <c r="B202" s="272" t="s">
        <v>1459</v>
      </c>
      <c r="C202" s="271">
        <v>190</v>
      </c>
      <c r="D202" s="273" t="s">
        <v>1463</v>
      </c>
      <c r="E202" s="274">
        <v>0.95</v>
      </c>
      <c r="F202" s="274">
        <v>1</v>
      </c>
      <c r="G202" s="275">
        <v>8</v>
      </c>
      <c r="H202" s="275">
        <v>8</v>
      </c>
      <c r="I202" s="276">
        <v>0.8</v>
      </c>
      <c r="J202" s="276">
        <v>0.04</v>
      </c>
      <c r="K202" s="276">
        <v>0</v>
      </c>
      <c r="L202" s="276">
        <v>0.16</v>
      </c>
      <c r="M202" s="277"/>
      <c r="N202" s="277"/>
      <c r="O202" s="277"/>
      <c r="P202" s="277"/>
      <c r="Q202" s="277"/>
      <c r="S202" s="277"/>
      <c r="T202" s="277"/>
      <c r="U202" s="277"/>
      <c r="V202" s="277"/>
    </row>
    <row r="203" spans="1:22" ht="33" customHeight="1">
      <c r="A203" s="271">
        <v>29</v>
      </c>
      <c r="B203" s="272" t="s">
        <v>1459</v>
      </c>
      <c r="C203" s="271">
        <v>191</v>
      </c>
      <c r="D203" s="273" t="s">
        <v>1464</v>
      </c>
      <c r="E203" s="274">
        <v>1.42</v>
      </c>
      <c r="F203" s="274">
        <v>1</v>
      </c>
      <c r="G203" s="275">
        <v>7</v>
      </c>
      <c r="H203" s="275">
        <v>11</v>
      </c>
      <c r="I203" s="276">
        <v>0.71</v>
      </c>
      <c r="J203" s="276">
        <v>0.15</v>
      </c>
      <c r="K203" s="276">
        <v>0</v>
      </c>
      <c r="L203" s="276">
        <v>0.14000000000000001</v>
      </c>
      <c r="M203" s="277"/>
      <c r="N203" s="277"/>
      <c r="O203" s="277"/>
      <c r="P203" s="277"/>
      <c r="Q203" s="277"/>
      <c r="S203" s="277"/>
      <c r="T203" s="277"/>
      <c r="U203" s="277"/>
      <c r="V203" s="277"/>
    </row>
    <row r="204" spans="1:22" ht="33" hidden="1" customHeight="1">
      <c r="A204" s="271">
        <v>29</v>
      </c>
      <c r="B204" s="272" t="s">
        <v>1459</v>
      </c>
      <c r="C204" s="271">
        <v>192</v>
      </c>
      <c r="D204" s="273" t="s">
        <v>1465</v>
      </c>
      <c r="E204" s="274">
        <v>4.8</v>
      </c>
      <c r="F204" s="274">
        <v>1</v>
      </c>
      <c r="G204" s="275"/>
      <c r="H204" s="275"/>
      <c r="I204" s="276"/>
      <c r="J204" s="276"/>
      <c r="K204" s="276"/>
      <c r="L204" s="276"/>
      <c r="M204" s="277"/>
      <c r="N204" s="277"/>
      <c r="O204" s="277"/>
      <c r="P204" s="277"/>
      <c r="Q204" s="277"/>
      <c r="S204" s="277"/>
      <c r="T204" s="277"/>
      <c r="U204" s="277"/>
      <c r="V204" s="277"/>
    </row>
    <row r="205" spans="1:22" ht="45.95" customHeight="1">
      <c r="A205" s="271">
        <v>29</v>
      </c>
      <c r="B205" s="272" t="s">
        <v>1459</v>
      </c>
      <c r="C205" s="271">
        <v>193</v>
      </c>
      <c r="D205" s="273" t="s">
        <v>1466</v>
      </c>
      <c r="E205" s="274">
        <v>3.15</v>
      </c>
      <c r="F205" s="274">
        <v>0.8</v>
      </c>
      <c r="G205" s="275">
        <v>6</v>
      </c>
      <c r="H205" s="275">
        <v>11</v>
      </c>
      <c r="I205" s="276">
        <v>0.41</v>
      </c>
      <c r="J205" s="276">
        <v>0.49</v>
      </c>
      <c r="K205" s="276">
        <v>0</v>
      </c>
      <c r="L205" s="276">
        <v>0.1</v>
      </c>
      <c r="M205" s="277"/>
      <c r="N205" s="277"/>
      <c r="O205" s="277"/>
      <c r="P205" s="277"/>
      <c r="Q205" s="277"/>
      <c r="S205" s="277"/>
      <c r="T205" s="277"/>
      <c r="U205" s="277"/>
      <c r="V205" s="277"/>
    </row>
    <row r="206" spans="1:22" ht="33" hidden="1" customHeight="1">
      <c r="A206" s="271">
        <v>29</v>
      </c>
      <c r="B206" s="272" t="s">
        <v>1459</v>
      </c>
      <c r="C206" s="271">
        <v>194</v>
      </c>
      <c r="D206" s="273" t="s">
        <v>1467</v>
      </c>
      <c r="E206" s="274">
        <v>4.46</v>
      </c>
      <c r="F206" s="274">
        <v>0.8</v>
      </c>
      <c r="G206" s="275"/>
      <c r="H206" s="275"/>
      <c r="I206" s="276"/>
      <c r="J206" s="276"/>
      <c r="K206" s="276"/>
      <c r="L206" s="276"/>
      <c r="M206" s="277"/>
      <c r="N206" s="277"/>
      <c r="O206" s="277"/>
      <c r="P206" s="277"/>
      <c r="Q206" s="277"/>
      <c r="S206" s="277"/>
      <c r="T206" s="277"/>
      <c r="U206" s="277"/>
      <c r="V206" s="277"/>
    </row>
    <row r="207" spans="1:22" ht="33" customHeight="1">
      <c r="A207" s="271">
        <v>29</v>
      </c>
      <c r="B207" s="272" t="s">
        <v>1459</v>
      </c>
      <c r="C207" s="271">
        <v>195</v>
      </c>
      <c r="D207" s="273" t="s">
        <v>1468</v>
      </c>
      <c r="E207" s="274">
        <v>0.79</v>
      </c>
      <c r="F207" s="274">
        <v>1</v>
      </c>
      <c r="G207" s="275">
        <v>3</v>
      </c>
      <c r="H207" s="275">
        <v>6</v>
      </c>
      <c r="I207" s="276">
        <v>0.74</v>
      </c>
      <c r="J207" s="276">
        <v>0.1</v>
      </c>
      <c r="K207" s="276">
        <v>0</v>
      </c>
      <c r="L207" s="276">
        <v>0.16</v>
      </c>
      <c r="M207" s="277"/>
      <c r="N207" s="277"/>
      <c r="O207" s="277"/>
      <c r="P207" s="277"/>
      <c r="Q207" s="277"/>
      <c r="S207" s="277"/>
      <c r="T207" s="277"/>
      <c r="U207" s="277"/>
      <c r="V207" s="277"/>
    </row>
    <row r="208" spans="1:22" ht="33" customHeight="1">
      <c r="A208" s="271">
        <v>29</v>
      </c>
      <c r="B208" s="272" t="s">
        <v>1459</v>
      </c>
      <c r="C208" s="271">
        <v>196</v>
      </c>
      <c r="D208" s="273" t="s">
        <v>1469</v>
      </c>
      <c r="E208" s="274">
        <v>0.93</v>
      </c>
      <c r="F208" s="274">
        <v>1.1000000000000001</v>
      </c>
      <c r="G208" s="275">
        <v>9</v>
      </c>
      <c r="H208" s="275">
        <v>9</v>
      </c>
      <c r="I208" s="276">
        <v>0.72</v>
      </c>
      <c r="J208" s="276">
        <v>0.13</v>
      </c>
      <c r="K208" s="276">
        <v>0</v>
      </c>
      <c r="L208" s="276">
        <v>0.15</v>
      </c>
      <c r="M208" s="277"/>
      <c r="N208" s="277"/>
      <c r="O208" s="277"/>
      <c r="P208" s="277"/>
      <c r="Q208" s="277"/>
      <c r="S208" s="277"/>
      <c r="T208" s="277"/>
      <c r="U208" s="277"/>
      <c r="V208" s="277"/>
    </row>
    <row r="209" spans="1:23" ht="33" customHeight="1">
      <c r="A209" s="271">
        <v>29</v>
      </c>
      <c r="B209" s="272" t="s">
        <v>1459</v>
      </c>
      <c r="C209" s="271">
        <v>197</v>
      </c>
      <c r="D209" s="273" t="s">
        <v>1470</v>
      </c>
      <c r="E209" s="274">
        <v>1.37</v>
      </c>
      <c r="F209" s="274">
        <v>1</v>
      </c>
      <c r="G209" s="275">
        <v>4</v>
      </c>
      <c r="H209" s="275">
        <v>5</v>
      </c>
      <c r="I209" s="276">
        <v>0.67</v>
      </c>
      <c r="J209" s="276">
        <v>0.2</v>
      </c>
      <c r="K209" s="276">
        <v>0</v>
      </c>
      <c r="L209" s="276">
        <v>0.13</v>
      </c>
      <c r="M209" s="277"/>
      <c r="N209" s="277"/>
      <c r="O209" s="277"/>
      <c r="P209" s="277"/>
      <c r="Q209" s="277"/>
      <c r="S209" s="277"/>
      <c r="T209" s="277"/>
      <c r="U209" s="277"/>
      <c r="V209" s="277"/>
    </row>
    <row r="210" spans="1:23" ht="33" hidden="1" customHeight="1">
      <c r="A210" s="271">
        <v>29</v>
      </c>
      <c r="B210" s="272" t="s">
        <v>1459</v>
      </c>
      <c r="C210" s="271">
        <v>198</v>
      </c>
      <c r="D210" s="273" t="s">
        <v>1471</v>
      </c>
      <c r="E210" s="274">
        <v>1.51</v>
      </c>
      <c r="F210" s="274">
        <v>1.5</v>
      </c>
      <c r="G210" s="275"/>
      <c r="H210" s="275"/>
      <c r="I210" s="276"/>
      <c r="J210" s="276"/>
      <c r="K210" s="276"/>
      <c r="L210" s="276"/>
      <c r="M210" s="277"/>
      <c r="N210" s="277"/>
      <c r="O210" s="277"/>
      <c r="P210" s="277"/>
      <c r="Q210" s="277"/>
      <c r="S210" s="277"/>
      <c r="T210" s="277"/>
      <c r="U210" s="277"/>
      <c r="V210" s="277"/>
    </row>
    <row r="211" spans="1:23" ht="33" hidden="1" customHeight="1">
      <c r="A211" s="271">
        <v>29</v>
      </c>
      <c r="B211" s="272" t="s">
        <v>1459</v>
      </c>
      <c r="C211" s="271">
        <v>199</v>
      </c>
      <c r="D211" s="273" t="s">
        <v>1472</v>
      </c>
      <c r="E211" s="274">
        <v>1.73</v>
      </c>
      <c r="F211" s="274">
        <v>1.5</v>
      </c>
      <c r="G211" s="275"/>
      <c r="H211" s="275"/>
      <c r="I211" s="276"/>
      <c r="J211" s="276"/>
      <c r="K211" s="276"/>
      <c r="L211" s="276"/>
      <c r="M211" s="277"/>
      <c r="N211" s="279"/>
      <c r="O211" s="277"/>
      <c r="P211" s="277"/>
      <c r="Q211" s="277"/>
      <c r="S211" s="277"/>
      <c r="T211" s="277"/>
      <c r="U211" s="277"/>
      <c r="V211" s="277"/>
    </row>
    <row r="212" spans="1:23" ht="45.95" customHeight="1">
      <c r="A212" s="271">
        <v>30</v>
      </c>
      <c r="B212" s="272" t="s">
        <v>1473</v>
      </c>
      <c r="C212" s="271">
        <v>200</v>
      </c>
      <c r="D212" s="273" t="s">
        <v>1474</v>
      </c>
      <c r="E212" s="274">
        <v>1.04</v>
      </c>
      <c r="F212" s="274">
        <v>0.75</v>
      </c>
      <c r="G212" s="275">
        <v>2</v>
      </c>
      <c r="H212" s="275">
        <v>2</v>
      </c>
      <c r="I212" s="276">
        <v>0.75</v>
      </c>
      <c r="J212" s="276">
        <v>0.11</v>
      </c>
      <c r="K212" s="276">
        <v>0</v>
      </c>
      <c r="L212" s="276">
        <v>0.14000000000000001</v>
      </c>
      <c r="M212" s="277"/>
      <c r="N212" s="277"/>
      <c r="O212" s="277"/>
      <c r="P212" s="277"/>
      <c r="Q212" s="277"/>
      <c r="S212" s="277"/>
      <c r="T212" s="277"/>
      <c r="U212" s="277"/>
      <c r="V212" s="277"/>
    </row>
    <row r="213" spans="1:23" ht="21.95" customHeight="1">
      <c r="A213" s="271">
        <v>30</v>
      </c>
      <c r="B213" s="272" t="s">
        <v>1473</v>
      </c>
      <c r="C213" s="271">
        <v>201</v>
      </c>
      <c r="D213" s="273" t="s">
        <v>1475</v>
      </c>
      <c r="E213" s="274">
        <v>0.9</v>
      </c>
      <c r="F213" s="274">
        <v>1</v>
      </c>
      <c r="G213" s="275">
        <v>6</v>
      </c>
      <c r="H213" s="275">
        <v>11</v>
      </c>
      <c r="I213" s="276">
        <v>0.78</v>
      </c>
      <c r="J213" s="276">
        <v>0.08</v>
      </c>
      <c r="K213" s="276">
        <v>0</v>
      </c>
      <c r="L213" s="276">
        <v>0.14000000000000001</v>
      </c>
      <c r="M213" s="277"/>
      <c r="N213" s="277"/>
      <c r="O213" s="277"/>
      <c r="P213" s="277"/>
      <c r="Q213" s="277"/>
      <c r="S213" s="277"/>
      <c r="T213" s="277"/>
      <c r="U213" s="277"/>
      <c r="V213" s="277"/>
      <c r="W213" s="278"/>
    </row>
    <row r="214" spans="1:23" ht="45.95" customHeight="1">
      <c r="A214" s="271">
        <v>30</v>
      </c>
      <c r="B214" s="272" t="s">
        <v>1473</v>
      </c>
      <c r="C214" s="271">
        <v>202</v>
      </c>
      <c r="D214" s="273" t="s">
        <v>1476</v>
      </c>
      <c r="E214" s="280">
        <v>0.67</v>
      </c>
      <c r="F214" s="280">
        <v>1.3</v>
      </c>
      <c r="G214" s="281">
        <v>4</v>
      </c>
      <c r="H214" s="281">
        <v>7</v>
      </c>
      <c r="I214" s="282">
        <v>0.81</v>
      </c>
      <c r="J214" s="282">
        <v>0.04</v>
      </c>
      <c r="K214" s="282">
        <v>0</v>
      </c>
      <c r="L214" s="282">
        <v>0.15</v>
      </c>
      <c r="M214" s="277"/>
      <c r="N214" s="277"/>
      <c r="O214" s="277"/>
      <c r="P214" s="277"/>
      <c r="Q214" s="277"/>
      <c r="S214" s="277"/>
      <c r="T214" s="277"/>
      <c r="U214" s="277"/>
      <c r="V214" s="277"/>
    </row>
    <row r="215" spans="1:23" s="278" customFormat="1" ht="33" customHeight="1">
      <c r="A215" s="271">
        <v>30</v>
      </c>
      <c r="B215" s="272" t="s">
        <v>1473</v>
      </c>
      <c r="C215" s="271">
        <v>203</v>
      </c>
      <c r="D215" s="273" t="s">
        <v>1580</v>
      </c>
      <c r="E215" s="274">
        <v>1.2</v>
      </c>
      <c r="F215" s="274">
        <v>1</v>
      </c>
      <c r="G215" s="275">
        <v>3</v>
      </c>
      <c r="H215" s="275">
        <v>4</v>
      </c>
      <c r="I215" s="276">
        <v>0.61</v>
      </c>
      <c r="J215" s="276">
        <v>0.28000000000000003</v>
      </c>
      <c r="K215" s="276">
        <v>0</v>
      </c>
      <c r="L215" s="276">
        <v>0.11</v>
      </c>
      <c r="M215" s="277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ht="33" customHeight="1">
      <c r="A216" s="271">
        <v>30</v>
      </c>
      <c r="B216" s="272" t="s">
        <v>1473</v>
      </c>
      <c r="C216" s="271">
        <v>204</v>
      </c>
      <c r="D216" s="273" t="s">
        <v>1581</v>
      </c>
      <c r="E216" s="274">
        <v>1.39</v>
      </c>
      <c r="F216" s="274">
        <v>1</v>
      </c>
      <c r="G216" s="275">
        <v>10</v>
      </c>
      <c r="H216" s="275">
        <v>10</v>
      </c>
      <c r="I216" s="276">
        <v>0.59</v>
      </c>
      <c r="J216" s="276">
        <v>0.31</v>
      </c>
      <c r="K216" s="276">
        <v>0</v>
      </c>
      <c r="L216" s="276">
        <v>0.1</v>
      </c>
      <c r="M216" s="277"/>
    </row>
    <row r="217" spans="1:23" ht="33" hidden="1" customHeight="1">
      <c r="A217" s="271">
        <v>30</v>
      </c>
      <c r="B217" s="272" t="s">
        <v>1473</v>
      </c>
      <c r="C217" s="271">
        <v>205</v>
      </c>
      <c r="D217" s="273" t="s">
        <v>1582</v>
      </c>
      <c r="E217" s="274">
        <v>2.0099999999999998</v>
      </c>
      <c r="F217" s="274">
        <v>1</v>
      </c>
      <c r="G217" s="275"/>
      <c r="H217" s="275"/>
      <c r="I217" s="276"/>
      <c r="J217" s="276"/>
      <c r="K217" s="276"/>
      <c r="L217" s="276"/>
      <c r="M217" s="277"/>
    </row>
    <row r="218" spans="1:23" ht="33" customHeight="1">
      <c r="A218" s="271">
        <v>30</v>
      </c>
      <c r="B218" s="272" t="s">
        <v>1473</v>
      </c>
      <c r="C218" s="271">
        <v>206</v>
      </c>
      <c r="D218" s="273" t="s">
        <v>1583</v>
      </c>
      <c r="E218" s="274">
        <v>1.08</v>
      </c>
      <c r="F218" s="274">
        <v>1</v>
      </c>
      <c r="G218" s="275">
        <v>6</v>
      </c>
      <c r="H218" s="275">
        <v>7</v>
      </c>
      <c r="I218" s="276">
        <v>0.79</v>
      </c>
      <c r="J218" s="276">
        <v>7.0000000000000007E-2</v>
      </c>
      <c r="K218" s="276">
        <v>0</v>
      </c>
      <c r="L218" s="276">
        <v>0.14000000000000001</v>
      </c>
      <c r="M218" s="277"/>
    </row>
    <row r="219" spans="1:23" ht="33" customHeight="1">
      <c r="A219" s="271">
        <v>30</v>
      </c>
      <c r="B219" s="272" t="s">
        <v>1473</v>
      </c>
      <c r="C219" s="271">
        <v>207</v>
      </c>
      <c r="D219" s="273" t="s">
        <v>1584</v>
      </c>
      <c r="E219" s="274">
        <v>1.1200000000000001</v>
      </c>
      <c r="F219" s="274">
        <v>1</v>
      </c>
      <c r="G219" s="275">
        <v>3</v>
      </c>
      <c r="H219" s="275">
        <v>4</v>
      </c>
      <c r="I219" s="276">
        <v>0.79</v>
      </c>
      <c r="J219" s="276">
        <v>7.0000000000000007E-2</v>
      </c>
      <c r="K219" s="276">
        <v>0</v>
      </c>
      <c r="L219" s="276">
        <v>0.14000000000000001</v>
      </c>
      <c r="M219" s="277"/>
    </row>
    <row r="220" spans="1:23" ht="33" customHeight="1">
      <c r="A220" s="271">
        <v>30</v>
      </c>
      <c r="B220" s="272" t="s">
        <v>1473</v>
      </c>
      <c r="C220" s="271">
        <v>208</v>
      </c>
      <c r="D220" s="273" t="s">
        <v>1585</v>
      </c>
      <c r="E220" s="274">
        <v>1.62</v>
      </c>
      <c r="F220" s="274">
        <v>1</v>
      </c>
      <c r="G220" s="275">
        <v>3</v>
      </c>
      <c r="H220" s="275">
        <v>6</v>
      </c>
      <c r="I220" s="276">
        <v>0.66</v>
      </c>
      <c r="J220" s="276">
        <v>0.22</v>
      </c>
      <c r="K220" s="276">
        <v>0</v>
      </c>
      <c r="L220" s="276">
        <v>0.12</v>
      </c>
      <c r="M220" s="277"/>
    </row>
    <row r="221" spans="1:23" ht="33" customHeight="1">
      <c r="A221" s="271">
        <v>30</v>
      </c>
      <c r="B221" s="272" t="s">
        <v>1473</v>
      </c>
      <c r="C221" s="271">
        <v>209</v>
      </c>
      <c r="D221" s="273" t="s">
        <v>1586</v>
      </c>
      <c r="E221" s="274">
        <v>1.95</v>
      </c>
      <c r="F221" s="274">
        <v>1</v>
      </c>
      <c r="G221" s="275">
        <v>3</v>
      </c>
      <c r="H221" s="275">
        <v>5</v>
      </c>
      <c r="I221" s="276">
        <v>0.67</v>
      </c>
      <c r="J221" s="276">
        <v>0.22</v>
      </c>
      <c r="K221" s="276">
        <v>0</v>
      </c>
      <c r="L221" s="276">
        <v>0.11</v>
      </c>
      <c r="M221" s="277"/>
    </row>
    <row r="222" spans="1:23" ht="33" customHeight="1">
      <c r="A222" s="271">
        <v>31</v>
      </c>
      <c r="B222" s="272" t="s">
        <v>1477</v>
      </c>
      <c r="C222" s="271">
        <v>210</v>
      </c>
      <c r="D222" s="273" t="s">
        <v>1587</v>
      </c>
      <c r="E222" s="274">
        <v>0.82</v>
      </c>
      <c r="F222" s="274">
        <v>1</v>
      </c>
      <c r="G222" s="275">
        <v>6</v>
      </c>
      <c r="H222" s="275">
        <v>10</v>
      </c>
      <c r="I222" s="276">
        <v>0.74</v>
      </c>
      <c r="J222" s="276">
        <v>0.13</v>
      </c>
      <c r="K222" s="276">
        <v>0</v>
      </c>
      <c r="L222" s="276">
        <v>0.13</v>
      </c>
      <c r="M222" s="277"/>
    </row>
    <row r="223" spans="1:23" ht="33" customHeight="1">
      <c r="A223" s="271">
        <v>31</v>
      </c>
      <c r="B223" s="272" t="s">
        <v>1477</v>
      </c>
      <c r="C223" s="271">
        <v>211</v>
      </c>
      <c r="D223" s="273" t="s">
        <v>1588</v>
      </c>
      <c r="E223" s="274">
        <v>0.55000000000000004</v>
      </c>
      <c r="F223" s="274">
        <v>1</v>
      </c>
      <c r="G223" s="275">
        <v>4</v>
      </c>
      <c r="H223" s="275">
        <v>5</v>
      </c>
      <c r="I223" s="276">
        <v>0.8</v>
      </c>
      <c r="J223" s="276">
        <v>0.08</v>
      </c>
      <c r="K223" s="276">
        <v>0</v>
      </c>
      <c r="L223" s="276">
        <v>0.12</v>
      </c>
      <c r="M223" s="277"/>
    </row>
    <row r="224" spans="1:23" ht="33" customHeight="1">
      <c r="A224" s="271">
        <v>31</v>
      </c>
      <c r="B224" s="272" t="s">
        <v>1477</v>
      </c>
      <c r="C224" s="271">
        <v>212</v>
      </c>
      <c r="D224" s="273" t="s">
        <v>1589</v>
      </c>
      <c r="E224" s="274">
        <v>0.78</v>
      </c>
      <c r="F224" s="274">
        <v>1</v>
      </c>
      <c r="G224" s="275">
        <v>3</v>
      </c>
      <c r="H224" s="275">
        <v>4</v>
      </c>
      <c r="I224" s="276">
        <v>0.74</v>
      </c>
      <c r="J224" s="276">
        <v>0.13</v>
      </c>
      <c r="K224" s="276">
        <v>0</v>
      </c>
      <c r="L224" s="276">
        <v>0.13</v>
      </c>
      <c r="M224" s="277"/>
    </row>
    <row r="225" spans="1:13" ht="33" customHeight="1">
      <c r="A225" s="271">
        <v>31</v>
      </c>
      <c r="B225" s="272" t="s">
        <v>1477</v>
      </c>
      <c r="C225" s="271">
        <v>213</v>
      </c>
      <c r="D225" s="273" t="s">
        <v>1590</v>
      </c>
      <c r="E225" s="274">
        <v>1.32</v>
      </c>
      <c r="F225" s="274">
        <v>1</v>
      </c>
      <c r="G225" s="275">
        <v>4</v>
      </c>
      <c r="H225" s="275">
        <v>5</v>
      </c>
      <c r="I225" s="276">
        <v>0.73</v>
      </c>
      <c r="J225" s="276">
        <v>0.18</v>
      </c>
      <c r="K225" s="276">
        <v>0</v>
      </c>
      <c r="L225" s="276">
        <v>0.09</v>
      </c>
      <c r="M225" s="277"/>
    </row>
    <row r="226" spans="1:13" ht="33" customHeight="1">
      <c r="A226" s="271">
        <v>31</v>
      </c>
      <c r="B226" s="272" t="s">
        <v>1477</v>
      </c>
      <c r="C226" s="271">
        <v>214</v>
      </c>
      <c r="D226" s="273" t="s">
        <v>1591</v>
      </c>
      <c r="E226" s="274">
        <v>2.31</v>
      </c>
      <c r="F226" s="274">
        <v>1</v>
      </c>
      <c r="G226" s="275">
        <v>12</v>
      </c>
      <c r="H226" s="275">
        <v>12</v>
      </c>
      <c r="I226" s="276">
        <v>0.7</v>
      </c>
      <c r="J226" s="276">
        <v>0.19</v>
      </c>
      <c r="K226" s="276">
        <v>0</v>
      </c>
      <c r="L226" s="276">
        <v>0.11</v>
      </c>
      <c r="M226" s="277"/>
    </row>
    <row r="227" spans="1:13" ht="33" hidden="1" customHeight="1">
      <c r="A227" s="271">
        <v>31</v>
      </c>
      <c r="B227" s="272" t="s">
        <v>1477</v>
      </c>
      <c r="C227" s="271">
        <v>215</v>
      </c>
      <c r="D227" s="273" t="s">
        <v>1592</v>
      </c>
      <c r="E227" s="274">
        <v>1.43</v>
      </c>
      <c r="F227" s="274">
        <v>0.9</v>
      </c>
      <c r="G227" s="275"/>
      <c r="H227" s="275"/>
      <c r="I227" s="276"/>
      <c r="J227" s="276"/>
      <c r="K227" s="276"/>
      <c r="L227" s="276"/>
      <c r="M227" s="277"/>
    </row>
    <row r="228" spans="1:13" ht="33" hidden="1" customHeight="1">
      <c r="A228" s="271">
        <v>31</v>
      </c>
      <c r="B228" s="272" t="s">
        <v>1477</v>
      </c>
      <c r="C228" s="271">
        <v>216</v>
      </c>
      <c r="D228" s="273" t="s">
        <v>1593</v>
      </c>
      <c r="E228" s="274">
        <v>1.83</v>
      </c>
      <c r="F228" s="274">
        <v>1</v>
      </c>
      <c r="G228" s="275"/>
      <c r="H228" s="275"/>
      <c r="I228" s="276"/>
      <c r="J228" s="276"/>
      <c r="K228" s="276"/>
      <c r="L228" s="276"/>
      <c r="M228" s="277"/>
    </row>
    <row r="229" spans="1:13" ht="33" hidden="1" customHeight="1">
      <c r="A229" s="271">
        <v>31</v>
      </c>
      <c r="B229" s="272" t="s">
        <v>1477</v>
      </c>
      <c r="C229" s="271">
        <v>217</v>
      </c>
      <c r="D229" s="273" t="s">
        <v>1594</v>
      </c>
      <c r="E229" s="274">
        <v>1.95</v>
      </c>
      <c r="F229" s="274">
        <v>1</v>
      </c>
      <c r="G229" s="275"/>
      <c r="H229" s="275"/>
      <c r="I229" s="276"/>
      <c r="J229" s="276"/>
      <c r="K229" s="276"/>
      <c r="L229" s="276"/>
      <c r="M229" s="277"/>
    </row>
    <row r="230" spans="1:13" ht="33" hidden="1" customHeight="1">
      <c r="A230" s="271">
        <v>31</v>
      </c>
      <c r="B230" s="272" t="s">
        <v>1477</v>
      </c>
      <c r="C230" s="271">
        <v>218</v>
      </c>
      <c r="D230" s="273" t="s">
        <v>1595</v>
      </c>
      <c r="E230" s="274">
        <v>1.53</v>
      </c>
      <c r="F230" s="274">
        <v>0.8</v>
      </c>
      <c r="G230" s="275"/>
      <c r="H230" s="275"/>
      <c r="I230" s="276"/>
      <c r="J230" s="276"/>
      <c r="K230" s="276"/>
      <c r="L230" s="276"/>
      <c r="M230" s="277"/>
    </row>
    <row r="231" spans="1:13" ht="33" hidden="1" customHeight="1">
      <c r="A231" s="271">
        <v>31</v>
      </c>
      <c r="B231" s="272" t="s">
        <v>1477</v>
      </c>
      <c r="C231" s="271">
        <v>219</v>
      </c>
      <c r="D231" s="273" t="s">
        <v>1596</v>
      </c>
      <c r="E231" s="274">
        <v>1.86</v>
      </c>
      <c r="F231" s="274">
        <v>0.8</v>
      </c>
      <c r="G231" s="275"/>
      <c r="H231" s="275"/>
      <c r="I231" s="276"/>
      <c r="J231" s="276"/>
      <c r="K231" s="276"/>
      <c r="L231" s="276"/>
      <c r="M231" s="277"/>
    </row>
    <row r="232" spans="1:13" ht="45.95" customHeight="1">
      <c r="A232" s="271">
        <v>31</v>
      </c>
      <c r="B232" s="272" t="s">
        <v>1477</v>
      </c>
      <c r="C232" s="271">
        <v>220</v>
      </c>
      <c r="D232" s="273" t="s">
        <v>1478</v>
      </c>
      <c r="E232" s="274">
        <v>0.76</v>
      </c>
      <c r="F232" s="274">
        <v>1</v>
      </c>
      <c r="G232" s="275">
        <v>10</v>
      </c>
      <c r="H232" s="275">
        <v>11</v>
      </c>
      <c r="I232" s="276">
        <v>0.73</v>
      </c>
      <c r="J232" s="276">
        <v>0.18</v>
      </c>
      <c r="K232" s="276">
        <v>0</v>
      </c>
      <c r="L232" s="276">
        <v>0.09</v>
      </c>
      <c r="M232" s="277"/>
    </row>
    <row r="233" spans="1:13" ht="33" customHeight="1">
      <c r="A233" s="271">
        <v>31</v>
      </c>
      <c r="B233" s="272" t="s">
        <v>1477</v>
      </c>
      <c r="C233" s="271">
        <v>221</v>
      </c>
      <c r="D233" s="273" t="s">
        <v>1597</v>
      </c>
      <c r="E233" s="274">
        <v>0.88</v>
      </c>
      <c r="F233" s="274">
        <v>1</v>
      </c>
      <c r="G233" s="275">
        <v>8</v>
      </c>
      <c r="H233" s="275">
        <v>12</v>
      </c>
      <c r="I233" s="276">
        <v>0.83</v>
      </c>
      <c r="J233" s="276">
        <v>0.05</v>
      </c>
      <c r="K233" s="276">
        <v>0</v>
      </c>
      <c r="L233" s="276">
        <v>0.12</v>
      </c>
      <c r="M233" s="277"/>
    </row>
    <row r="234" spans="1:13" ht="21.95" customHeight="1">
      <c r="A234" s="271">
        <v>31</v>
      </c>
      <c r="B234" s="272" t="s">
        <v>1477</v>
      </c>
      <c r="C234" s="271">
        <v>222</v>
      </c>
      <c r="D234" s="273" t="s">
        <v>1479</v>
      </c>
      <c r="E234" s="274">
        <v>0.89</v>
      </c>
      <c r="F234" s="274">
        <v>0.8</v>
      </c>
      <c r="G234" s="275">
        <v>10</v>
      </c>
      <c r="H234" s="275">
        <v>13</v>
      </c>
      <c r="I234" s="276">
        <v>0.87</v>
      </c>
      <c r="J234" s="276">
        <v>0.02</v>
      </c>
      <c r="K234" s="276">
        <v>0</v>
      </c>
      <c r="L234" s="276">
        <v>0.11</v>
      </c>
      <c r="M234" s="277"/>
    </row>
    <row r="235" spans="1:13" ht="21.95" customHeight="1">
      <c r="A235" s="271">
        <v>31</v>
      </c>
      <c r="B235" s="272" t="s">
        <v>1477</v>
      </c>
      <c r="C235" s="271">
        <v>223</v>
      </c>
      <c r="D235" s="273" t="s">
        <v>1480</v>
      </c>
      <c r="E235" s="274">
        <v>2.42</v>
      </c>
      <c r="F235" s="274">
        <v>0.8</v>
      </c>
      <c r="G235" s="275">
        <v>16</v>
      </c>
      <c r="H235" s="275">
        <v>18</v>
      </c>
      <c r="I235" s="276">
        <v>0.76</v>
      </c>
      <c r="J235" s="276">
        <v>0.12</v>
      </c>
      <c r="K235" s="276">
        <v>0</v>
      </c>
      <c r="L235" s="276">
        <v>0.12</v>
      </c>
      <c r="M235" s="277"/>
    </row>
    <row r="236" spans="1:13" ht="21.95" customHeight="1">
      <c r="A236" s="271">
        <v>31</v>
      </c>
      <c r="B236" s="272" t="s">
        <v>1477</v>
      </c>
      <c r="C236" s="271">
        <v>224</v>
      </c>
      <c r="D236" s="273" t="s">
        <v>1481</v>
      </c>
      <c r="E236" s="274">
        <v>0.77</v>
      </c>
      <c r="F236" s="274">
        <v>0.9</v>
      </c>
      <c r="G236" s="275">
        <v>11</v>
      </c>
      <c r="H236" s="275">
        <v>14</v>
      </c>
      <c r="I236" s="276">
        <v>0.87</v>
      </c>
      <c r="J236" s="276">
        <v>0.01</v>
      </c>
      <c r="K236" s="276">
        <v>0</v>
      </c>
      <c r="L236" s="276">
        <v>0.12</v>
      </c>
      <c r="M236" s="277"/>
    </row>
    <row r="237" spans="1:13" ht="33" customHeight="1">
      <c r="A237" s="271">
        <v>31</v>
      </c>
      <c r="B237" s="272" t="s">
        <v>1477</v>
      </c>
      <c r="C237" s="271">
        <v>225</v>
      </c>
      <c r="D237" s="273" t="s">
        <v>1482</v>
      </c>
      <c r="E237" s="274">
        <v>0.84</v>
      </c>
      <c r="F237" s="274">
        <v>0.7</v>
      </c>
      <c r="G237" s="275">
        <v>5</v>
      </c>
      <c r="H237" s="275">
        <v>7</v>
      </c>
      <c r="I237" s="276">
        <v>0.87</v>
      </c>
      <c r="J237" s="276">
        <v>0.02</v>
      </c>
      <c r="K237" s="276">
        <v>0</v>
      </c>
      <c r="L237" s="276">
        <v>0.11</v>
      </c>
      <c r="M237" s="277"/>
    </row>
    <row r="238" spans="1:13" ht="33" customHeight="1">
      <c r="A238" s="271">
        <v>31</v>
      </c>
      <c r="B238" s="272" t="s">
        <v>1477</v>
      </c>
      <c r="C238" s="271">
        <v>226</v>
      </c>
      <c r="D238" s="273" t="s">
        <v>1483</v>
      </c>
      <c r="E238" s="274">
        <v>0.68</v>
      </c>
      <c r="F238" s="274">
        <v>0.5</v>
      </c>
      <c r="G238" s="275">
        <v>3</v>
      </c>
      <c r="H238" s="275">
        <v>6</v>
      </c>
      <c r="I238" s="276">
        <v>0.81</v>
      </c>
      <c r="J238" s="276">
        <v>7.0000000000000007E-2</v>
      </c>
      <c r="K238" s="276">
        <v>0</v>
      </c>
      <c r="L238" s="276">
        <v>0.12</v>
      </c>
      <c r="M238" s="277"/>
    </row>
    <row r="239" spans="1:13" ht="33" customHeight="1">
      <c r="A239" s="271">
        <v>31</v>
      </c>
      <c r="B239" s="272" t="s">
        <v>1477</v>
      </c>
      <c r="C239" s="271">
        <v>227</v>
      </c>
      <c r="D239" s="273" t="s">
        <v>1484</v>
      </c>
      <c r="E239" s="274">
        <v>0.67</v>
      </c>
      <c r="F239" s="274">
        <v>0.8</v>
      </c>
      <c r="G239" s="275">
        <v>4</v>
      </c>
      <c r="H239" s="275">
        <v>6</v>
      </c>
      <c r="I239" s="276">
        <v>0.83</v>
      </c>
      <c r="J239" s="276">
        <v>0.05</v>
      </c>
      <c r="K239" s="276">
        <v>0</v>
      </c>
      <c r="L239" s="276">
        <v>0.12</v>
      </c>
      <c r="M239" s="277"/>
    </row>
    <row r="240" spans="1:13" ht="21.95" hidden="1" customHeight="1">
      <c r="A240" s="271">
        <v>31</v>
      </c>
      <c r="B240" s="272" t="s">
        <v>1477</v>
      </c>
      <c r="C240" s="271">
        <v>228</v>
      </c>
      <c r="D240" s="273" t="s">
        <v>1485</v>
      </c>
      <c r="E240" s="274">
        <v>1.19</v>
      </c>
      <c r="F240" s="274">
        <v>0.5</v>
      </c>
      <c r="G240" s="275"/>
      <c r="H240" s="275"/>
      <c r="I240" s="276"/>
      <c r="J240" s="276"/>
      <c r="K240" s="276"/>
      <c r="L240" s="276"/>
      <c r="M240" s="277"/>
    </row>
    <row r="241" spans="1:13" ht="33" customHeight="1">
      <c r="A241" s="271">
        <v>32</v>
      </c>
      <c r="B241" s="272" t="s">
        <v>1486</v>
      </c>
      <c r="C241" s="271">
        <v>229</v>
      </c>
      <c r="D241" s="273" t="s">
        <v>1598</v>
      </c>
      <c r="E241" s="274">
        <v>1.29</v>
      </c>
      <c r="F241" s="274">
        <v>1</v>
      </c>
      <c r="G241" s="275">
        <v>7</v>
      </c>
      <c r="H241" s="275">
        <v>8</v>
      </c>
      <c r="I241" s="276">
        <v>0.74</v>
      </c>
      <c r="J241" s="276">
        <v>0.16</v>
      </c>
      <c r="K241" s="276">
        <v>0</v>
      </c>
      <c r="L241" s="276">
        <v>0.1</v>
      </c>
      <c r="M241" s="277"/>
    </row>
    <row r="242" spans="1:13" ht="33" hidden="1" customHeight="1">
      <c r="A242" s="271">
        <v>32</v>
      </c>
      <c r="B242" s="272" t="s">
        <v>1486</v>
      </c>
      <c r="C242" s="271">
        <v>230</v>
      </c>
      <c r="D242" s="273" t="s">
        <v>1599</v>
      </c>
      <c r="E242" s="274">
        <v>1.57</v>
      </c>
      <c r="F242" s="274">
        <v>1</v>
      </c>
      <c r="G242" s="275"/>
      <c r="H242" s="275"/>
      <c r="I242" s="276"/>
      <c r="J242" s="276"/>
      <c r="K242" s="276"/>
      <c r="L242" s="276"/>
      <c r="M242" s="277"/>
    </row>
    <row r="243" spans="1:13" ht="33" hidden="1" customHeight="1">
      <c r="A243" s="271">
        <v>32</v>
      </c>
      <c r="B243" s="272" t="s">
        <v>1486</v>
      </c>
      <c r="C243" s="271">
        <v>231</v>
      </c>
      <c r="D243" s="273" t="s">
        <v>1600</v>
      </c>
      <c r="E243" s="274">
        <v>2.42</v>
      </c>
      <c r="F243" s="274">
        <v>0.9</v>
      </c>
      <c r="G243" s="275"/>
      <c r="H243" s="275"/>
      <c r="I243" s="276"/>
      <c r="J243" s="276"/>
      <c r="K243" s="276"/>
      <c r="L243" s="276"/>
      <c r="M243" s="277"/>
    </row>
    <row r="244" spans="1:13" ht="33" hidden="1" customHeight="1">
      <c r="A244" s="271">
        <v>32</v>
      </c>
      <c r="B244" s="272" t="s">
        <v>1486</v>
      </c>
      <c r="C244" s="271">
        <v>232</v>
      </c>
      <c r="D244" s="273" t="s">
        <v>1601</v>
      </c>
      <c r="E244" s="274">
        <v>2.69</v>
      </c>
      <c r="F244" s="274">
        <v>0.9</v>
      </c>
      <c r="G244" s="275"/>
      <c r="H244" s="275"/>
      <c r="I244" s="276"/>
      <c r="J244" s="276"/>
      <c r="K244" s="276"/>
      <c r="L244" s="276"/>
      <c r="M244" s="277"/>
    </row>
    <row r="245" spans="1:13" ht="33" hidden="1" customHeight="1">
      <c r="A245" s="271">
        <v>32</v>
      </c>
      <c r="B245" s="272" t="s">
        <v>1486</v>
      </c>
      <c r="C245" s="271">
        <v>233</v>
      </c>
      <c r="D245" s="273" t="s">
        <v>1487</v>
      </c>
      <c r="E245" s="274">
        <v>1.1599999999999999</v>
      </c>
      <c r="F245" s="274">
        <v>1</v>
      </c>
      <c r="G245" s="275"/>
      <c r="H245" s="275"/>
      <c r="I245" s="276"/>
      <c r="J245" s="276"/>
      <c r="K245" s="276"/>
      <c r="L245" s="276"/>
      <c r="M245" s="277"/>
    </row>
    <row r="246" spans="1:13" ht="33" hidden="1" customHeight="1">
      <c r="A246" s="271">
        <v>32</v>
      </c>
      <c r="B246" s="272" t="s">
        <v>1486</v>
      </c>
      <c r="C246" s="271">
        <v>234</v>
      </c>
      <c r="D246" s="273" t="s">
        <v>1488</v>
      </c>
      <c r="E246" s="274">
        <v>1.95</v>
      </c>
      <c r="F246" s="274">
        <v>1</v>
      </c>
      <c r="G246" s="275"/>
      <c r="H246" s="275"/>
      <c r="I246" s="276"/>
      <c r="J246" s="276"/>
      <c r="K246" s="276"/>
      <c r="L246" s="276"/>
      <c r="M246" s="277"/>
    </row>
    <row r="247" spans="1:13" ht="33" hidden="1" customHeight="1">
      <c r="A247" s="271">
        <v>32</v>
      </c>
      <c r="B247" s="272" t="s">
        <v>1486</v>
      </c>
      <c r="C247" s="271">
        <v>235</v>
      </c>
      <c r="D247" s="273" t="s">
        <v>1489</v>
      </c>
      <c r="E247" s="274">
        <v>2.46</v>
      </c>
      <c r="F247" s="274">
        <v>1</v>
      </c>
      <c r="G247" s="275"/>
      <c r="H247" s="275"/>
      <c r="I247" s="276"/>
      <c r="J247" s="276"/>
      <c r="K247" s="276"/>
      <c r="L247" s="276"/>
      <c r="M247" s="277"/>
    </row>
    <row r="248" spans="1:13" ht="33" hidden="1" customHeight="1">
      <c r="A248" s="271">
        <v>32</v>
      </c>
      <c r="B248" s="272" t="s">
        <v>1486</v>
      </c>
      <c r="C248" s="271">
        <v>236</v>
      </c>
      <c r="D248" s="273" t="s">
        <v>1490</v>
      </c>
      <c r="E248" s="274">
        <v>0.82</v>
      </c>
      <c r="F248" s="274">
        <v>1</v>
      </c>
      <c r="G248" s="275"/>
      <c r="H248" s="275"/>
      <c r="I248" s="276"/>
      <c r="J248" s="276"/>
      <c r="K248" s="276"/>
      <c r="L248" s="276"/>
      <c r="M248" s="277"/>
    </row>
    <row r="249" spans="1:13" ht="33" customHeight="1">
      <c r="A249" s="271">
        <v>32</v>
      </c>
      <c r="B249" s="272" t="s">
        <v>1486</v>
      </c>
      <c r="C249" s="271">
        <v>237</v>
      </c>
      <c r="D249" s="273" t="s">
        <v>1491</v>
      </c>
      <c r="E249" s="274">
        <v>0.86</v>
      </c>
      <c r="F249" s="274">
        <v>1</v>
      </c>
      <c r="G249" s="275">
        <v>4</v>
      </c>
      <c r="H249" s="275">
        <v>6</v>
      </c>
      <c r="I249" s="276">
        <v>0.77</v>
      </c>
      <c r="J249" s="276">
        <v>0.11</v>
      </c>
      <c r="K249" s="276">
        <v>0</v>
      </c>
      <c r="L249" s="276">
        <v>0.12</v>
      </c>
      <c r="M249" s="277"/>
    </row>
    <row r="250" spans="1:13" ht="33" customHeight="1">
      <c r="A250" s="271">
        <v>32</v>
      </c>
      <c r="B250" s="272" t="s">
        <v>1486</v>
      </c>
      <c r="C250" s="271">
        <v>238</v>
      </c>
      <c r="D250" s="273" t="s">
        <v>1492</v>
      </c>
      <c r="E250" s="274">
        <v>1.24</v>
      </c>
      <c r="F250" s="274">
        <v>1</v>
      </c>
      <c r="G250" s="275">
        <v>5</v>
      </c>
      <c r="H250" s="275">
        <v>9</v>
      </c>
      <c r="I250" s="276">
        <v>0.77</v>
      </c>
      <c r="J250" s="276">
        <v>0.12</v>
      </c>
      <c r="K250" s="276">
        <v>0</v>
      </c>
      <c r="L250" s="276">
        <v>0.11</v>
      </c>
      <c r="M250" s="277"/>
    </row>
    <row r="251" spans="1:13" ht="33" hidden="1" customHeight="1">
      <c r="A251" s="271">
        <v>32</v>
      </c>
      <c r="B251" s="272" t="s">
        <v>1486</v>
      </c>
      <c r="C251" s="271">
        <v>239</v>
      </c>
      <c r="D251" s="273" t="s">
        <v>1493</v>
      </c>
      <c r="E251" s="274">
        <v>1.1299999999999999</v>
      </c>
      <c r="F251" s="274">
        <v>1</v>
      </c>
      <c r="G251" s="275"/>
      <c r="H251" s="275"/>
      <c r="I251" s="276"/>
      <c r="J251" s="276"/>
      <c r="K251" s="276"/>
      <c r="L251" s="276"/>
      <c r="M251" s="277"/>
    </row>
    <row r="252" spans="1:13" ht="33" hidden="1" customHeight="1">
      <c r="A252" s="271">
        <v>32</v>
      </c>
      <c r="B252" s="272" t="s">
        <v>1486</v>
      </c>
      <c r="C252" s="271">
        <v>240</v>
      </c>
      <c r="D252" s="273" t="s">
        <v>1494</v>
      </c>
      <c r="E252" s="274">
        <v>1.19</v>
      </c>
      <c r="F252" s="274">
        <v>1</v>
      </c>
      <c r="G252" s="275"/>
      <c r="H252" s="275"/>
      <c r="I252" s="276"/>
      <c r="J252" s="276"/>
      <c r="K252" s="276"/>
      <c r="L252" s="276"/>
      <c r="M252" s="277"/>
    </row>
    <row r="253" spans="1:13" ht="33" hidden="1" customHeight="1">
      <c r="A253" s="271">
        <v>32</v>
      </c>
      <c r="B253" s="272" t="s">
        <v>1486</v>
      </c>
      <c r="C253" s="271">
        <v>241</v>
      </c>
      <c r="D253" s="273" t="s">
        <v>1495</v>
      </c>
      <c r="E253" s="274">
        <v>2.13</v>
      </c>
      <c r="F253" s="274">
        <v>1</v>
      </c>
      <c r="G253" s="275"/>
      <c r="H253" s="275"/>
      <c r="I253" s="276"/>
      <c r="J253" s="276"/>
      <c r="K253" s="276"/>
      <c r="L253" s="276"/>
      <c r="M253" s="277"/>
    </row>
    <row r="254" spans="1:13" ht="33" hidden="1" customHeight="1">
      <c r="A254" s="271">
        <v>33</v>
      </c>
      <c r="B254" s="272" t="s">
        <v>1496</v>
      </c>
      <c r="C254" s="271">
        <v>242</v>
      </c>
      <c r="D254" s="273" t="s">
        <v>1497</v>
      </c>
      <c r="E254" s="274">
        <v>1.17</v>
      </c>
      <c r="F254" s="274">
        <v>1</v>
      </c>
      <c r="G254" s="275"/>
      <c r="H254" s="275"/>
      <c r="I254" s="276"/>
      <c r="J254" s="276"/>
      <c r="K254" s="276"/>
      <c r="L254" s="276"/>
      <c r="M254" s="277"/>
    </row>
    <row r="255" spans="1:13" ht="33" customHeight="1">
      <c r="A255" s="271">
        <v>33</v>
      </c>
      <c r="B255" s="272" t="s">
        <v>1496</v>
      </c>
      <c r="C255" s="271">
        <v>243</v>
      </c>
      <c r="D255" s="273" t="s">
        <v>1498</v>
      </c>
      <c r="E255" s="274">
        <v>1.9</v>
      </c>
      <c r="F255" s="274">
        <v>1.2</v>
      </c>
      <c r="G255" s="275">
        <v>15</v>
      </c>
      <c r="H255" s="275">
        <v>15</v>
      </c>
      <c r="I255" s="276">
        <v>0.81</v>
      </c>
      <c r="J255" s="276">
        <v>0.06</v>
      </c>
      <c r="K255" s="276">
        <v>0</v>
      </c>
      <c r="L255" s="276">
        <v>0.13</v>
      </c>
      <c r="M255" s="277"/>
    </row>
    <row r="256" spans="1:13" ht="33" customHeight="1">
      <c r="A256" s="271">
        <v>34</v>
      </c>
      <c r="B256" s="272" t="s">
        <v>1499</v>
      </c>
      <c r="C256" s="271">
        <v>244</v>
      </c>
      <c r="D256" s="273" t="s">
        <v>1500</v>
      </c>
      <c r="E256" s="274">
        <v>0.89</v>
      </c>
      <c r="F256" s="274">
        <v>0.85</v>
      </c>
      <c r="G256" s="275">
        <v>6</v>
      </c>
      <c r="H256" s="275">
        <v>9</v>
      </c>
      <c r="I256" s="276">
        <v>0.79</v>
      </c>
      <c r="J256" s="276">
        <v>0.08</v>
      </c>
      <c r="K256" s="276">
        <v>0</v>
      </c>
      <c r="L256" s="276">
        <v>0.13</v>
      </c>
      <c r="M256" s="277"/>
    </row>
    <row r="257" spans="1:13" ht="33" hidden="1" customHeight="1">
      <c r="A257" s="271">
        <v>34</v>
      </c>
      <c r="B257" s="272" t="s">
        <v>1499</v>
      </c>
      <c r="C257" s="271">
        <v>245</v>
      </c>
      <c r="D257" s="273" t="s">
        <v>1501</v>
      </c>
      <c r="E257" s="274">
        <v>0.74</v>
      </c>
      <c r="F257" s="274">
        <v>1</v>
      </c>
      <c r="G257" s="275"/>
      <c r="H257" s="275"/>
      <c r="I257" s="276"/>
      <c r="J257" s="276"/>
      <c r="K257" s="276"/>
      <c r="L257" s="276"/>
      <c r="M257" s="277"/>
    </row>
    <row r="258" spans="1:13" ht="33" hidden="1" customHeight="1">
      <c r="A258" s="271">
        <v>34</v>
      </c>
      <c r="B258" s="272" t="s">
        <v>1499</v>
      </c>
      <c r="C258" s="271">
        <v>246</v>
      </c>
      <c r="D258" s="273" t="s">
        <v>1502</v>
      </c>
      <c r="E258" s="274">
        <v>1.27</v>
      </c>
      <c r="F258" s="274">
        <v>0.9</v>
      </c>
      <c r="G258" s="275"/>
      <c r="H258" s="275"/>
      <c r="I258" s="276"/>
      <c r="J258" s="276"/>
      <c r="K258" s="276"/>
      <c r="L258" s="276"/>
      <c r="M258" s="277"/>
    </row>
    <row r="259" spans="1:13" ht="33" hidden="1" customHeight="1">
      <c r="A259" s="271">
        <v>34</v>
      </c>
      <c r="B259" s="272" t="s">
        <v>1499</v>
      </c>
      <c r="C259" s="271">
        <v>247</v>
      </c>
      <c r="D259" s="273" t="s">
        <v>1503</v>
      </c>
      <c r="E259" s="274">
        <v>1.63</v>
      </c>
      <c r="F259" s="274">
        <v>0.9</v>
      </c>
      <c r="G259" s="275"/>
      <c r="H259" s="275"/>
      <c r="I259" s="276"/>
      <c r="J259" s="276"/>
      <c r="K259" s="276"/>
      <c r="L259" s="276"/>
      <c r="M259" s="277"/>
    </row>
    <row r="260" spans="1:13" ht="33" customHeight="1">
      <c r="A260" s="271">
        <v>34</v>
      </c>
      <c r="B260" s="272" t="s">
        <v>1499</v>
      </c>
      <c r="C260" s="271">
        <v>248</v>
      </c>
      <c r="D260" s="273" t="s">
        <v>1504</v>
      </c>
      <c r="E260" s="274">
        <v>1.9</v>
      </c>
      <c r="F260" s="274">
        <v>1</v>
      </c>
      <c r="G260" s="275">
        <v>5</v>
      </c>
      <c r="H260" s="275">
        <v>8</v>
      </c>
      <c r="I260" s="276">
        <v>0.61</v>
      </c>
      <c r="J260" s="276">
        <v>0.28000000000000003</v>
      </c>
      <c r="K260" s="276">
        <v>0</v>
      </c>
      <c r="L260" s="276">
        <v>0.11</v>
      </c>
      <c r="M260" s="277"/>
    </row>
    <row r="261" spans="1:13" ht="21.95" customHeight="1">
      <c r="A261" s="271">
        <v>35</v>
      </c>
      <c r="B261" s="272" t="s">
        <v>1505</v>
      </c>
      <c r="C261" s="271">
        <v>249</v>
      </c>
      <c r="D261" s="273" t="s">
        <v>1506</v>
      </c>
      <c r="E261" s="274">
        <v>1.02</v>
      </c>
      <c r="F261" s="274">
        <v>1</v>
      </c>
      <c r="G261" s="275">
        <v>8</v>
      </c>
      <c r="H261" s="275">
        <v>12</v>
      </c>
      <c r="I261" s="276">
        <v>0.63</v>
      </c>
      <c r="J261" s="276">
        <v>0.19</v>
      </c>
      <c r="K261" s="276">
        <v>0</v>
      </c>
      <c r="L261" s="276">
        <v>0.18</v>
      </c>
      <c r="M261" s="277"/>
    </row>
    <row r="262" spans="1:13" ht="21.95" customHeight="1">
      <c r="A262" s="271">
        <v>35</v>
      </c>
      <c r="B262" s="272" t="s">
        <v>1505</v>
      </c>
      <c r="C262" s="271">
        <v>250</v>
      </c>
      <c r="D262" s="273" t="s">
        <v>1507</v>
      </c>
      <c r="E262" s="274">
        <v>1.49</v>
      </c>
      <c r="F262" s="274">
        <v>1</v>
      </c>
      <c r="G262" s="275">
        <v>11</v>
      </c>
      <c r="H262" s="275">
        <v>13</v>
      </c>
      <c r="I262" s="276">
        <v>0.53</v>
      </c>
      <c r="J262" s="276">
        <v>0.32</v>
      </c>
      <c r="K262" s="276">
        <v>0</v>
      </c>
      <c r="L262" s="276">
        <v>0.15</v>
      </c>
      <c r="M262" s="277"/>
    </row>
    <row r="263" spans="1:13" ht="21.95" customHeight="1">
      <c r="A263" s="271">
        <v>35</v>
      </c>
      <c r="B263" s="272" t="s">
        <v>1505</v>
      </c>
      <c r="C263" s="271">
        <v>251</v>
      </c>
      <c r="D263" s="273" t="s">
        <v>1508</v>
      </c>
      <c r="E263" s="274">
        <v>1.25</v>
      </c>
      <c r="F263" s="274">
        <v>1</v>
      </c>
      <c r="G263" s="275">
        <v>8</v>
      </c>
      <c r="H263" s="275">
        <v>12</v>
      </c>
      <c r="I263" s="276">
        <v>0.61</v>
      </c>
      <c r="J263" s="276">
        <v>0.22</v>
      </c>
      <c r="K263" s="276">
        <v>0</v>
      </c>
      <c r="L263" s="276">
        <v>0.17</v>
      </c>
      <c r="M263" s="277"/>
    </row>
    <row r="264" spans="1:13" ht="45.95" hidden="1" customHeight="1">
      <c r="A264" s="271">
        <v>35</v>
      </c>
      <c r="B264" s="272" t="s">
        <v>1505</v>
      </c>
      <c r="C264" s="271">
        <v>252</v>
      </c>
      <c r="D264" s="273" t="s">
        <v>1509</v>
      </c>
      <c r="E264" s="274">
        <v>0.76</v>
      </c>
      <c r="F264" s="274">
        <v>0.8</v>
      </c>
      <c r="G264" s="275"/>
      <c r="H264" s="275"/>
      <c r="I264" s="276"/>
      <c r="J264" s="276"/>
      <c r="K264" s="276"/>
      <c r="L264" s="276"/>
      <c r="M264" s="277"/>
    </row>
    <row r="265" spans="1:13" ht="21.95" customHeight="1">
      <c r="A265" s="271">
        <v>35</v>
      </c>
      <c r="B265" s="272" t="s">
        <v>1505</v>
      </c>
      <c r="C265" s="271">
        <v>253</v>
      </c>
      <c r="D265" s="273" t="s">
        <v>1510</v>
      </c>
      <c r="E265" s="274">
        <v>1.06</v>
      </c>
      <c r="F265" s="274">
        <v>1</v>
      </c>
      <c r="G265" s="275">
        <v>8</v>
      </c>
      <c r="H265" s="275">
        <v>9</v>
      </c>
      <c r="I265" s="276">
        <v>0.68</v>
      </c>
      <c r="J265" s="276">
        <v>0.14000000000000001</v>
      </c>
      <c r="K265" s="276">
        <v>0</v>
      </c>
      <c r="L265" s="276">
        <v>0.18</v>
      </c>
      <c r="M265" s="277"/>
    </row>
    <row r="266" spans="1:13" ht="21.95" customHeight="1">
      <c r="A266" s="271">
        <v>35</v>
      </c>
      <c r="B266" s="272" t="s">
        <v>1505</v>
      </c>
      <c r="C266" s="271">
        <v>254</v>
      </c>
      <c r="D266" s="273" t="s">
        <v>1511</v>
      </c>
      <c r="E266" s="274">
        <v>1.1599999999999999</v>
      </c>
      <c r="F266" s="274">
        <v>1</v>
      </c>
      <c r="G266" s="275">
        <v>15</v>
      </c>
      <c r="H266" s="275">
        <v>15</v>
      </c>
      <c r="I266" s="276">
        <v>0.54</v>
      </c>
      <c r="J266" s="276">
        <v>0.31</v>
      </c>
      <c r="K266" s="276">
        <v>0</v>
      </c>
      <c r="L266" s="276">
        <v>0.15</v>
      </c>
      <c r="M266" s="277"/>
    </row>
    <row r="267" spans="1:13" ht="21.95" hidden="1" customHeight="1">
      <c r="A267" s="271">
        <v>35</v>
      </c>
      <c r="B267" s="272" t="s">
        <v>1505</v>
      </c>
      <c r="C267" s="271">
        <v>255</v>
      </c>
      <c r="D267" s="273" t="s">
        <v>1512</v>
      </c>
      <c r="E267" s="274">
        <v>2.62</v>
      </c>
      <c r="F267" s="274">
        <v>1</v>
      </c>
      <c r="G267" s="275"/>
      <c r="H267" s="275"/>
      <c r="I267" s="276"/>
      <c r="J267" s="276"/>
      <c r="K267" s="276"/>
      <c r="L267" s="276"/>
      <c r="M267" s="277"/>
    </row>
    <row r="268" spans="1:13" ht="21.95" hidden="1" customHeight="1">
      <c r="A268" s="271">
        <v>36</v>
      </c>
      <c r="B268" s="272" t="s">
        <v>1513</v>
      </c>
      <c r="C268" s="271">
        <v>256</v>
      </c>
      <c r="D268" s="273" t="s">
        <v>1514</v>
      </c>
      <c r="E268" s="274">
        <v>1.1299999999999999</v>
      </c>
      <c r="F268" s="274">
        <v>1</v>
      </c>
      <c r="G268" s="275"/>
      <c r="H268" s="275"/>
      <c r="I268" s="276"/>
      <c r="J268" s="276"/>
      <c r="K268" s="276"/>
      <c r="L268" s="276"/>
      <c r="M268" s="277"/>
    </row>
    <row r="269" spans="1:13" ht="45.95" customHeight="1">
      <c r="A269" s="271">
        <v>36</v>
      </c>
      <c r="B269" s="272" t="s">
        <v>1513</v>
      </c>
      <c r="C269" s="271">
        <v>257</v>
      </c>
      <c r="D269" s="273" t="s">
        <v>1515</v>
      </c>
      <c r="E269" s="274">
        <v>0.56999999999999995</v>
      </c>
      <c r="F269" s="274">
        <v>1</v>
      </c>
      <c r="G269" s="275">
        <v>2</v>
      </c>
      <c r="H269" s="275">
        <v>4</v>
      </c>
      <c r="I269" s="276">
        <v>0.79</v>
      </c>
      <c r="J269" s="276">
        <v>0.06</v>
      </c>
      <c r="K269" s="276">
        <v>0</v>
      </c>
      <c r="L269" s="276">
        <v>0.15</v>
      </c>
      <c r="M269" s="277"/>
    </row>
    <row r="270" spans="1:13" ht="45.95" hidden="1" customHeight="1">
      <c r="A270" s="271">
        <v>36</v>
      </c>
      <c r="B270" s="272" t="s">
        <v>1513</v>
      </c>
      <c r="C270" s="271">
        <v>258</v>
      </c>
      <c r="D270" s="273" t="s">
        <v>1516</v>
      </c>
      <c r="E270" s="274"/>
      <c r="F270" s="274">
        <v>1</v>
      </c>
      <c r="G270" s="275"/>
      <c r="H270" s="275"/>
      <c r="I270" s="276"/>
      <c r="J270" s="276"/>
      <c r="K270" s="276"/>
      <c r="L270" s="276"/>
    </row>
    <row r="271" spans="1:13">
      <c r="A271" s="658" t="s">
        <v>1270</v>
      </c>
      <c r="B271" s="658"/>
      <c r="C271" s="658"/>
      <c r="D271" s="658"/>
      <c r="E271" s="658"/>
      <c r="F271" s="658"/>
      <c r="G271" s="658"/>
      <c r="H271" s="658"/>
      <c r="I271" s="658"/>
      <c r="J271" s="658"/>
      <c r="K271" s="658"/>
      <c r="L271" s="658"/>
    </row>
  </sheetData>
  <autoFilter ref="A12:L271">
    <filterColumn colId="6"/>
  </autoFilter>
  <customSheetViews>
    <customSheetView guid="{9067D43C-8CF0-48E5-8C1B-7DFA94892381}" showPageBreaks="1" printArea="1" showAutoFilter="1" hiddenRows="1">
      <pane xSplit="3" ySplit="12" topLeftCell="D13" activePane="bottomRight" state="frozen"/>
      <selection pane="bottomRight" activeCell="L2" sqref="L2"/>
      <pageMargins left="0.98425196850393704" right="0.39370078740157483" top="0.59055118110236227" bottom="0.55118110236220474" header="0.31496062992125984" footer="0.31496062992125984"/>
      <printOptions horizontalCentered="1"/>
      <pageSetup paperSize="9" scale="55" orientation="portrait" r:id="rId1"/>
      <headerFooter differentFirst="1">
        <oddHeader>&amp;CСтраница &amp;P из &amp;N</oddHeader>
      </headerFooter>
      <autoFilter ref="A12:L271">
        <filterColumn colId="6"/>
      </autoFilter>
    </customSheetView>
    <customSheetView guid="{754BA2B9-92C8-4608-8D67-96BC5C16664E}" showPageBreaks="1" printArea="1" showAutoFilter="1" hiddenRows="1">
      <pane xSplit="3" ySplit="12" topLeftCell="D13" activePane="bottomRight" state="frozen"/>
      <selection pane="bottomRight" activeCell="L1" sqref="L1:L2"/>
      <pageMargins left="0.98425196850393704" right="0.39370078740157483" top="0.59055118110236227" bottom="0.55118110236220474" header="0.31496062992125984" footer="0.31496062992125984"/>
      <printOptions horizontalCentered="1"/>
      <pageSetup paperSize="9" scale="55" orientation="portrait" r:id="rId2"/>
      <headerFooter differentFirst="1">
        <oddHeader>&amp;CСтраница &amp;P из &amp;N</oddHeader>
      </headerFooter>
      <autoFilter ref="A12:L271">
        <filterColumn colId="6"/>
      </autoFilter>
    </customSheetView>
    <customSheetView guid="{DEEA3186-5E7C-4B49-A323-6511047D2DAC}" showPageBreaks="1" printArea="1" showAutoFilter="1">
      <pane xSplit="3" ySplit="12" topLeftCell="D13" activePane="bottomRight" state="frozen"/>
      <selection pane="bottomRight" activeCell="L1" sqref="L1:L2"/>
      <pageMargins left="0.98425196850393704" right="0.39370078740157483" top="0.59055118110236227" bottom="0.55118110236220474" header="0.31496062992125984" footer="0.31496062992125984"/>
      <printOptions horizontalCentered="1"/>
      <pageSetup paperSize="9" scale="55" orientation="portrait" r:id="rId3"/>
      <headerFooter differentFirst="1">
        <oddHeader>&amp;CСтраница &amp;P из &amp;N</oddHeader>
      </headerFooter>
      <autoFilter ref="A12:L271"/>
    </customSheetView>
    <customSheetView guid="{E6862595-AEA9-4563-8AED-64A09353D7BA}" showPageBreaks="1" printArea="1" showAutoFilter="1" hiddenRows="1">
      <pane xSplit="3" ySplit="11" topLeftCell="D13" activePane="bottomRight" state="frozen"/>
      <selection pane="bottomRight" activeCell="L1" sqref="L1:L2"/>
      <pageMargins left="0.98425196850393704" right="0.39370078740157483" top="0.59055118110236227" bottom="0.55118110236220474" header="0.31496062992125984" footer="0.31496062992125984"/>
      <printOptions horizontalCentered="1"/>
      <pageSetup paperSize="9" scale="55" orientation="portrait" r:id="rId4"/>
      <headerFooter differentFirst="1">
        <oddHeader>&amp;CСтраница &amp;P из &amp;N</oddHeader>
      </headerFooter>
      <autoFilter ref="A12:L271">
        <filterColumn colId="6"/>
      </autoFilter>
    </customSheetView>
  </customSheetViews>
  <mergeCells count="9">
    <mergeCell ref="A271:L271"/>
    <mergeCell ref="A4:L4"/>
    <mergeCell ref="A8:L8"/>
    <mergeCell ref="A10:B10"/>
    <mergeCell ref="C10:D10"/>
    <mergeCell ref="E10:E11"/>
    <mergeCell ref="F10:F11"/>
    <mergeCell ref="G10:H10"/>
    <mergeCell ref="I10:L10"/>
  </mergeCells>
  <printOptions horizontalCentered="1"/>
  <pageMargins left="0.98425196850393704" right="0.39370078740157483" top="0.59055118110236227" bottom="0.55118110236220474" header="0.31496062992125984" footer="0.31496062992125984"/>
  <pageSetup paperSize="9" scale="55" orientation="portrait" r:id="rId5"/>
  <headerFooter differentFirst="1">
    <oddHeader>&amp;CСтраница &amp;P из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W271"/>
  <sheetViews>
    <sheetView zoomScaleNormal="100" workbookViewId="0">
      <pane xSplit="3" ySplit="12" topLeftCell="D146" activePane="bottomRight" state="frozen"/>
      <selection activeCell="E13" sqref="E13:E29"/>
      <selection pane="topRight" activeCell="E13" sqref="E13:E29"/>
      <selection pane="bottomLeft" activeCell="E13" sqref="E13:E29"/>
      <selection pane="bottomRight" activeCell="M12" sqref="M12"/>
    </sheetView>
  </sheetViews>
  <sheetFormatPr defaultColWidth="8" defaultRowHeight="15.75"/>
  <cols>
    <col min="1" max="1" width="4.625" style="283" customWidth="1"/>
    <col min="2" max="2" width="20.375" style="284" customWidth="1"/>
    <col min="3" max="3" width="6.125" style="113" customWidth="1"/>
    <col min="4" max="4" width="44" style="284" customWidth="1"/>
    <col min="5" max="6" width="6.125" style="285" customWidth="1"/>
    <col min="7" max="8" width="8.625" style="286" customWidth="1"/>
    <col min="9" max="12" width="9.625" style="287" customWidth="1"/>
    <col min="13" max="13" width="8.875" style="113" bestFit="1" customWidth="1"/>
    <col min="14" max="16384" width="8" style="113"/>
  </cols>
  <sheetData>
    <row r="1" spans="1:22" s="1" customFormat="1" ht="18">
      <c r="E1" s="269"/>
      <c r="F1" s="269"/>
      <c r="L1" s="11" t="s">
        <v>1964</v>
      </c>
    </row>
    <row r="2" spans="1:22" s="1" customFormat="1" ht="18">
      <c r="E2" s="269"/>
      <c r="F2" s="269"/>
      <c r="L2" s="6" t="s">
        <v>149</v>
      </c>
    </row>
    <row r="3" spans="1:22" s="1" customFormat="1" ht="6.75" customHeight="1">
      <c r="E3" s="269"/>
      <c r="F3" s="269"/>
    </row>
    <row r="4" spans="1:22" s="1" customFormat="1" ht="58.5" customHeight="1">
      <c r="A4" s="502" t="s">
        <v>1272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22" s="237" customFormat="1" ht="8.25" customHeight="1"/>
    <row r="6" spans="1:22" s="242" customFormat="1" ht="18">
      <c r="A6" s="238"/>
      <c r="B6" s="238"/>
      <c r="C6" s="238"/>
      <c r="D6" s="238"/>
      <c r="E6" s="239" t="s">
        <v>604</v>
      </c>
      <c r="F6" s="240">
        <v>61</v>
      </c>
      <c r="G6" s="241" t="s">
        <v>1750</v>
      </c>
      <c r="I6" s="238"/>
      <c r="J6" s="238"/>
      <c r="K6" s="238"/>
      <c r="L6" s="238"/>
      <c r="M6" s="238"/>
      <c r="N6" s="238"/>
    </row>
    <row r="7" spans="1:22" s="237" customFormat="1" ht="4.5" customHeight="1"/>
    <row r="8" spans="1:22" s="1" customFormat="1" ht="18">
      <c r="A8" s="503" t="s">
        <v>148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</row>
    <row r="9" spans="1:22" s="1" customFormat="1" ht="4.5" customHeight="1">
      <c r="E9" s="269"/>
      <c r="F9" s="269"/>
    </row>
    <row r="10" spans="1:22" s="270" customFormat="1" ht="50.25" customHeight="1">
      <c r="A10" s="586" t="s">
        <v>1546</v>
      </c>
      <c r="B10" s="586"/>
      <c r="C10" s="659" t="s">
        <v>1274</v>
      </c>
      <c r="D10" s="659"/>
      <c r="E10" s="660" t="s">
        <v>1275</v>
      </c>
      <c r="F10" s="660" t="s">
        <v>1276</v>
      </c>
      <c r="G10" s="616" t="s">
        <v>1277</v>
      </c>
      <c r="H10" s="617"/>
      <c r="I10" s="659" t="s">
        <v>1278</v>
      </c>
      <c r="J10" s="659"/>
      <c r="K10" s="659"/>
      <c r="L10" s="659"/>
    </row>
    <row r="11" spans="1:22" s="270" customFormat="1" ht="42" customHeight="1">
      <c r="A11" s="225" t="s">
        <v>681</v>
      </c>
      <c r="B11" s="225" t="s">
        <v>682</v>
      </c>
      <c r="C11" s="225" t="s">
        <v>681</v>
      </c>
      <c r="D11" s="225" t="s">
        <v>682</v>
      </c>
      <c r="E11" s="660"/>
      <c r="F11" s="660"/>
      <c r="G11" s="225" t="s">
        <v>1279</v>
      </c>
      <c r="H11" s="225" t="s">
        <v>1280</v>
      </c>
      <c r="I11" s="225" t="s">
        <v>82</v>
      </c>
      <c r="J11" s="225" t="s">
        <v>13</v>
      </c>
      <c r="K11" s="225" t="s">
        <v>14</v>
      </c>
      <c r="L11" s="225" t="s">
        <v>15</v>
      </c>
    </row>
    <row r="12" spans="1:22" s="324" customFormat="1" ht="16.5" customHeight="1">
      <c r="A12" s="323">
        <v>1</v>
      </c>
      <c r="B12" s="323">
        <v>2</v>
      </c>
      <c r="C12" s="323">
        <v>3</v>
      </c>
      <c r="D12" s="323">
        <v>4</v>
      </c>
      <c r="E12" s="323">
        <v>5</v>
      </c>
      <c r="F12" s="323">
        <v>6</v>
      </c>
      <c r="G12" s="323">
        <v>7</v>
      </c>
      <c r="H12" s="323">
        <v>8</v>
      </c>
      <c r="I12" s="323">
        <v>9</v>
      </c>
      <c r="J12" s="323">
        <v>10</v>
      </c>
      <c r="K12" s="323">
        <v>11</v>
      </c>
      <c r="L12" s="323">
        <v>12</v>
      </c>
      <c r="N12" s="325"/>
      <c r="O12" s="325"/>
      <c r="P12" s="325"/>
      <c r="Q12" s="325"/>
    </row>
    <row r="13" spans="1:22" ht="33" customHeight="1">
      <c r="A13" s="271">
        <v>2</v>
      </c>
      <c r="B13" s="272" t="s">
        <v>1281</v>
      </c>
      <c r="C13" s="271">
        <v>1</v>
      </c>
      <c r="D13" s="273" t="s">
        <v>1282</v>
      </c>
      <c r="E13" s="274">
        <v>0.82</v>
      </c>
      <c r="F13" s="274">
        <v>0.95</v>
      </c>
      <c r="G13" s="275">
        <v>3</v>
      </c>
      <c r="H13" s="275">
        <v>6</v>
      </c>
      <c r="I13" s="276">
        <v>0.64</v>
      </c>
      <c r="J13" s="276">
        <v>0.16</v>
      </c>
      <c r="K13" s="276">
        <v>0.06</v>
      </c>
      <c r="L13" s="276">
        <v>0.14000000000000001</v>
      </c>
      <c r="M13" s="277"/>
      <c r="N13" s="277"/>
      <c r="O13" s="277"/>
      <c r="P13" s="277"/>
      <c r="Q13" s="277"/>
      <c r="S13" s="277"/>
      <c r="T13" s="277"/>
      <c r="U13" s="277"/>
      <c r="V13" s="277"/>
    </row>
    <row r="14" spans="1:22" ht="33" customHeight="1">
      <c r="A14" s="271">
        <v>2</v>
      </c>
      <c r="B14" s="272" t="s">
        <v>1281</v>
      </c>
      <c r="C14" s="271">
        <v>2</v>
      </c>
      <c r="D14" s="273" t="s">
        <v>1283</v>
      </c>
      <c r="E14" s="274">
        <v>0.84</v>
      </c>
      <c r="F14" s="274">
        <v>0.95</v>
      </c>
      <c r="G14" s="275">
        <v>3</v>
      </c>
      <c r="H14" s="275">
        <v>8</v>
      </c>
      <c r="I14" s="276">
        <v>0.64</v>
      </c>
      <c r="J14" s="276">
        <v>0.15</v>
      </c>
      <c r="K14" s="276">
        <v>0.06</v>
      </c>
      <c r="L14" s="276">
        <v>0.15</v>
      </c>
      <c r="M14" s="277"/>
      <c r="N14" s="277"/>
      <c r="O14" s="277"/>
      <c r="P14" s="277"/>
      <c r="Q14" s="277"/>
      <c r="S14" s="277"/>
      <c r="T14" s="277"/>
      <c r="U14" s="277"/>
      <c r="V14" s="277"/>
    </row>
    <row r="15" spans="1:22" ht="45.95" customHeight="1">
      <c r="A15" s="271">
        <v>2</v>
      </c>
      <c r="B15" s="272" t="s">
        <v>1281</v>
      </c>
      <c r="C15" s="271">
        <v>3</v>
      </c>
      <c r="D15" s="273" t="s">
        <v>1284</v>
      </c>
      <c r="E15" s="274">
        <v>0.97</v>
      </c>
      <c r="F15" s="274">
        <v>1.5</v>
      </c>
      <c r="G15" s="275">
        <v>4</v>
      </c>
      <c r="H15" s="275">
        <v>7</v>
      </c>
      <c r="I15" s="276">
        <v>0.62</v>
      </c>
      <c r="J15" s="276">
        <v>0.18</v>
      </c>
      <c r="K15" s="276">
        <v>0.05</v>
      </c>
      <c r="L15" s="276">
        <v>0.15</v>
      </c>
      <c r="M15" s="277"/>
      <c r="N15" s="277"/>
      <c r="O15" s="277"/>
      <c r="P15" s="277"/>
      <c r="Q15" s="277"/>
      <c r="S15" s="277"/>
      <c r="T15" s="277"/>
      <c r="U15" s="277"/>
      <c r="V15" s="277"/>
    </row>
    <row r="16" spans="1:22" ht="33" customHeight="1">
      <c r="A16" s="271">
        <v>2</v>
      </c>
      <c r="B16" s="272" t="s">
        <v>1281</v>
      </c>
      <c r="C16" s="271">
        <v>4</v>
      </c>
      <c r="D16" s="273" t="s">
        <v>1285</v>
      </c>
      <c r="E16" s="274">
        <v>0.8</v>
      </c>
      <c r="F16" s="274">
        <v>1.5</v>
      </c>
      <c r="G16" s="275">
        <v>4</v>
      </c>
      <c r="H16" s="275">
        <v>5</v>
      </c>
      <c r="I16" s="276">
        <v>0.56000000000000005</v>
      </c>
      <c r="J16" s="276">
        <v>0.26</v>
      </c>
      <c r="K16" s="276">
        <v>0.05</v>
      </c>
      <c r="L16" s="276">
        <v>0.13</v>
      </c>
      <c r="M16" s="277"/>
      <c r="N16" s="277"/>
      <c r="O16" s="277"/>
      <c r="P16" s="277"/>
      <c r="Q16" s="277"/>
      <c r="S16" s="277"/>
      <c r="T16" s="277"/>
      <c r="U16" s="277"/>
      <c r="V16" s="277"/>
    </row>
    <row r="17" spans="1:22" ht="33" customHeight="1">
      <c r="A17" s="271">
        <v>2</v>
      </c>
      <c r="B17" s="272" t="s">
        <v>1281</v>
      </c>
      <c r="C17" s="271">
        <v>5</v>
      </c>
      <c r="D17" s="273" t="s">
        <v>1286</v>
      </c>
      <c r="E17" s="274">
        <v>0.89</v>
      </c>
      <c r="F17" s="274">
        <v>1.5</v>
      </c>
      <c r="G17" s="275">
        <v>5</v>
      </c>
      <c r="H17" s="275">
        <v>7</v>
      </c>
      <c r="I17" s="276">
        <v>0.59</v>
      </c>
      <c r="J17" s="276">
        <v>0.21</v>
      </c>
      <c r="K17" s="276">
        <v>0.05</v>
      </c>
      <c r="L17" s="276">
        <v>0.15</v>
      </c>
      <c r="M17" s="277"/>
      <c r="N17" s="277"/>
      <c r="O17" s="277"/>
      <c r="P17" s="277"/>
      <c r="Q17" s="277"/>
      <c r="S17" s="277"/>
      <c r="T17" s="277"/>
      <c r="U17" s="277"/>
      <c r="V17" s="277"/>
    </row>
    <row r="18" spans="1:22" ht="33" customHeight="1">
      <c r="A18" s="271">
        <v>2</v>
      </c>
      <c r="B18" s="272" t="s">
        <v>1281</v>
      </c>
      <c r="C18" s="271">
        <v>6</v>
      </c>
      <c r="D18" s="273" t="s">
        <v>1287</v>
      </c>
      <c r="E18" s="274">
        <v>0.77</v>
      </c>
      <c r="F18" s="274">
        <v>1</v>
      </c>
      <c r="G18" s="275">
        <v>5</v>
      </c>
      <c r="H18" s="275">
        <v>8</v>
      </c>
      <c r="I18" s="276">
        <v>0.69</v>
      </c>
      <c r="J18" s="276">
        <v>0.08</v>
      </c>
      <c r="K18" s="276">
        <v>0.06</v>
      </c>
      <c r="L18" s="276">
        <v>0.17</v>
      </c>
      <c r="M18" s="277"/>
      <c r="N18" s="277"/>
      <c r="O18" s="277"/>
      <c r="P18" s="277"/>
      <c r="Q18" s="277"/>
      <c r="S18" s="277"/>
      <c r="T18" s="277"/>
      <c r="U18" s="277"/>
      <c r="V18" s="277"/>
    </row>
    <row r="19" spans="1:22" ht="45.95" customHeight="1">
      <c r="A19" s="271">
        <v>2</v>
      </c>
      <c r="B19" s="272" t="s">
        <v>1281</v>
      </c>
      <c r="C19" s="271">
        <v>7</v>
      </c>
      <c r="D19" s="273" t="s">
        <v>1288</v>
      </c>
      <c r="E19" s="274">
        <v>0.96</v>
      </c>
      <c r="F19" s="274">
        <v>1</v>
      </c>
      <c r="G19" s="275">
        <v>3</v>
      </c>
      <c r="H19" s="275">
        <v>6</v>
      </c>
      <c r="I19" s="276">
        <v>0.51</v>
      </c>
      <c r="J19" s="276">
        <v>0.33</v>
      </c>
      <c r="K19" s="276">
        <v>0.05</v>
      </c>
      <c r="L19" s="276">
        <v>0.11</v>
      </c>
      <c r="M19" s="277"/>
      <c r="N19" s="277"/>
      <c r="O19" s="277"/>
      <c r="P19" s="277"/>
      <c r="Q19" s="277"/>
      <c r="S19" s="277"/>
      <c r="T19" s="277"/>
      <c r="U19" s="277"/>
      <c r="V19" s="277"/>
    </row>
    <row r="20" spans="1:22" ht="33" customHeight="1">
      <c r="A20" s="271">
        <v>2</v>
      </c>
      <c r="B20" s="272" t="s">
        <v>1281</v>
      </c>
      <c r="C20" s="271">
        <v>8</v>
      </c>
      <c r="D20" s="273" t="s">
        <v>1289</v>
      </c>
      <c r="E20" s="274">
        <v>0.52</v>
      </c>
      <c r="F20" s="274">
        <v>1</v>
      </c>
      <c r="G20" s="275">
        <v>3</v>
      </c>
      <c r="H20" s="275">
        <v>5</v>
      </c>
      <c r="I20" s="276">
        <v>0.62</v>
      </c>
      <c r="J20" s="276">
        <v>0.18</v>
      </c>
      <c r="K20" s="276">
        <v>0.05</v>
      </c>
      <c r="L20" s="276">
        <v>0.15</v>
      </c>
      <c r="M20" s="277"/>
      <c r="N20" s="277"/>
      <c r="O20" s="277"/>
      <c r="P20" s="277"/>
      <c r="Q20" s="277"/>
      <c r="S20" s="277"/>
      <c r="T20" s="277"/>
      <c r="U20" s="277"/>
      <c r="V20" s="277"/>
    </row>
    <row r="21" spans="1:22" ht="33" customHeight="1">
      <c r="A21" s="271">
        <v>2</v>
      </c>
      <c r="B21" s="272" t="s">
        <v>1281</v>
      </c>
      <c r="C21" s="271">
        <v>9</v>
      </c>
      <c r="D21" s="273" t="s">
        <v>1290</v>
      </c>
      <c r="E21" s="274">
        <v>0.46</v>
      </c>
      <c r="F21" s="274">
        <v>1</v>
      </c>
      <c r="G21" s="275">
        <v>3</v>
      </c>
      <c r="H21" s="275">
        <v>5</v>
      </c>
      <c r="I21" s="276">
        <v>0.64</v>
      </c>
      <c r="J21" s="276">
        <v>0.15</v>
      </c>
      <c r="K21" s="276">
        <v>0.06</v>
      </c>
      <c r="L21" s="276">
        <v>0.15</v>
      </c>
      <c r="M21" s="277"/>
      <c r="N21" s="277"/>
      <c r="O21" s="277"/>
      <c r="P21" s="277"/>
      <c r="Q21" s="277"/>
      <c r="S21" s="277"/>
      <c r="T21" s="277"/>
      <c r="U21" s="277"/>
      <c r="V21" s="277"/>
    </row>
    <row r="22" spans="1:22" ht="33" customHeight="1">
      <c r="A22" s="271">
        <v>2</v>
      </c>
      <c r="B22" s="272" t="s">
        <v>1281</v>
      </c>
      <c r="C22" s="271">
        <v>10</v>
      </c>
      <c r="D22" s="273" t="s">
        <v>1291</v>
      </c>
      <c r="E22" s="274">
        <v>0.93</v>
      </c>
      <c r="F22" s="274">
        <v>0.85</v>
      </c>
      <c r="G22" s="275">
        <v>6</v>
      </c>
      <c r="H22" s="275">
        <v>10</v>
      </c>
      <c r="I22" s="276">
        <v>0.65</v>
      </c>
      <c r="J22" s="276">
        <v>0.14000000000000001</v>
      </c>
      <c r="K22" s="276">
        <v>0.06</v>
      </c>
      <c r="L22" s="276">
        <v>0.15</v>
      </c>
      <c r="M22" s="277"/>
      <c r="N22" s="277"/>
      <c r="O22" s="277"/>
      <c r="P22" s="277"/>
      <c r="Q22" s="277"/>
      <c r="S22" s="277"/>
      <c r="T22" s="277"/>
      <c r="U22" s="277"/>
      <c r="V22" s="277"/>
    </row>
    <row r="23" spans="1:22" ht="33" customHeight="1">
      <c r="A23" s="271">
        <v>2</v>
      </c>
      <c r="B23" s="272" t="s">
        <v>1281</v>
      </c>
      <c r="C23" s="271">
        <v>11</v>
      </c>
      <c r="D23" s="273" t="s">
        <v>1292</v>
      </c>
      <c r="E23" s="274">
        <v>0.18</v>
      </c>
      <c r="F23" s="274">
        <v>1</v>
      </c>
      <c r="G23" s="275">
        <v>1</v>
      </c>
      <c r="H23" s="275">
        <v>2</v>
      </c>
      <c r="I23" s="276">
        <v>0.6</v>
      </c>
      <c r="J23" s="276">
        <v>0.2</v>
      </c>
      <c r="K23" s="276">
        <v>0.05</v>
      </c>
      <c r="L23" s="276">
        <v>0.15</v>
      </c>
      <c r="M23" s="277"/>
      <c r="N23" s="277"/>
      <c r="O23" s="277"/>
      <c r="P23" s="277"/>
      <c r="Q23" s="277"/>
      <c r="S23" s="277"/>
      <c r="T23" s="277"/>
      <c r="U23" s="277"/>
      <c r="V23" s="277"/>
    </row>
    <row r="24" spans="1:22" ht="33" hidden="1" customHeight="1">
      <c r="A24" s="271">
        <v>2</v>
      </c>
      <c r="B24" s="272" t="s">
        <v>1281</v>
      </c>
      <c r="C24" s="271">
        <v>12</v>
      </c>
      <c r="D24" s="273" t="s">
        <v>1293</v>
      </c>
      <c r="E24" s="274"/>
      <c r="F24" s="274"/>
      <c r="G24" s="275"/>
      <c r="H24" s="275"/>
      <c r="I24" s="276"/>
      <c r="J24" s="276"/>
      <c r="K24" s="276"/>
      <c r="L24" s="276"/>
      <c r="M24" s="277"/>
      <c r="N24" s="277"/>
      <c r="O24" s="277"/>
      <c r="P24" s="277"/>
      <c r="Q24" s="277"/>
      <c r="S24" s="277"/>
      <c r="T24" s="277"/>
      <c r="U24" s="277"/>
      <c r="V24" s="277"/>
    </row>
    <row r="25" spans="1:22" ht="33" customHeight="1">
      <c r="A25" s="271">
        <v>2</v>
      </c>
      <c r="B25" s="272" t="s">
        <v>1281</v>
      </c>
      <c r="C25" s="271">
        <v>13</v>
      </c>
      <c r="D25" s="273" t="s">
        <v>1547</v>
      </c>
      <c r="E25" s="274">
        <v>0.48</v>
      </c>
      <c r="F25" s="274">
        <v>1</v>
      </c>
      <c r="G25" s="275">
        <v>2</v>
      </c>
      <c r="H25" s="275">
        <v>5</v>
      </c>
      <c r="I25" s="276">
        <v>0.71</v>
      </c>
      <c r="J25" s="276">
        <v>0.06</v>
      </c>
      <c r="K25" s="276">
        <v>0.06</v>
      </c>
      <c r="L25" s="276">
        <v>0.17</v>
      </c>
      <c r="M25" s="277"/>
      <c r="N25" s="277"/>
      <c r="O25" s="277"/>
      <c r="P25" s="277"/>
      <c r="Q25" s="277"/>
      <c r="S25" s="277"/>
      <c r="T25" s="277"/>
      <c r="U25" s="277"/>
      <c r="V25" s="277"/>
    </row>
    <row r="26" spans="1:22" ht="33" customHeight="1">
      <c r="A26" s="271">
        <v>2</v>
      </c>
      <c r="B26" s="272" t="s">
        <v>1281</v>
      </c>
      <c r="C26" s="271">
        <v>14</v>
      </c>
      <c r="D26" s="273" t="s">
        <v>1548</v>
      </c>
      <c r="E26" s="274">
        <v>0.65</v>
      </c>
      <c r="F26" s="274">
        <v>1</v>
      </c>
      <c r="G26" s="275">
        <v>2</v>
      </c>
      <c r="H26" s="275">
        <v>4</v>
      </c>
      <c r="I26" s="276">
        <v>0.69</v>
      </c>
      <c r="J26" s="276">
        <v>0.09</v>
      </c>
      <c r="K26" s="276">
        <v>0.06</v>
      </c>
      <c r="L26" s="276">
        <v>0.16</v>
      </c>
      <c r="M26" s="277"/>
      <c r="N26" s="277"/>
      <c r="O26" s="277"/>
      <c r="P26" s="277"/>
      <c r="Q26" s="277"/>
      <c r="S26" s="277"/>
      <c r="T26" s="277"/>
      <c r="U26" s="277"/>
      <c r="V26" s="277"/>
    </row>
    <row r="27" spans="1:22" ht="33" customHeight="1">
      <c r="A27" s="271">
        <v>2</v>
      </c>
      <c r="B27" s="272" t="s">
        <v>1281</v>
      </c>
      <c r="C27" s="271">
        <v>15</v>
      </c>
      <c r="D27" s="273" t="s">
        <v>1549</v>
      </c>
      <c r="E27" s="274">
        <v>1.06</v>
      </c>
      <c r="F27" s="274">
        <v>1.2</v>
      </c>
      <c r="G27" s="275">
        <v>4</v>
      </c>
      <c r="H27" s="275">
        <v>7</v>
      </c>
      <c r="I27" s="276">
        <v>0.6</v>
      </c>
      <c r="J27" s="276">
        <v>0.21</v>
      </c>
      <c r="K27" s="276">
        <v>0.05</v>
      </c>
      <c r="L27" s="276">
        <v>0.14000000000000001</v>
      </c>
      <c r="M27" s="277"/>
      <c r="N27" s="277"/>
      <c r="O27" s="277"/>
      <c r="P27" s="277"/>
      <c r="Q27" s="277"/>
      <c r="S27" s="277"/>
      <c r="T27" s="277"/>
      <c r="U27" s="277"/>
      <c r="V27" s="277"/>
    </row>
    <row r="28" spans="1:22" ht="33" customHeight="1">
      <c r="A28" s="271">
        <v>2</v>
      </c>
      <c r="B28" s="272" t="s">
        <v>1281</v>
      </c>
      <c r="C28" s="271">
        <v>16</v>
      </c>
      <c r="D28" s="273" t="s">
        <v>1550</v>
      </c>
      <c r="E28" s="274">
        <v>1.32</v>
      </c>
      <c r="F28" s="274">
        <v>1.1000000000000001</v>
      </c>
      <c r="G28" s="275">
        <v>4</v>
      </c>
      <c r="H28" s="275">
        <v>7</v>
      </c>
      <c r="I28" s="276">
        <v>0.35</v>
      </c>
      <c r="J28" s="276">
        <v>0.54</v>
      </c>
      <c r="K28" s="276">
        <v>0.03</v>
      </c>
      <c r="L28" s="276">
        <v>0.08</v>
      </c>
      <c r="M28" s="277"/>
      <c r="N28" s="277"/>
      <c r="O28" s="277"/>
      <c r="P28" s="277"/>
      <c r="Q28" s="277"/>
      <c r="S28" s="277"/>
      <c r="T28" s="277"/>
      <c r="U28" s="277"/>
      <c r="V28" s="277"/>
    </row>
    <row r="29" spans="1:22" ht="33" customHeight="1">
      <c r="A29" s="271">
        <v>2</v>
      </c>
      <c r="B29" s="272" t="s">
        <v>1281</v>
      </c>
      <c r="C29" s="271">
        <v>17</v>
      </c>
      <c r="D29" s="273" t="s">
        <v>1294</v>
      </c>
      <c r="E29" s="274">
        <v>0.91</v>
      </c>
      <c r="F29" s="274">
        <v>1.1000000000000001</v>
      </c>
      <c r="G29" s="275">
        <v>4</v>
      </c>
      <c r="H29" s="275">
        <v>6</v>
      </c>
      <c r="I29" s="276">
        <v>0.67</v>
      </c>
      <c r="J29" s="276">
        <v>0.11</v>
      </c>
      <c r="K29" s="276">
        <v>0.06</v>
      </c>
      <c r="L29" s="276">
        <v>0.16</v>
      </c>
      <c r="M29" s="277"/>
      <c r="N29" s="277"/>
      <c r="O29" s="277"/>
      <c r="P29" s="277"/>
      <c r="Q29" s="277"/>
      <c r="S29" s="277"/>
      <c r="T29" s="277"/>
      <c r="U29" s="277"/>
      <c r="V29" s="277"/>
    </row>
    <row r="30" spans="1:22" ht="33" customHeight="1">
      <c r="A30" s="271">
        <v>2</v>
      </c>
      <c r="B30" s="272" t="s">
        <v>1281</v>
      </c>
      <c r="C30" s="271">
        <v>18</v>
      </c>
      <c r="D30" s="273" t="s">
        <v>1295</v>
      </c>
      <c r="E30" s="274">
        <v>2.6</v>
      </c>
      <c r="F30" s="274">
        <v>1.3</v>
      </c>
      <c r="G30" s="275">
        <v>9</v>
      </c>
      <c r="H30" s="275">
        <v>9</v>
      </c>
      <c r="I30" s="276">
        <v>0.37</v>
      </c>
      <c r="J30" s="276">
        <v>0.5</v>
      </c>
      <c r="K30" s="276">
        <v>0.04</v>
      </c>
      <c r="L30" s="276">
        <v>0.09</v>
      </c>
      <c r="M30" s="277"/>
      <c r="N30" s="277"/>
      <c r="O30" s="277"/>
      <c r="P30" s="277"/>
      <c r="Q30" s="277"/>
      <c r="S30" s="277"/>
      <c r="T30" s="277"/>
      <c r="U30" s="277"/>
      <c r="V30" s="277"/>
    </row>
    <row r="31" spans="1:22" ht="33" customHeight="1">
      <c r="A31" s="271">
        <v>3</v>
      </c>
      <c r="B31" s="272" t="s">
        <v>1296</v>
      </c>
      <c r="C31" s="271">
        <v>19</v>
      </c>
      <c r="D31" s="273" t="s">
        <v>1297</v>
      </c>
      <c r="E31" s="274">
        <v>1.1499999999999999</v>
      </c>
      <c r="F31" s="274">
        <v>1</v>
      </c>
      <c r="G31" s="275">
        <v>5</v>
      </c>
      <c r="H31" s="275">
        <v>9</v>
      </c>
      <c r="I31" s="276">
        <v>0.54</v>
      </c>
      <c r="J31" s="276">
        <v>0.25</v>
      </c>
      <c r="K31" s="276">
        <v>0.06</v>
      </c>
      <c r="L31" s="276">
        <v>0.15</v>
      </c>
      <c r="M31" s="277"/>
      <c r="N31" s="277"/>
      <c r="O31" s="277"/>
      <c r="P31" s="277"/>
      <c r="Q31" s="277"/>
      <c r="S31" s="277"/>
      <c r="T31" s="277"/>
      <c r="U31" s="277"/>
      <c r="V31" s="277"/>
    </row>
    <row r="32" spans="1:22" ht="33" customHeight="1">
      <c r="A32" s="271">
        <v>3</v>
      </c>
      <c r="B32" s="272" t="s">
        <v>1296</v>
      </c>
      <c r="C32" s="271">
        <v>20</v>
      </c>
      <c r="D32" s="273" t="s">
        <v>1298</v>
      </c>
      <c r="E32" s="274">
        <v>0.27</v>
      </c>
      <c r="F32" s="274">
        <v>1</v>
      </c>
      <c r="G32" s="275">
        <v>3</v>
      </c>
      <c r="H32" s="275">
        <v>6</v>
      </c>
      <c r="I32" s="276">
        <v>0.5</v>
      </c>
      <c r="J32" s="276">
        <v>0.3</v>
      </c>
      <c r="K32" s="276">
        <v>0.05</v>
      </c>
      <c r="L32" s="276">
        <v>0.15</v>
      </c>
      <c r="M32" s="277"/>
      <c r="N32" s="277"/>
      <c r="O32" s="277"/>
      <c r="P32" s="277"/>
      <c r="Q32" s="277"/>
      <c r="S32" s="277"/>
      <c r="T32" s="277"/>
      <c r="U32" s="277"/>
      <c r="V32" s="277"/>
    </row>
    <row r="33" spans="1:22" ht="21.95" customHeight="1">
      <c r="A33" s="271">
        <v>4</v>
      </c>
      <c r="B33" s="272" t="s">
        <v>1299</v>
      </c>
      <c r="C33" s="271">
        <v>21</v>
      </c>
      <c r="D33" s="273" t="s">
        <v>1300</v>
      </c>
      <c r="E33" s="274">
        <v>0.93</v>
      </c>
      <c r="F33" s="274">
        <v>1</v>
      </c>
      <c r="G33" s="275">
        <v>8</v>
      </c>
      <c r="H33" s="275">
        <v>13</v>
      </c>
      <c r="I33" s="276">
        <v>0.39</v>
      </c>
      <c r="J33" s="276">
        <v>0.37</v>
      </c>
      <c r="K33" s="276">
        <v>0.06</v>
      </c>
      <c r="L33" s="276">
        <v>0.18</v>
      </c>
      <c r="M33" s="277"/>
      <c r="N33" s="277"/>
      <c r="O33" s="277"/>
      <c r="P33" s="277"/>
      <c r="Q33" s="277"/>
      <c r="S33" s="277"/>
      <c r="T33" s="277"/>
      <c r="U33" s="277"/>
      <c r="V33" s="277"/>
    </row>
    <row r="34" spans="1:22" ht="21.95" customHeight="1">
      <c r="A34" s="271">
        <v>4</v>
      </c>
      <c r="B34" s="272" t="s">
        <v>1299</v>
      </c>
      <c r="C34" s="271">
        <v>22</v>
      </c>
      <c r="D34" s="273" t="s">
        <v>1301</v>
      </c>
      <c r="E34" s="274">
        <v>1.01</v>
      </c>
      <c r="F34" s="274">
        <v>1</v>
      </c>
      <c r="G34" s="275">
        <v>4</v>
      </c>
      <c r="H34" s="275">
        <v>10</v>
      </c>
      <c r="I34" s="276">
        <v>0.36</v>
      </c>
      <c r="J34" s="276">
        <v>0.42</v>
      </c>
      <c r="K34" s="276">
        <v>0.06</v>
      </c>
      <c r="L34" s="276">
        <v>0.16</v>
      </c>
      <c r="M34" s="277"/>
      <c r="N34" s="277"/>
      <c r="O34" s="277"/>
      <c r="P34" s="277"/>
      <c r="Q34" s="277"/>
      <c r="S34" s="277"/>
      <c r="T34" s="277"/>
      <c r="U34" s="277"/>
      <c r="V34" s="277"/>
    </row>
    <row r="35" spans="1:22" ht="21.95" customHeight="1">
      <c r="A35" s="271">
        <v>4</v>
      </c>
      <c r="B35" s="272" t="s">
        <v>1299</v>
      </c>
      <c r="C35" s="271">
        <v>23</v>
      </c>
      <c r="D35" s="273" t="s">
        <v>1302</v>
      </c>
      <c r="E35" s="274">
        <v>1.06</v>
      </c>
      <c r="F35" s="274">
        <v>1</v>
      </c>
      <c r="G35" s="275">
        <v>8</v>
      </c>
      <c r="H35" s="275">
        <v>15</v>
      </c>
      <c r="I35" s="276">
        <v>0.43</v>
      </c>
      <c r="J35" s="276">
        <v>0.32</v>
      </c>
      <c r="K35" s="276">
        <v>7.0000000000000007E-2</v>
      </c>
      <c r="L35" s="276">
        <v>0.18</v>
      </c>
      <c r="M35" s="277"/>
      <c r="N35" s="277"/>
      <c r="O35" s="277"/>
      <c r="P35" s="277"/>
      <c r="Q35" s="277"/>
      <c r="S35" s="277"/>
      <c r="T35" s="277"/>
      <c r="U35" s="277"/>
      <c r="V35" s="277"/>
    </row>
    <row r="36" spans="1:22" ht="21.95" customHeight="1">
      <c r="A36" s="271">
        <v>4</v>
      </c>
      <c r="B36" s="272" t="s">
        <v>1299</v>
      </c>
      <c r="C36" s="271">
        <v>24</v>
      </c>
      <c r="D36" s="273" t="s">
        <v>1303</v>
      </c>
      <c r="E36" s="274">
        <v>1.25</v>
      </c>
      <c r="F36" s="274">
        <v>1</v>
      </c>
      <c r="G36" s="275">
        <v>12</v>
      </c>
      <c r="H36" s="275">
        <v>16</v>
      </c>
      <c r="I36" s="276">
        <v>0.43</v>
      </c>
      <c r="J36" s="276">
        <v>0.31</v>
      </c>
      <c r="K36" s="276">
        <v>7.0000000000000007E-2</v>
      </c>
      <c r="L36" s="276">
        <v>0.19</v>
      </c>
      <c r="M36" s="277"/>
      <c r="N36" s="277"/>
      <c r="O36" s="277"/>
      <c r="P36" s="277"/>
      <c r="Q36" s="277"/>
      <c r="S36" s="277"/>
      <c r="T36" s="277"/>
      <c r="U36" s="277"/>
      <c r="V36" s="277"/>
    </row>
    <row r="37" spans="1:22" ht="21.95" customHeight="1">
      <c r="A37" s="271">
        <v>4</v>
      </c>
      <c r="B37" s="272" t="s">
        <v>1299</v>
      </c>
      <c r="C37" s="271">
        <v>25</v>
      </c>
      <c r="D37" s="273" t="s">
        <v>1304</v>
      </c>
      <c r="E37" s="274">
        <v>1.03</v>
      </c>
      <c r="F37" s="274">
        <v>1</v>
      </c>
      <c r="G37" s="275">
        <v>5</v>
      </c>
      <c r="H37" s="275">
        <v>11</v>
      </c>
      <c r="I37" s="276">
        <v>0.42</v>
      </c>
      <c r="J37" s="276">
        <v>0.33</v>
      </c>
      <c r="K37" s="276">
        <v>7.0000000000000007E-2</v>
      </c>
      <c r="L37" s="276">
        <v>0.18</v>
      </c>
      <c r="M37" s="277"/>
      <c r="N37" s="277"/>
      <c r="O37" s="277"/>
      <c r="P37" s="277"/>
      <c r="Q37" s="277"/>
      <c r="S37" s="277"/>
      <c r="T37" s="277"/>
      <c r="U37" s="277"/>
      <c r="V37" s="277"/>
    </row>
    <row r="38" spans="1:22" ht="21.95" customHeight="1">
      <c r="A38" s="271">
        <v>5</v>
      </c>
      <c r="B38" s="272" t="s">
        <v>1305</v>
      </c>
      <c r="C38" s="271">
        <v>26</v>
      </c>
      <c r="D38" s="273" t="s">
        <v>1306</v>
      </c>
      <c r="E38" s="274">
        <v>1.1200000000000001</v>
      </c>
      <c r="F38" s="274">
        <v>1</v>
      </c>
      <c r="G38" s="275">
        <v>8</v>
      </c>
      <c r="H38" s="275">
        <v>15</v>
      </c>
      <c r="I38" s="276">
        <v>0.7</v>
      </c>
      <c r="J38" s="276">
        <v>0.06</v>
      </c>
      <c r="K38" s="276">
        <v>7.0000000000000007E-2</v>
      </c>
      <c r="L38" s="276">
        <v>0.17</v>
      </c>
      <c r="M38" s="277"/>
      <c r="N38" s="277"/>
      <c r="O38" s="277"/>
      <c r="P38" s="277"/>
      <c r="Q38" s="277"/>
      <c r="S38" s="277"/>
      <c r="T38" s="277"/>
      <c r="U38" s="277"/>
      <c r="V38" s="277"/>
    </row>
    <row r="39" spans="1:22" ht="21.95" customHeight="1">
      <c r="A39" s="271">
        <v>5</v>
      </c>
      <c r="B39" s="272" t="s">
        <v>1305</v>
      </c>
      <c r="C39" s="271">
        <v>27</v>
      </c>
      <c r="D39" s="273" t="s">
        <v>1307</v>
      </c>
      <c r="E39" s="274">
        <v>1.49</v>
      </c>
      <c r="F39" s="274">
        <v>1</v>
      </c>
      <c r="G39" s="275">
        <v>11</v>
      </c>
      <c r="H39" s="275">
        <v>16</v>
      </c>
      <c r="I39" s="276">
        <v>0.6</v>
      </c>
      <c r="J39" s="276">
        <v>0.2</v>
      </c>
      <c r="K39" s="276">
        <v>0.06</v>
      </c>
      <c r="L39" s="276">
        <v>0.14000000000000001</v>
      </c>
      <c r="M39" s="277"/>
      <c r="N39" s="277"/>
      <c r="O39" s="277"/>
      <c r="P39" s="277"/>
      <c r="Q39" s="277"/>
      <c r="S39" s="277"/>
      <c r="T39" s="277"/>
      <c r="U39" s="277"/>
      <c r="V39" s="277"/>
    </row>
    <row r="40" spans="1:22" ht="21.95" customHeight="1">
      <c r="A40" s="271">
        <v>5</v>
      </c>
      <c r="B40" s="272" t="s">
        <v>1305</v>
      </c>
      <c r="C40" s="271">
        <v>28</v>
      </c>
      <c r="D40" s="273" t="s">
        <v>1308</v>
      </c>
      <c r="E40" s="274">
        <v>5.32</v>
      </c>
      <c r="F40" s="274">
        <v>0.9</v>
      </c>
      <c r="G40" s="275">
        <v>12</v>
      </c>
      <c r="H40" s="275">
        <v>18</v>
      </c>
      <c r="I40" s="276">
        <v>0.19</v>
      </c>
      <c r="J40" s="276">
        <v>0.74</v>
      </c>
      <c r="K40" s="276">
        <v>0.02</v>
      </c>
      <c r="L40" s="276">
        <v>0.05</v>
      </c>
      <c r="M40" s="277"/>
      <c r="N40" s="277"/>
      <c r="O40" s="277"/>
      <c r="P40" s="277"/>
      <c r="Q40" s="277"/>
      <c r="S40" s="277"/>
      <c r="T40" s="277"/>
      <c r="U40" s="277"/>
      <c r="V40" s="277"/>
    </row>
    <row r="41" spans="1:22" ht="21.95" customHeight="1">
      <c r="A41" s="271">
        <v>5</v>
      </c>
      <c r="B41" s="272" t="s">
        <v>1305</v>
      </c>
      <c r="C41" s="271">
        <v>29</v>
      </c>
      <c r="D41" s="273" t="s">
        <v>1309</v>
      </c>
      <c r="E41" s="274">
        <v>1.04</v>
      </c>
      <c r="F41" s="274">
        <v>1</v>
      </c>
      <c r="G41" s="275">
        <v>6</v>
      </c>
      <c r="H41" s="275">
        <v>10</v>
      </c>
      <c r="I41" s="276">
        <v>0.62</v>
      </c>
      <c r="J41" s="276">
        <v>0.17</v>
      </c>
      <c r="K41" s="276">
        <v>0.06</v>
      </c>
      <c r="L41" s="276">
        <v>0.15</v>
      </c>
      <c r="M41" s="277"/>
      <c r="N41" s="277"/>
      <c r="O41" s="277"/>
      <c r="P41" s="277"/>
      <c r="Q41" s="277"/>
      <c r="S41" s="277"/>
      <c r="T41" s="277"/>
      <c r="U41" s="277"/>
      <c r="V41" s="277"/>
    </row>
    <row r="42" spans="1:22" ht="21.95" customHeight="1">
      <c r="A42" s="271">
        <v>5</v>
      </c>
      <c r="B42" s="272" t="s">
        <v>1305</v>
      </c>
      <c r="C42" s="271">
        <v>30</v>
      </c>
      <c r="D42" s="273" t="s">
        <v>1310</v>
      </c>
      <c r="E42" s="274">
        <v>1.1200000000000001</v>
      </c>
      <c r="F42" s="274">
        <v>1</v>
      </c>
      <c r="G42" s="275">
        <v>8</v>
      </c>
      <c r="H42" s="275">
        <v>13</v>
      </c>
      <c r="I42" s="276">
        <v>0.7</v>
      </c>
      <c r="J42" s="276">
        <v>0.06</v>
      </c>
      <c r="K42" s="276">
        <v>7.0000000000000007E-2</v>
      </c>
      <c r="L42" s="276">
        <v>0.17</v>
      </c>
      <c r="M42" s="277"/>
      <c r="N42" s="277"/>
      <c r="O42" s="277"/>
      <c r="P42" s="277"/>
      <c r="Q42" s="277"/>
      <c r="S42" s="277"/>
      <c r="T42" s="277"/>
      <c r="U42" s="277"/>
      <c r="V42" s="277"/>
    </row>
    <row r="43" spans="1:22" ht="21.95" customHeight="1">
      <c r="A43" s="271">
        <v>6</v>
      </c>
      <c r="B43" s="272" t="s">
        <v>1311</v>
      </c>
      <c r="C43" s="271">
        <v>31</v>
      </c>
      <c r="D43" s="273" t="s">
        <v>1312</v>
      </c>
      <c r="E43" s="274">
        <v>1.36</v>
      </c>
      <c r="F43" s="274">
        <v>1.05</v>
      </c>
      <c r="G43" s="275">
        <v>12</v>
      </c>
      <c r="H43" s="275">
        <v>18</v>
      </c>
      <c r="I43" s="276">
        <v>0.48</v>
      </c>
      <c r="J43" s="276">
        <v>0.24</v>
      </c>
      <c r="K43" s="276">
        <v>0.08</v>
      </c>
      <c r="L43" s="276">
        <v>0.2</v>
      </c>
      <c r="M43" s="277"/>
      <c r="N43" s="277"/>
      <c r="O43" s="277"/>
      <c r="P43" s="277"/>
      <c r="Q43" s="277"/>
      <c r="S43" s="277"/>
      <c r="T43" s="277"/>
      <c r="U43" s="277"/>
      <c r="V43" s="277"/>
    </row>
    <row r="44" spans="1:22" ht="21.95" customHeight="1">
      <c r="A44" s="271">
        <v>6</v>
      </c>
      <c r="B44" s="272" t="s">
        <v>1311</v>
      </c>
      <c r="C44" s="271">
        <v>32</v>
      </c>
      <c r="D44" s="273" t="s">
        <v>1313</v>
      </c>
      <c r="E44" s="274">
        <v>0.72</v>
      </c>
      <c r="F44" s="274">
        <v>1.05</v>
      </c>
      <c r="G44" s="275">
        <v>6</v>
      </c>
      <c r="H44" s="275">
        <v>11</v>
      </c>
      <c r="I44" s="276">
        <v>0.48</v>
      </c>
      <c r="J44" s="276">
        <v>0.23</v>
      </c>
      <c r="K44" s="276">
        <v>0.08</v>
      </c>
      <c r="L44" s="276">
        <v>0.21</v>
      </c>
      <c r="M44" s="277"/>
      <c r="N44" s="277"/>
      <c r="O44" s="277"/>
      <c r="P44" s="277"/>
      <c r="Q44" s="277"/>
      <c r="S44" s="277"/>
      <c r="T44" s="277"/>
      <c r="U44" s="277"/>
      <c r="V44" s="277"/>
    </row>
    <row r="45" spans="1:22" ht="21.95" customHeight="1">
      <c r="A45" s="271">
        <v>6</v>
      </c>
      <c r="B45" s="272" t="s">
        <v>1311</v>
      </c>
      <c r="C45" s="271">
        <v>33</v>
      </c>
      <c r="D45" s="273" t="s">
        <v>1314</v>
      </c>
      <c r="E45" s="274">
        <v>0.63</v>
      </c>
      <c r="F45" s="274">
        <v>1.05</v>
      </c>
      <c r="G45" s="275">
        <v>5</v>
      </c>
      <c r="H45" s="275">
        <v>10</v>
      </c>
      <c r="I45" s="276">
        <v>0.54</v>
      </c>
      <c r="J45" s="276">
        <v>0.13</v>
      </c>
      <c r="K45" s="276">
        <v>0.09</v>
      </c>
      <c r="L45" s="276">
        <v>0.24</v>
      </c>
      <c r="M45" s="277"/>
      <c r="N45" s="277"/>
      <c r="O45" s="277"/>
      <c r="P45" s="277"/>
      <c r="Q45" s="277"/>
      <c r="S45" s="277"/>
      <c r="T45" s="277"/>
      <c r="U45" s="277"/>
      <c r="V45" s="277"/>
    </row>
    <row r="46" spans="1:22" ht="33" customHeight="1">
      <c r="A46" s="271">
        <v>7</v>
      </c>
      <c r="B46" s="272" t="s">
        <v>1315</v>
      </c>
      <c r="C46" s="271">
        <v>34</v>
      </c>
      <c r="D46" s="273" t="s">
        <v>1316</v>
      </c>
      <c r="E46" s="274">
        <v>1.84</v>
      </c>
      <c r="F46" s="274">
        <v>1</v>
      </c>
      <c r="G46" s="275">
        <v>7</v>
      </c>
      <c r="H46" s="275">
        <v>11</v>
      </c>
      <c r="I46" s="276">
        <v>0.4</v>
      </c>
      <c r="J46" s="276">
        <v>0.38</v>
      </c>
      <c r="K46" s="276">
        <v>0.06</v>
      </c>
      <c r="L46" s="276">
        <v>0.16</v>
      </c>
      <c r="M46" s="277"/>
      <c r="N46" s="277"/>
      <c r="O46" s="277"/>
      <c r="P46" s="277"/>
      <c r="Q46" s="277"/>
      <c r="S46" s="277"/>
      <c r="T46" s="277"/>
      <c r="U46" s="277"/>
      <c r="V46" s="277"/>
    </row>
    <row r="47" spans="1:22" ht="21.95" customHeight="1">
      <c r="A47" s="271">
        <v>8</v>
      </c>
      <c r="B47" s="272" t="s">
        <v>1317</v>
      </c>
      <c r="C47" s="271">
        <v>35</v>
      </c>
      <c r="D47" s="273" t="s">
        <v>1318</v>
      </c>
      <c r="E47" s="274">
        <v>4.78</v>
      </c>
      <c r="F47" s="274">
        <v>1</v>
      </c>
      <c r="G47" s="275">
        <v>14</v>
      </c>
      <c r="H47" s="275">
        <v>21</v>
      </c>
      <c r="I47" s="276">
        <v>0.22</v>
      </c>
      <c r="J47" s="276">
        <v>0.67</v>
      </c>
      <c r="K47" s="276">
        <v>0.03</v>
      </c>
      <c r="L47" s="276">
        <v>0.08</v>
      </c>
      <c r="M47" s="277"/>
      <c r="N47" s="277"/>
      <c r="O47" s="277"/>
      <c r="P47" s="277"/>
      <c r="Q47" s="277"/>
      <c r="S47" s="277"/>
      <c r="T47" s="277"/>
      <c r="U47" s="277"/>
      <c r="V47" s="277"/>
    </row>
    <row r="48" spans="1:22" ht="45.95" customHeight="1">
      <c r="A48" s="271">
        <v>8</v>
      </c>
      <c r="B48" s="272" t="s">
        <v>1317</v>
      </c>
      <c r="C48" s="271">
        <v>36</v>
      </c>
      <c r="D48" s="273" t="s">
        <v>1319</v>
      </c>
      <c r="E48" s="274">
        <v>4.04</v>
      </c>
      <c r="F48" s="274">
        <v>1</v>
      </c>
      <c r="G48" s="275">
        <v>7</v>
      </c>
      <c r="H48" s="275">
        <v>15</v>
      </c>
      <c r="I48" s="276">
        <v>0.24</v>
      </c>
      <c r="J48" s="276">
        <v>0.64</v>
      </c>
      <c r="K48" s="276">
        <v>0.03</v>
      </c>
      <c r="L48" s="276">
        <v>0.09</v>
      </c>
      <c r="M48" s="277"/>
      <c r="N48" s="277"/>
      <c r="O48" s="277"/>
      <c r="P48" s="277"/>
      <c r="Q48" s="277"/>
      <c r="S48" s="277"/>
      <c r="T48" s="277"/>
      <c r="U48" s="277"/>
      <c r="V48" s="277"/>
    </row>
    <row r="49" spans="1:22" ht="33" customHeight="1">
      <c r="A49" s="271">
        <v>9</v>
      </c>
      <c r="B49" s="272" t="s">
        <v>1320</v>
      </c>
      <c r="C49" s="271">
        <v>37</v>
      </c>
      <c r="D49" s="273" t="s">
        <v>1551</v>
      </c>
      <c r="E49" s="274">
        <v>1.01</v>
      </c>
      <c r="F49" s="274">
        <v>1</v>
      </c>
      <c r="G49" s="275">
        <v>2</v>
      </c>
      <c r="H49" s="275">
        <v>5</v>
      </c>
      <c r="I49" s="276">
        <v>0.47</v>
      </c>
      <c r="J49" s="276">
        <v>0.36</v>
      </c>
      <c r="K49" s="276">
        <v>0.04</v>
      </c>
      <c r="L49" s="276">
        <v>0.13</v>
      </c>
      <c r="M49" s="277"/>
      <c r="N49" s="277"/>
      <c r="O49" s="277"/>
      <c r="P49" s="277"/>
      <c r="Q49" s="277"/>
      <c r="S49" s="277"/>
      <c r="T49" s="277"/>
      <c r="U49" s="277"/>
      <c r="V49" s="277"/>
    </row>
    <row r="50" spans="1:22" ht="33" customHeight="1">
      <c r="A50" s="271">
        <v>9</v>
      </c>
      <c r="B50" s="272" t="s">
        <v>1320</v>
      </c>
      <c r="C50" s="271">
        <v>38</v>
      </c>
      <c r="D50" s="273" t="s">
        <v>1552</v>
      </c>
      <c r="E50" s="274">
        <v>1.2</v>
      </c>
      <c r="F50" s="274">
        <v>1</v>
      </c>
      <c r="G50" s="275">
        <v>3</v>
      </c>
      <c r="H50" s="275">
        <v>5</v>
      </c>
      <c r="I50" s="276">
        <v>0.49</v>
      </c>
      <c r="J50" s="276">
        <v>0.34</v>
      </c>
      <c r="K50" s="276">
        <v>0.05</v>
      </c>
      <c r="L50" s="276">
        <v>0.12</v>
      </c>
      <c r="M50" s="277"/>
      <c r="N50" s="277"/>
      <c r="O50" s="277"/>
      <c r="P50" s="277"/>
      <c r="Q50" s="277"/>
      <c r="S50" s="277"/>
      <c r="T50" s="277"/>
      <c r="U50" s="277"/>
      <c r="V50" s="277"/>
    </row>
    <row r="51" spans="1:22" ht="33" customHeight="1">
      <c r="A51" s="271">
        <v>9</v>
      </c>
      <c r="B51" s="272" t="s">
        <v>1320</v>
      </c>
      <c r="C51" s="271">
        <v>39</v>
      </c>
      <c r="D51" s="273" t="s">
        <v>1553</v>
      </c>
      <c r="E51" s="274">
        <v>1.97</v>
      </c>
      <c r="F51" s="274">
        <v>1</v>
      </c>
      <c r="G51" s="275">
        <v>8</v>
      </c>
      <c r="H51" s="275">
        <v>12</v>
      </c>
      <c r="I51" s="276">
        <v>0.47</v>
      </c>
      <c r="J51" s="276">
        <v>0.37</v>
      </c>
      <c r="K51" s="276">
        <v>0.04</v>
      </c>
      <c r="L51" s="276">
        <v>0.12</v>
      </c>
      <c r="M51" s="277"/>
      <c r="N51" s="277"/>
      <c r="O51" s="277"/>
      <c r="P51" s="277"/>
      <c r="Q51" s="277"/>
      <c r="S51" s="277"/>
      <c r="T51" s="277"/>
      <c r="U51" s="277"/>
      <c r="V51" s="277"/>
    </row>
    <row r="52" spans="1:22" ht="33" customHeight="1">
      <c r="A52" s="271">
        <v>9</v>
      </c>
      <c r="B52" s="272" t="s">
        <v>1320</v>
      </c>
      <c r="C52" s="271">
        <v>40</v>
      </c>
      <c r="D52" s="273" t="s">
        <v>1321</v>
      </c>
      <c r="E52" s="274">
        <v>1.1499999999999999</v>
      </c>
      <c r="F52" s="274">
        <v>1</v>
      </c>
      <c r="G52" s="275">
        <v>5</v>
      </c>
      <c r="H52" s="275">
        <v>5</v>
      </c>
      <c r="I52" s="276">
        <v>0.53</v>
      </c>
      <c r="J52" s="276">
        <v>0.28000000000000003</v>
      </c>
      <c r="K52" s="276">
        <v>0.05</v>
      </c>
      <c r="L52" s="276">
        <v>0.14000000000000001</v>
      </c>
      <c r="M52" s="277"/>
      <c r="N52" s="277"/>
      <c r="O52" s="277"/>
      <c r="P52" s="277"/>
      <c r="Q52" s="277"/>
      <c r="S52" s="277"/>
      <c r="T52" s="277"/>
      <c r="U52" s="277"/>
      <c r="V52" s="277"/>
    </row>
    <row r="53" spans="1:22" ht="33" customHeight="1">
      <c r="A53" s="271">
        <v>9</v>
      </c>
      <c r="B53" s="272" t="s">
        <v>1320</v>
      </c>
      <c r="C53" s="271">
        <v>41</v>
      </c>
      <c r="D53" s="273" t="s">
        <v>1322</v>
      </c>
      <c r="E53" s="274">
        <v>1.22</v>
      </c>
      <c r="F53" s="274">
        <v>1</v>
      </c>
      <c r="G53" s="275">
        <v>4</v>
      </c>
      <c r="H53" s="275">
        <v>5</v>
      </c>
      <c r="I53" s="276">
        <v>0.57999999999999996</v>
      </c>
      <c r="J53" s="276">
        <v>0.22</v>
      </c>
      <c r="K53" s="276">
        <v>0.06</v>
      </c>
      <c r="L53" s="276">
        <v>0.14000000000000001</v>
      </c>
      <c r="M53" s="277"/>
      <c r="N53" s="277"/>
      <c r="O53" s="277"/>
      <c r="P53" s="277"/>
      <c r="Q53" s="277"/>
      <c r="S53" s="277"/>
      <c r="T53" s="277"/>
      <c r="U53" s="277"/>
      <c r="V53" s="277"/>
    </row>
    <row r="54" spans="1:22" ht="33" customHeight="1">
      <c r="A54" s="271">
        <v>9</v>
      </c>
      <c r="B54" s="272" t="s">
        <v>1320</v>
      </c>
      <c r="C54" s="271">
        <v>42</v>
      </c>
      <c r="D54" s="273" t="s">
        <v>1323</v>
      </c>
      <c r="E54" s="274">
        <v>1.78</v>
      </c>
      <c r="F54" s="274">
        <v>1</v>
      </c>
      <c r="G54" s="275">
        <v>3</v>
      </c>
      <c r="H54" s="275">
        <v>6</v>
      </c>
      <c r="I54" s="276">
        <v>0.43</v>
      </c>
      <c r="J54" s="276">
        <v>0.41</v>
      </c>
      <c r="K54" s="276">
        <v>0.04</v>
      </c>
      <c r="L54" s="276">
        <v>0.12</v>
      </c>
      <c r="M54" s="277"/>
      <c r="N54" s="277"/>
      <c r="O54" s="277"/>
      <c r="P54" s="277"/>
      <c r="Q54" s="277"/>
      <c r="S54" s="277"/>
      <c r="T54" s="277"/>
      <c r="U54" s="277"/>
      <c r="V54" s="277"/>
    </row>
    <row r="55" spans="1:22" ht="33" customHeight="1">
      <c r="A55" s="271">
        <v>9</v>
      </c>
      <c r="B55" s="272" t="s">
        <v>1320</v>
      </c>
      <c r="C55" s="271">
        <v>43</v>
      </c>
      <c r="D55" s="273" t="s">
        <v>1324</v>
      </c>
      <c r="E55" s="274">
        <v>2.35</v>
      </c>
      <c r="F55" s="274">
        <v>1</v>
      </c>
      <c r="G55" s="275">
        <v>3</v>
      </c>
      <c r="H55" s="275">
        <v>8</v>
      </c>
      <c r="I55" s="276">
        <v>0.42</v>
      </c>
      <c r="J55" s="276">
        <v>0.43</v>
      </c>
      <c r="K55" s="276">
        <v>0.04</v>
      </c>
      <c r="L55" s="276">
        <v>0.11</v>
      </c>
      <c r="M55" s="277"/>
      <c r="N55" s="277"/>
      <c r="O55" s="277"/>
      <c r="P55" s="277"/>
      <c r="Q55" s="277"/>
      <c r="S55" s="277"/>
      <c r="T55" s="277"/>
      <c r="U55" s="277"/>
      <c r="V55" s="277"/>
    </row>
    <row r="56" spans="1:22" ht="21.95" customHeight="1">
      <c r="A56" s="271">
        <v>10</v>
      </c>
      <c r="B56" s="272" t="s">
        <v>1325</v>
      </c>
      <c r="C56" s="271">
        <v>44</v>
      </c>
      <c r="D56" s="273" t="s">
        <v>1326</v>
      </c>
      <c r="E56" s="274">
        <v>4.3499999999999996</v>
      </c>
      <c r="F56" s="274">
        <v>1</v>
      </c>
      <c r="G56" s="275">
        <v>2</v>
      </c>
      <c r="H56" s="275">
        <v>6</v>
      </c>
      <c r="I56" s="276">
        <v>0.39</v>
      </c>
      <c r="J56" s="276">
        <v>0.48</v>
      </c>
      <c r="K56" s="276">
        <v>0.04</v>
      </c>
      <c r="L56" s="276">
        <v>0.09</v>
      </c>
      <c r="M56" s="277"/>
      <c r="N56" s="277"/>
      <c r="O56" s="277"/>
      <c r="P56" s="277"/>
      <c r="Q56" s="277"/>
      <c r="S56" s="277"/>
      <c r="T56" s="277"/>
      <c r="U56" s="277"/>
      <c r="V56" s="277"/>
    </row>
    <row r="57" spans="1:22" ht="21.95" customHeight="1">
      <c r="A57" s="271">
        <v>10</v>
      </c>
      <c r="B57" s="272" t="s">
        <v>1325</v>
      </c>
      <c r="C57" s="271">
        <v>45</v>
      </c>
      <c r="D57" s="273" t="s">
        <v>1327</v>
      </c>
      <c r="E57" s="274">
        <v>0.87</v>
      </c>
      <c r="F57" s="274">
        <v>1</v>
      </c>
      <c r="G57" s="275">
        <v>5</v>
      </c>
      <c r="H57" s="275">
        <v>7</v>
      </c>
      <c r="I57" s="276">
        <v>0.71</v>
      </c>
      <c r="J57" s="276">
        <v>0.05</v>
      </c>
      <c r="K57" s="276">
        <v>0.06</v>
      </c>
      <c r="L57" s="276">
        <v>0.18</v>
      </c>
      <c r="M57" s="277"/>
      <c r="N57" s="277"/>
      <c r="O57" s="277"/>
      <c r="P57" s="277"/>
      <c r="Q57" s="277"/>
      <c r="S57" s="277"/>
      <c r="T57" s="277"/>
      <c r="U57" s="277"/>
      <c r="V57" s="277"/>
    </row>
    <row r="58" spans="1:22" ht="21.95" customHeight="1">
      <c r="A58" s="271">
        <v>10</v>
      </c>
      <c r="B58" s="272" t="s">
        <v>1325</v>
      </c>
      <c r="C58" s="271">
        <v>46</v>
      </c>
      <c r="D58" s="273" t="s">
        <v>1328</v>
      </c>
      <c r="E58" s="274">
        <v>0.88</v>
      </c>
      <c r="F58" s="274">
        <v>1</v>
      </c>
      <c r="G58" s="275">
        <v>2</v>
      </c>
      <c r="H58" s="275">
        <v>4</v>
      </c>
      <c r="I58" s="276">
        <v>0.67</v>
      </c>
      <c r="J58" s="276">
        <v>0.11</v>
      </c>
      <c r="K58" s="276">
        <v>0.06</v>
      </c>
      <c r="L58" s="276">
        <v>0.16</v>
      </c>
      <c r="M58" s="277"/>
      <c r="N58" s="277"/>
      <c r="O58" s="277"/>
      <c r="P58" s="277"/>
      <c r="Q58" s="277"/>
      <c r="S58" s="277"/>
      <c r="T58" s="277"/>
      <c r="U58" s="277"/>
      <c r="V58" s="277"/>
    </row>
    <row r="59" spans="1:22" ht="21.95" customHeight="1">
      <c r="A59" s="271">
        <v>10</v>
      </c>
      <c r="B59" s="272" t="s">
        <v>1325</v>
      </c>
      <c r="C59" s="271">
        <v>47</v>
      </c>
      <c r="D59" s="273" t="s">
        <v>1329</v>
      </c>
      <c r="E59" s="274">
        <v>1.27</v>
      </c>
      <c r="F59" s="274">
        <v>1</v>
      </c>
      <c r="G59" s="275">
        <v>3</v>
      </c>
      <c r="H59" s="275">
        <v>5</v>
      </c>
      <c r="I59" s="276">
        <v>0.59</v>
      </c>
      <c r="J59" s="276">
        <v>0.22</v>
      </c>
      <c r="K59" s="276">
        <v>0.05</v>
      </c>
      <c r="L59" s="276">
        <v>0.14000000000000001</v>
      </c>
      <c r="M59" s="277"/>
      <c r="N59" s="277"/>
      <c r="O59" s="277"/>
      <c r="P59" s="277"/>
      <c r="Q59" s="277"/>
      <c r="S59" s="277"/>
      <c r="T59" s="277"/>
      <c r="U59" s="277"/>
      <c r="V59" s="277"/>
    </row>
    <row r="60" spans="1:22" ht="33" customHeight="1">
      <c r="A60" s="271">
        <v>11</v>
      </c>
      <c r="B60" s="272" t="s">
        <v>1330</v>
      </c>
      <c r="C60" s="271">
        <v>48</v>
      </c>
      <c r="D60" s="273" t="s">
        <v>1331</v>
      </c>
      <c r="E60" s="274">
        <v>1.51</v>
      </c>
      <c r="F60" s="274">
        <v>1</v>
      </c>
      <c r="G60" s="275">
        <v>3</v>
      </c>
      <c r="H60" s="275">
        <v>9</v>
      </c>
      <c r="I60" s="276">
        <v>0.34</v>
      </c>
      <c r="J60" s="276">
        <v>0.46</v>
      </c>
      <c r="K60" s="276">
        <v>0.06</v>
      </c>
      <c r="L60" s="276">
        <v>0.14000000000000001</v>
      </c>
      <c r="M60" s="277"/>
      <c r="N60" s="277"/>
      <c r="O60" s="277"/>
      <c r="P60" s="277"/>
      <c r="Q60" s="277"/>
      <c r="S60" s="277"/>
      <c r="T60" s="277"/>
      <c r="U60" s="277"/>
      <c r="V60" s="277"/>
    </row>
    <row r="61" spans="1:22" ht="33" customHeight="1">
      <c r="A61" s="271">
        <v>11</v>
      </c>
      <c r="B61" s="272" t="s">
        <v>1330</v>
      </c>
      <c r="C61" s="271">
        <v>49</v>
      </c>
      <c r="D61" s="273" t="s">
        <v>1332</v>
      </c>
      <c r="E61" s="274">
        <v>1.38</v>
      </c>
      <c r="F61" s="274">
        <v>1</v>
      </c>
      <c r="G61" s="275">
        <v>6</v>
      </c>
      <c r="H61" s="275">
        <v>10</v>
      </c>
      <c r="I61" s="276">
        <v>0.37</v>
      </c>
      <c r="J61" s="276">
        <v>0.43</v>
      </c>
      <c r="K61" s="276">
        <v>0.05</v>
      </c>
      <c r="L61" s="276">
        <v>0.15</v>
      </c>
      <c r="M61" s="277"/>
      <c r="N61" s="277"/>
      <c r="O61" s="277"/>
      <c r="P61" s="277"/>
      <c r="Q61" s="277"/>
      <c r="S61" s="277"/>
      <c r="T61" s="277"/>
      <c r="U61" s="277"/>
      <c r="V61" s="277"/>
    </row>
    <row r="62" spans="1:22" ht="33" customHeight="1">
      <c r="A62" s="271">
        <v>12</v>
      </c>
      <c r="B62" s="272" t="s">
        <v>1333</v>
      </c>
      <c r="C62" s="271">
        <v>50</v>
      </c>
      <c r="D62" s="273" t="s">
        <v>1334</v>
      </c>
      <c r="E62" s="274">
        <v>0.57999999999999996</v>
      </c>
      <c r="F62" s="274">
        <v>1.1000000000000001</v>
      </c>
      <c r="G62" s="275">
        <v>3</v>
      </c>
      <c r="H62" s="275">
        <v>7</v>
      </c>
      <c r="I62" s="276">
        <v>0.56999999999999995</v>
      </c>
      <c r="J62" s="276">
        <v>0.17</v>
      </c>
      <c r="K62" s="276">
        <v>7.0000000000000007E-2</v>
      </c>
      <c r="L62" s="276">
        <v>0.19</v>
      </c>
      <c r="M62" s="277"/>
      <c r="N62" s="277"/>
      <c r="O62" s="277"/>
      <c r="P62" s="277"/>
      <c r="Q62" s="277"/>
      <c r="S62" s="277"/>
      <c r="T62" s="277"/>
      <c r="U62" s="277"/>
      <c r="V62" s="277"/>
    </row>
    <row r="63" spans="1:22" ht="33" customHeight="1">
      <c r="A63" s="271">
        <v>12</v>
      </c>
      <c r="B63" s="272" t="s">
        <v>1333</v>
      </c>
      <c r="C63" s="271">
        <v>51</v>
      </c>
      <c r="D63" s="273" t="s">
        <v>1335</v>
      </c>
      <c r="E63" s="274">
        <v>0.62</v>
      </c>
      <c r="F63" s="274">
        <v>1.1000000000000001</v>
      </c>
      <c r="G63" s="275">
        <v>2</v>
      </c>
      <c r="H63" s="275">
        <v>6</v>
      </c>
      <c r="I63" s="276">
        <v>0.52</v>
      </c>
      <c r="J63" s="276">
        <v>0.24</v>
      </c>
      <c r="K63" s="276">
        <v>7.0000000000000007E-2</v>
      </c>
      <c r="L63" s="276">
        <v>0.17</v>
      </c>
      <c r="M63" s="277"/>
      <c r="N63" s="277"/>
      <c r="O63" s="277"/>
      <c r="P63" s="277"/>
      <c r="Q63" s="277"/>
      <c r="S63" s="277"/>
      <c r="T63" s="277"/>
      <c r="U63" s="277"/>
      <c r="V63" s="277"/>
    </row>
    <row r="64" spans="1:22" ht="33" customHeight="1">
      <c r="A64" s="271">
        <v>12</v>
      </c>
      <c r="B64" s="272" t="s">
        <v>1333</v>
      </c>
      <c r="C64" s="271">
        <v>52</v>
      </c>
      <c r="D64" s="273" t="s">
        <v>1336</v>
      </c>
      <c r="E64" s="274">
        <v>1.4</v>
      </c>
      <c r="F64" s="274">
        <v>1</v>
      </c>
      <c r="G64" s="275">
        <v>11</v>
      </c>
      <c r="H64" s="275">
        <v>19</v>
      </c>
      <c r="I64" s="276">
        <v>0.61</v>
      </c>
      <c r="J64" s="276">
        <v>0.11</v>
      </c>
      <c r="K64" s="276">
        <v>0.08</v>
      </c>
      <c r="L64" s="276">
        <v>0.2</v>
      </c>
      <c r="M64" s="277"/>
      <c r="N64" s="277"/>
      <c r="O64" s="277"/>
      <c r="P64" s="277"/>
      <c r="Q64" s="277"/>
      <c r="S64" s="277"/>
      <c r="T64" s="277"/>
      <c r="U64" s="277"/>
      <c r="V64" s="277"/>
    </row>
    <row r="65" spans="1:22" ht="33" customHeight="1">
      <c r="A65" s="271">
        <v>12</v>
      </c>
      <c r="B65" s="272" t="s">
        <v>1333</v>
      </c>
      <c r="C65" s="271">
        <v>53</v>
      </c>
      <c r="D65" s="273" t="s">
        <v>1337</v>
      </c>
      <c r="E65" s="274">
        <v>1.27</v>
      </c>
      <c r="F65" s="274">
        <v>1</v>
      </c>
      <c r="G65" s="275">
        <v>6</v>
      </c>
      <c r="H65" s="275">
        <v>14</v>
      </c>
      <c r="I65" s="276">
        <v>0.49</v>
      </c>
      <c r="J65" s="276">
        <v>0.28999999999999998</v>
      </c>
      <c r="K65" s="276">
        <v>0.06</v>
      </c>
      <c r="L65" s="276">
        <v>0.16</v>
      </c>
      <c r="M65" s="277"/>
      <c r="N65" s="277"/>
      <c r="O65" s="277"/>
      <c r="P65" s="277"/>
      <c r="Q65" s="277"/>
      <c r="S65" s="277"/>
      <c r="T65" s="277"/>
      <c r="U65" s="277"/>
      <c r="V65" s="277"/>
    </row>
    <row r="66" spans="1:22" ht="33" customHeight="1">
      <c r="A66" s="271">
        <v>12</v>
      </c>
      <c r="B66" s="272" t="s">
        <v>1333</v>
      </c>
      <c r="C66" s="271">
        <v>54</v>
      </c>
      <c r="D66" s="273" t="s">
        <v>1338</v>
      </c>
      <c r="E66" s="274">
        <v>2.82</v>
      </c>
      <c r="F66" s="274">
        <v>1</v>
      </c>
      <c r="G66" s="275">
        <v>12</v>
      </c>
      <c r="H66" s="275">
        <v>25</v>
      </c>
      <c r="I66" s="276">
        <v>0.33</v>
      </c>
      <c r="J66" s="276">
        <v>0.51</v>
      </c>
      <c r="K66" s="276">
        <v>0.04</v>
      </c>
      <c r="L66" s="276">
        <v>0.12</v>
      </c>
      <c r="M66" s="277"/>
      <c r="N66" s="277"/>
      <c r="O66" s="277"/>
      <c r="P66" s="277"/>
      <c r="Q66" s="277"/>
      <c r="S66" s="277"/>
      <c r="T66" s="277"/>
      <c r="U66" s="277"/>
      <c r="V66" s="277"/>
    </row>
    <row r="67" spans="1:22" ht="33" customHeight="1">
      <c r="A67" s="271">
        <v>12</v>
      </c>
      <c r="B67" s="272" t="s">
        <v>1333</v>
      </c>
      <c r="C67" s="271">
        <v>55</v>
      </c>
      <c r="D67" s="273" t="s">
        <v>1339</v>
      </c>
      <c r="E67" s="274">
        <v>3.51</v>
      </c>
      <c r="F67" s="274">
        <v>1</v>
      </c>
      <c r="G67" s="275">
        <v>12</v>
      </c>
      <c r="H67" s="275">
        <v>25</v>
      </c>
      <c r="I67" s="276">
        <v>0.28000000000000003</v>
      </c>
      <c r="J67" s="276">
        <v>0.59</v>
      </c>
      <c r="K67" s="276">
        <v>0.03</v>
      </c>
      <c r="L67" s="276">
        <v>0.1</v>
      </c>
      <c r="M67" s="277"/>
      <c r="N67" s="277"/>
      <c r="O67" s="277"/>
      <c r="P67" s="277"/>
      <c r="Q67" s="277"/>
      <c r="S67" s="277"/>
      <c r="T67" s="277"/>
      <c r="U67" s="277"/>
      <c r="V67" s="277"/>
    </row>
    <row r="68" spans="1:22" ht="33" customHeight="1">
      <c r="A68" s="271">
        <v>12</v>
      </c>
      <c r="B68" s="272" t="s">
        <v>1333</v>
      </c>
      <c r="C68" s="271">
        <v>56</v>
      </c>
      <c r="D68" s="273" t="s">
        <v>1340</v>
      </c>
      <c r="E68" s="274">
        <v>1.18</v>
      </c>
      <c r="F68" s="274">
        <v>1</v>
      </c>
      <c r="G68" s="275">
        <v>4</v>
      </c>
      <c r="H68" s="275">
        <v>10</v>
      </c>
      <c r="I68" s="276">
        <v>0.48</v>
      </c>
      <c r="J68" s="276">
        <v>0.28999999999999998</v>
      </c>
      <c r="K68" s="276">
        <v>0.06</v>
      </c>
      <c r="L68" s="276">
        <v>0.17</v>
      </c>
      <c r="M68" s="277"/>
      <c r="N68" s="277"/>
      <c r="O68" s="277"/>
      <c r="P68" s="277"/>
      <c r="Q68" s="277"/>
      <c r="S68" s="277"/>
      <c r="T68" s="277"/>
      <c r="U68" s="277"/>
      <c r="V68" s="277"/>
    </row>
    <row r="69" spans="1:22" ht="33" customHeight="1">
      <c r="A69" s="271">
        <v>12</v>
      </c>
      <c r="B69" s="272" t="s">
        <v>1333</v>
      </c>
      <c r="C69" s="271">
        <v>57</v>
      </c>
      <c r="D69" s="273" t="s">
        <v>1341</v>
      </c>
      <c r="E69" s="274">
        <v>0.98</v>
      </c>
      <c r="F69" s="274">
        <v>1</v>
      </c>
      <c r="G69" s="275">
        <v>3</v>
      </c>
      <c r="H69" s="275">
        <v>8</v>
      </c>
      <c r="I69" s="276">
        <v>0.5</v>
      </c>
      <c r="J69" s="276">
        <v>0.26</v>
      </c>
      <c r="K69" s="276">
        <v>0.06</v>
      </c>
      <c r="L69" s="276">
        <v>0.18</v>
      </c>
      <c r="M69" s="277"/>
      <c r="N69" s="277"/>
      <c r="O69" s="277"/>
      <c r="P69" s="277"/>
      <c r="Q69" s="277"/>
      <c r="S69" s="277"/>
      <c r="T69" s="277"/>
      <c r="U69" s="277"/>
      <c r="V69" s="277"/>
    </row>
    <row r="70" spans="1:22" ht="33" customHeight="1">
      <c r="A70" s="271">
        <v>12</v>
      </c>
      <c r="B70" s="272" t="s">
        <v>1333</v>
      </c>
      <c r="C70" s="271">
        <v>58</v>
      </c>
      <c r="D70" s="273" t="s">
        <v>1342</v>
      </c>
      <c r="E70" s="274">
        <v>0.53</v>
      </c>
      <c r="F70" s="274">
        <v>1</v>
      </c>
      <c r="G70" s="275">
        <v>3</v>
      </c>
      <c r="H70" s="275">
        <v>7</v>
      </c>
      <c r="I70" s="276">
        <v>0.47</v>
      </c>
      <c r="J70" s="276">
        <v>0.32</v>
      </c>
      <c r="K70" s="276">
        <v>0.06</v>
      </c>
      <c r="L70" s="276">
        <v>0.15</v>
      </c>
      <c r="M70" s="277"/>
      <c r="N70" s="277"/>
      <c r="O70" s="277"/>
      <c r="P70" s="277"/>
      <c r="Q70" s="277"/>
      <c r="S70" s="277"/>
      <c r="T70" s="277"/>
      <c r="U70" s="277"/>
      <c r="V70" s="277"/>
    </row>
    <row r="71" spans="1:22" ht="45.95" customHeight="1">
      <c r="A71" s="271">
        <v>13</v>
      </c>
      <c r="B71" s="272" t="s">
        <v>1343</v>
      </c>
      <c r="C71" s="271">
        <v>59</v>
      </c>
      <c r="D71" s="273" t="s">
        <v>1344</v>
      </c>
      <c r="E71" s="274">
        <v>1.85</v>
      </c>
      <c r="F71" s="274">
        <v>0.8</v>
      </c>
      <c r="G71" s="275">
        <v>5</v>
      </c>
      <c r="H71" s="275">
        <v>7</v>
      </c>
      <c r="I71" s="276">
        <v>0.19</v>
      </c>
      <c r="J71" s="276">
        <v>0.72</v>
      </c>
      <c r="K71" s="276">
        <v>0.02</v>
      </c>
      <c r="L71" s="276">
        <v>7.0000000000000007E-2</v>
      </c>
      <c r="M71" s="277"/>
      <c r="N71" s="277"/>
      <c r="O71" s="277"/>
      <c r="P71" s="277"/>
      <c r="Q71" s="277"/>
      <c r="S71" s="277"/>
      <c r="T71" s="277"/>
      <c r="U71" s="277"/>
      <c r="V71" s="277"/>
    </row>
    <row r="72" spans="1:22" ht="45.95" customHeight="1">
      <c r="A72" s="271">
        <v>13</v>
      </c>
      <c r="B72" s="272" t="s">
        <v>1343</v>
      </c>
      <c r="C72" s="271">
        <v>60</v>
      </c>
      <c r="D72" s="273" t="s">
        <v>1345</v>
      </c>
      <c r="E72" s="274">
        <v>1.75</v>
      </c>
      <c r="F72" s="274">
        <v>1</v>
      </c>
      <c r="G72" s="275">
        <v>8</v>
      </c>
      <c r="H72" s="275">
        <v>14</v>
      </c>
      <c r="I72" s="276">
        <v>0.38</v>
      </c>
      <c r="J72" s="276">
        <v>0.46</v>
      </c>
      <c r="K72" s="276">
        <v>0.04</v>
      </c>
      <c r="L72" s="276">
        <v>0.12</v>
      </c>
      <c r="M72" s="277"/>
      <c r="N72" s="277"/>
      <c r="O72" s="277"/>
      <c r="P72" s="277"/>
      <c r="Q72" s="277"/>
      <c r="S72" s="277"/>
      <c r="T72" s="277"/>
      <c r="U72" s="277"/>
      <c r="V72" s="277"/>
    </row>
    <row r="73" spans="1:22" ht="45.95" customHeight="1">
      <c r="A73" s="271">
        <v>13</v>
      </c>
      <c r="B73" s="272" t="s">
        <v>1343</v>
      </c>
      <c r="C73" s="271">
        <v>61</v>
      </c>
      <c r="D73" s="273" t="s">
        <v>1346</v>
      </c>
      <c r="E73" s="274">
        <v>3.48</v>
      </c>
      <c r="F73" s="274">
        <v>1</v>
      </c>
      <c r="G73" s="275">
        <v>8</v>
      </c>
      <c r="H73" s="275">
        <v>14</v>
      </c>
      <c r="I73" s="276">
        <v>0.19</v>
      </c>
      <c r="J73" s="276">
        <v>0.73</v>
      </c>
      <c r="K73" s="276">
        <v>0.02</v>
      </c>
      <c r="L73" s="276">
        <v>0.06</v>
      </c>
      <c r="M73" s="277"/>
      <c r="N73" s="277"/>
      <c r="O73" s="277"/>
      <c r="P73" s="277"/>
      <c r="Q73" s="277"/>
      <c r="S73" s="277"/>
      <c r="T73" s="277"/>
      <c r="U73" s="277"/>
      <c r="V73" s="277"/>
    </row>
    <row r="74" spans="1:22" ht="21.95" customHeight="1">
      <c r="A74" s="271">
        <v>13</v>
      </c>
      <c r="B74" s="272" t="s">
        <v>1343</v>
      </c>
      <c r="C74" s="271">
        <v>62</v>
      </c>
      <c r="D74" s="273" t="s">
        <v>1347</v>
      </c>
      <c r="E74" s="274">
        <v>1.1599999999999999</v>
      </c>
      <c r="F74" s="274">
        <v>0.9</v>
      </c>
      <c r="G74" s="275">
        <v>3</v>
      </c>
      <c r="H74" s="275">
        <v>8</v>
      </c>
      <c r="I74" s="276">
        <v>0.48</v>
      </c>
      <c r="J74" s="276">
        <v>0.31</v>
      </c>
      <c r="K74" s="276">
        <v>0.06</v>
      </c>
      <c r="L74" s="276">
        <v>0.15</v>
      </c>
      <c r="M74" s="277"/>
      <c r="N74" s="277"/>
      <c r="O74" s="277"/>
      <c r="P74" s="277"/>
      <c r="Q74" s="277"/>
      <c r="S74" s="277"/>
      <c r="T74" s="277"/>
      <c r="U74" s="277"/>
      <c r="V74" s="277"/>
    </row>
    <row r="75" spans="1:22" ht="21.95" customHeight="1">
      <c r="A75" s="271">
        <v>13</v>
      </c>
      <c r="B75" s="272" t="s">
        <v>1343</v>
      </c>
      <c r="C75" s="271">
        <v>63</v>
      </c>
      <c r="D75" s="273" t="s">
        <v>1348</v>
      </c>
      <c r="E75" s="274">
        <v>1.42</v>
      </c>
      <c r="F75" s="274">
        <v>1</v>
      </c>
      <c r="G75" s="275">
        <v>8</v>
      </c>
      <c r="H75" s="275">
        <v>19</v>
      </c>
      <c r="I75" s="276">
        <v>0.56999999999999995</v>
      </c>
      <c r="J75" s="276">
        <v>0.18</v>
      </c>
      <c r="K75" s="276">
        <v>7.0000000000000007E-2</v>
      </c>
      <c r="L75" s="276">
        <v>0.18</v>
      </c>
      <c r="M75" s="277"/>
      <c r="N75" s="277"/>
      <c r="O75" s="277"/>
      <c r="P75" s="277"/>
      <c r="Q75" s="277"/>
      <c r="S75" s="277"/>
      <c r="T75" s="277"/>
      <c r="U75" s="277"/>
      <c r="V75" s="277"/>
    </row>
    <row r="76" spans="1:22" ht="33" customHeight="1">
      <c r="A76" s="271">
        <v>14</v>
      </c>
      <c r="B76" s="272" t="s">
        <v>1349</v>
      </c>
      <c r="C76" s="271">
        <v>64</v>
      </c>
      <c r="D76" s="273" t="s">
        <v>1554</v>
      </c>
      <c r="E76" s="274">
        <v>0.91</v>
      </c>
      <c r="F76" s="274">
        <v>1</v>
      </c>
      <c r="G76" s="275">
        <v>3</v>
      </c>
      <c r="H76" s="275">
        <v>8</v>
      </c>
      <c r="I76" s="276">
        <v>0.61</v>
      </c>
      <c r="J76" s="276">
        <v>0.17</v>
      </c>
      <c r="K76" s="276">
        <v>0.06</v>
      </c>
      <c r="L76" s="276">
        <v>0.16</v>
      </c>
      <c r="M76" s="277"/>
      <c r="N76" s="277"/>
      <c r="O76" s="277"/>
      <c r="P76" s="277"/>
      <c r="Q76" s="277"/>
      <c r="S76" s="277"/>
      <c r="T76" s="277"/>
      <c r="U76" s="277"/>
      <c r="V76" s="277"/>
    </row>
    <row r="77" spans="1:22" ht="33" customHeight="1">
      <c r="A77" s="271">
        <v>14</v>
      </c>
      <c r="B77" s="272" t="s">
        <v>1349</v>
      </c>
      <c r="C77" s="271">
        <v>65</v>
      </c>
      <c r="D77" s="273" t="s">
        <v>1555</v>
      </c>
      <c r="E77" s="274">
        <v>1.84</v>
      </c>
      <c r="F77" s="274">
        <v>1</v>
      </c>
      <c r="G77" s="275">
        <v>7</v>
      </c>
      <c r="H77" s="275">
        <v>13</v>
      </c>
      <c r="I77" s="276">
        <v>0.55000000000000004</v>
      </c>
      <c r="J77" s="276">
        <v>0.26</v>
      </c>
      <c r="K77" s="276">
        <v>0.05</v>
      </c>
      <c r="L77" s="276">
        <v>0.14000000000000001</v>
      </c>
      <c r="M77" s="277"/>
      <c r="N77" s="277"/>
      <c r="O77" s="277"/>
      <c r="P77" s="277"/>
      <c r="Q77" s="277"/>
      <c r="S77" s="277"/>
      <c r="T77" s="277"/>
      <c r="U77" s="277"/>
      <c r="V77" s="277"/>
    </row>
    <row r="78" spans="1:22" ht="33" customHeight="1">
      <c r="A78" s="271">
        <v>14</v>
      </c>
      <c r="B78" s="272" t="s">
        <v>1349</v>
      </c>
      <c r="C78" s="271">
        <v>66</v>
      </c>
      <c r="D78" s="273" t="s">
        <v>1556</v>
      </c>
      <c r="E78" s="274">
        <v>2.29</v>
      </c>
      <c r="F78" s="274">
        <v>1</v>
      </c>
      <c r="G78" s="275">
        <v>10</v>
      </c>
      <c r="H78" s="275">
        <v>13</v>
      </c>
      <c r="I78" s="276">
        <v>0.52</v>
      </c>
      <c r="J78" s="276">
        <v>0.31</v>
      </c>
      <c r="K78" s="276">
        <v>0.05</v>
      </c>
      <c r="L78" s="276">
        <v>0.12</v>
      </c>
      <c r="M78" s="277"/>
      <c r="N78" s="277"/>
      <c r="O78" s="277"/>
      <c r="P78" s="277"/>
      <c r="Q78" s="277"/>
      <c r="S78" s="277"/>
      <c r="T78" s="277"/>
      <c r="U78" s="277"/>
      <c r="V78" s="277"/>
    </row>
    <row r="79" spans="1:22" ht="21.95" customHeight="1">
      <c r="A79" s="271">
        <v>15</v>
      </c>
      <c r="B79" s="272" t="s">
        <v>1350</v>
      </c>
      <c r="C79" s="271">
        <v>67</v>
      </c>
      <c r="D79" s="273" t="s">
        <v>1351</v>
      </c>
      <c r="E79" s="274">
        <v>1.07</v>
      </c>
      <c r="F79" s="274">
        <v>1</v>
      </c>
      <c r="G79" s="275">
        <v>8</v>
      </c>
      <c r="H79" s="275">
        <v>18</v>
      </c>
      <c r="I79" s="276">
        <v>0.56999999999999995</v>
      </c>
      <c r="J79" s="276">
        <v>0.2</v>
      </c>
      <c r="K79" s="276">
        <v>0.06</v>
      </c>
      <c r="L79" s="276">
        <v>0.17</v>
      </c>
      <c r="M79" s="277"/>
      <c r="N79" s="277"/>
      <c r="O79" s="277"/>
      <c r="P79" s="277"/>
      <c r="Q79" s="277"/>
      <c r="S79" s="277"/>
      <c r="T79" s="277"/>
      <c r="U79" s="277"/>
      <c r="V79" s="277"/>
    </row>
    <row r="80" spans="1:22" ht="21.95" customHeight="1">
      <c r="A80" s="271">
        <v>15</v>
      </c>
      <c r="B80" s="272" t="s">
        <v>1350</v>
      </c>
      <c r="C80" s="271">
        <v>68</v>
      </c>
      <c r="D80" s="273" t="s">
        <v>1352</v>
      </c>
      <c r="E80" s="274">
        <v>1.55</v>
      </c>
      <c r="F80" s="274">
        <v>1</v>
      </c>
      <c r="G80" s="275">
        <v>13</v>
      </c>
      <c r="H80" s="275">
        <v>20</v>
      </c>
      <c r="I80" s="276">
        <v>0.47</v>
      </c>
      <c r="J80" s="276">
        <v>0.34</v>
      </c>
      <c r="K80" s="276">
        <v>0.05</v>
      </c>
      <c r="L80" s="276">
        <v>0.14000000000000001</v>
      </c>
      <c r="M80" s="277"/>
      <c r="N80" s="277"/>
      <c r="O80" s="277"/>
      <c r="P80" s="277"/>
      <c r="Q80" s="277"/>
      <c r="S80" s="277"/>
      <c r="T80" s="277"/>
      <c r="U80" s="277"/>
      <c r="V80" s="277"/>
    </row>
    <row r="81" spans="1:22" ht="33" customHeight="1">
      <c r="A81" s="271">
        <v>15</v>
      </c>
      <c r="B81" s="272" t="s">
        <v>1350</v>
      </c>
      <c r="C81" s="271">
        <v>69</v>
      </c>
      <c r="D81" s="273" t="s">
        <v>1353</v>
      </c>
      <c r="E81" s="274">
        <v>0.98</v>
      </c>
      <c r="F81" s="274">
        <v>1</v>
      </c>
      <c r="G81" s="275">
        <v>10</v>
      </c>
      <c r="H81" s="275">
        <v>14</v>
      </c>
      <c r="I81" s="276">
        <v>0.56999999999999995</v>
      </c>
      <c r="J81" s="276">
        <v>0.21</v>
      </c>
      <c r="K81" s="276">
        <v>0.06</v>
      </c>
      <c r="L81" s="276">
        <v>0.16</v>
      </c>
      <c r="M81" s="277"/>
      <c r="N81" s="277"/>
      <c r="O81" s="277"/>
      <c r="P81" s="277"/>
      <c r="Q81" s="277"/>
      <c r="S81" s="277"/>
      <c r="T81" s="277"/>
      <c r="U81" s="277"/>
      <c r="V81" s="277"/>
    </row>
    <row r="82" spans="1:22" ht="21.95" customHeight="1">
      <c r="A82" s="271">
        <v>15</v>
      </c>
      <c r="B82" s="272" t="s">
        <v>1350</v>
      </c>
      <c r="C82" s="271">
        <v>70</v>
      </c>
      <c r="D82" s="273" t="s">
        <v>1354</v>
      </c>
      <c r="E82" s="274">
        <v>1.55</v>
      </c>
      <c r="F82" s="274">
        <v>1.1000000000000001</v>
      </c>
      <c r="G82" s="275">
        <v>11</v>
      </c>
      <c r="H82" s="275">
        <v>15</v>
      </c>
      <c r="I82" s="276">
        <v>0.46</v>
      </c>
      <c r="J82" s="276">
        <v>0.36</v>
      </c>
      <c r="K82" s="276">
        <v>0.05</v>
      </c>
      <c r="L82" s="276">
        <v>0.13</v>
      </c>
      <c r="M82" s="277"/>
      <c r="N82" s="277"/>
      <c r="O82" s="277"/>
      <c r="P82" s="277"/>
      <c r="Q82" s="277"/>
      <c r="S82" s="277"/>
      <c r="T82" s="277"/>
      <c r="U82" s="277"/>
      <c r="V82" s="277"/>
    </row>
    <row r="83" spans="1:22" ht="21.95" customHeight="1">
      <c r="A83" s="271">
        <v>15</v>
      </c>
      <c r="B83" s="272" t="s">
        <v>1350</v>
      </c>
      <c r="C83" s="271">
        <v>71</v>
      </c>
      <c r="D83" s="273" t="s">
        <v>1355</v>
      </c>
      <c r="E83" s="274">
        <v>0.78</v>
      </c>
      <c r="F83" s="274">
        <v>1</v>
      </c>
      <c r="G83" s="275">
        <v>3</v>
      </c>
      <c r="H83" s="275">
        <v>7</v>
      </c>
      <c r="I83" s="276">
        <v>0.66</v>
      </c>
      <c r="J83" s="276">
        <v>0.08</v>
      </c>
      <c r="K83" s="276">
        <v>7.0000000000000007E-2</v>
      </c>
      <c r="L83" s="276">
        <v>0.19</v>
      </c>
      <c r="M83" s="277"/>
      <c r="N83" s="277"/>
      <c r="O83" s="277"/>
      <c r="P83" s="277"/>
      <c r="Q83" s="277"/>
      <c r="S83" s="277"/>
      <c r="T83" s="277"/>
      <c r="U83" s="277"/>
      <c r="V83" s="277"/>
    </row>
    <row r="84" spans="1:22" ht="21.95" customHeight="1">
      <c r="A84" s="271">
        <v>15</v>
      </c>
      <c r="B84" s="272" t="s">
        <v>1350</v>
      </c>
      <c r="C84" s="271">
        <v>72</v>
      </c>
      <c r="D84" s="273" t="s">
        <v>1356</v>
      </c>
      <c r="E84" s="274">
        <v>1.17</v>
      </c>
      <c r="F84" s="274">
        <v>1</v>
      </c>
      <c r="G84" s="275">
        <v>5</v>
      </c>
      <c r="H84" s="275">
        <v>11</v>
      </c>
      <c r="I84" s="276">
        <v>0.57999999999999996</v>
      </c>
      <c r="J84" s="276">
        <v>0.19</v>
      </c>
      <c r="K84" s="276">
        <v>0.06</v>
      </c>
      <c r="L84" s="276">
        <v>0.17</v>
      </c>
      <c r="M84" s="277"/>
      <c r="N84" s="277"/>
      <c r="O84" s="277"/>
      <c r="P84" s="277"/>
      <c r="Q84" s="277"/>
      <c r="S84" s="277"/>
      <c r="T84" s="277"/>
      <c r="U84" s="277"/>
      <c r="V84" s="277"/>
    </row>
    <row r="85" spans="1:22" ht="21.95" customHeight="1">
      <c r="A85" s="271">
        <v>15</v>
      </c>
      <c r="B85" s="272" t="s">
        <v>1350</v>
      </c>
      <c r="C85" s="271">
        <v>73</v>
      </c>
      <c r="D85" s="273" t="s">
        <v>1357</v>
      </c>
      <c r="E85" s="274">
        <v>1.1200000000000001</v>
      </c>
      <c r="F85" s="274">
        <v>1</v>
      </c>
      <c r="G85" s="275">
        <v>9</v>
      </c>
      <c r="H85" s="275">
        <v>14</v>
      </c>
      <c r="I85" s="276">
        <v>0.59</v>
      </c>
      <c r="J85" s="276">
        <v>0.17</v>
      </c>
      <c r="K85" s="276">
        <v>0.06</v>
      </c>
      <c r="L85" s="276">
        <v>0.18</v>
      </c>
      <c r="M85" s="277"/>
      <c r="N85" s="277"/>
      <c r="O85" s="277"/>
      <c r="P85" s="277"/>
      <c r="Q85" s="277"/>
      <c r="S85" s="277"/>
      <c r="T85" s="277"/>
      <c r="U85" s="277"/>
      <c r="V85" s="277"/>
    </row>
    <row r="86" spans="1:22" ht="21.95" customHeight="1">
      <c r="A86" s="271">
        <v>15</v>
      </c>
      <c r="B86" s="272" t="s">
        <v>1350</v>
      </c>
      <c r="C86" s="271">
        <v>74</v>
      </c>
      <c r="D86" s="273" t="s">
        <v>1358</v>
      </c>
      <c r="E86" s="274">
        <v>0.96</v>
      </c>
      <c r="F86" s="274">
        <v>1</v>
      </c>
      <c r="G86" s="275">
        <v>5</v>
      </c>
      <c r="H86" s="275">
        <v>11</v>
      </c>
      <c r="I86" s="276">
        <v>0.65</v>
      </c>
      <c r="J86" s="276">
        <v>0.09</v>
      </c>
      <c r="K86" s="276">
        <v>7.0000000000000007E-2</v>
      </c>
      <c r="L86" s="276">
        <v>0.19</v>
      </c>
      <c r="M86" s="277"/>
      <c r="N86" s="277"/>
      <c r="O86" s="277"/>
      <c r="P86" s="277"/>
      <c r="Q86" s="277"/>
      <c r="S86" s="277"/>
      <c r="T86" s="277"/>
      <c r="U86" s="277"/>
      <c r="V86" s="277"/>
    </row>
    <row r="87" spans="1:22" ht="33" customHeight="1">
      <c r="A87" s="271">
        <v>15</v>
      </c>
      <c r="B87" s="272" t="s">
        <v>1350</v>
      </c>
      <c r="C87" s="271">
        <v>75</v>
      </c>
      <c r="D87" s="273" t="s">
        <v>1359</v>
      </c>
      <c r="E87" s="274">
        <v>1.1499999999999999</v>
      </c>
      <c r="F87" s="274">
        <v>1</v>
      </c>
      <c r="G87" s="275">
        <v>5</v>
      </c>
      <c r="H87" s="275">
        <v>10</v>
      </c>
      <c r="I87" s="276">
        <v>0.55000000000000004</v>
      </c>
      <c r="J87" s="276">
        <v>0.24</v>
      </c>
      <c r="K87" s="276">
        <v>0.06</v>
      </c>
      <c r="L87" s="276">
        <v>0.15</v>
      </c>
      <c r="M87" s="277"/>
      <c r="N87" s="277"/>
      <c r="O87" s="277"/>
      <c r="P87" s="277"/>
      <c r="Q87" s="277"/>
      <c r="S87" s="277"/>
      <c r="T87" s="277"/>
      <c r="U87" s="277"/>
      <c r="V87" s="277"/>
    </row>
    <row r="88" spans="1:22" ht="21.95" customHeight="1">
      <c r="A88" s="271">
        <v>15</v>
      </c>
      <c r="B88" s="272" t="s">
        <v>1350</v>
      </c>
      <c r="C88" s="271">
        <v>76</v>
      </c>
      <c r="D88" s="273" t="s">
        <v>1360</v>
      </c>
      <c r="E88" s="274">
        <v>2.82</v>
      </c>
      <c r="F88" s="274">
        <v>1</v>
      </c>
      <c r="G88" s="275">
        <v>3</v>
      </c>
      <c r="H88" s="275">
        <v>16</v>
      </c>
      <c r="I88" s="276">
        <v>0.27</v>
      </c>
      <c r="J88" s="276">
        <v>0.62</v>
      </c>
      <c r="K88" s="276">
        <v>0.03</v>
      </c>
      <c r="L88" s="276">
        <v>0.08</v>
      </c>
      <c r="M88" s="277"/>
      <c r="N88" s="277"/>
      <c r="O88" s="277"/>
      <c r="P88" s="277"/>
      <c r="Q88" s="277"/>
      <c r="S88" s="277"/>
      <c r="T88" s="277"/>
      <c r="U88" s="277"/>
      <c r="V88" s="277"/>
    </row>
    <row r="89" spans="1:22" ht="33" customHeight="1">
      <c r="A89" s="271">
        <v>15</v>
      </c>
      <c r="B89" s="272" t="s">
        <v>1350</v>
      </c>
      <c r="C89" s="271">
        <v>77</v>
      </c>
      <c r="D89" s="273" t="s">
        <v>1559</v>
      </c>
      <c r="E89" s="274">
        <v>4.51</v>
      </c>
      <c r="F89" s="274">
        <v>0.9</v>
      </c>
      <c r="G89" s="275">
        <v>3</v>
      </c>
      <c r="H89" s="275">
        <v>19</v>
      </c>
      <c r="I89" s="276">
        <v>0.15</v>
      </c>
      <c r="J89" s="276">
        <v>0.79</v>
      </c>
      <c r="K89" s="276">
        <v>0.02</v>
      </c>
      <c r="L89" s="276">
        <v>0.04</v>
      </c>
      <c r="M89" s="277"/>
      <c r="N89" s="277"/>
      <c r="O89" s="277"/>
      <c r="P89" s="277"/>
      <c r="Q89" s="277"/>
      <c r="S89" s="277"/>
      <c r="T89" s="277"/>
      <c r="U89" s="277"/>
      <c r="V89" s="277"/>
    </row>
    <row r="90" spans="1:22" ht="33" customHeight="1">
      <c r="A90" s="271">
        <v>15</v>
      </c>
      <c r="B90" s="272" t="s">
        <v>1350</v>
      </c>
      <c r="C90" s="271">
        <v>78</v>
      </c>
      <c r="D90" s="273" t="s">
        <v>1558</v>
      </c>
      <c r="E90" s="274">
        <v>2.52</v>
      </c>
      <c r="F90" s="274">
        <v>0.9</v>
      </c>
      <c r="G90" s="275">
        <v>3</v>
      </c>
      <c r="H90" s="275">
        <v>19</v>
      </c>
      <c r="I90" s="276">
        <v>0.34</v>
      </c>
      <c r="J90" s="276">
        <v>0.53</v>
      </c>
      <c r="K90" s="276">
        <v>0.04</v>
      </c>
      <c r="L90" s="276">
        <v>0.09</v>
      </c>
      <c r="M90" s="277"/>
      <c r="N90" s="277"/>
      <c r="O90" s="277"/>
      <c r="P90" s="277"/>
      <c r="Q90" s="277"/>
      <c r="S90" s="277"/>
      <c r="T90" s="277"/>
      <c r="U90" s="277"/>
      <c r="V90" s="277"/>
    </row>
    <row r="91" spans="1:22" ht="21.95" customHeight="1">
      <c r="A91" s="271">
        <v>15</v>
      </c>
      <c r="B91" s="272" t="s">
        <v>1350</v>
      </c>
      <c r="C91" s="271">
        <v>79</v>
      </c>
      <c r="D91" s="273" t="s">
        <v>1361</v>
      </c>
      <c r="E91" s="274">
        <v>0.82</v>
      </c>
      <c r="F91" s="274">
        <v>0.9</v>
      </c>
      <c r="G91" s="275">
        <v>9</v>
      </c>
      <c r="H91" s="275">
        <v>13</v>
      </c>
      <c r="I91" s="276">
        <v>0.64</v>
      </c>
      <c r="J91" s="276">
        <v>0.11</v>
      </c>
      <c r="K91" s="276">
        <v>7.0000000000000007E-2</v>
      </c>
      <c r="L91" s="276">
        <v>0.18</v>
      </c>
      <c r="M91" s="277"/>
      <c r="N91" s="277"/>
      <c r="O91" s="277"/>
      <c r="P91" s="277"/>
      <c r="Q91" s="277"/>
      <c r="S91" s="277"/>
      <c r="T91" s="277"/>
      <c r="U91" s="277"/>
      <c r="V91" s="277"/>
    </row>
    <row r="92" spans="1:22" ht="33" customHeight="1">
      <c r="A92" s="271">
        <v>16</v>
      </c>
      <c r="B92" s="272" t="s">
        <v>1362</v>
      </c>
      <c r="C92" s="271">
        <v>80</v>
      </c>
      <c r="D92" s="273" t="s">
        <v>1557</v>
      </c>
      <c r="E92" s="274">
        <v>1.31</v>
      </c>
      <c r="F92" s="274">
        <v>1</v>
      </c>
      <c r="G92" s="275">
        <v>9</v>
      </c>
      <c r="H92" s="275">
        <v>11</v>
      </c>
      <c r="I92" s="276">
        <v>0.7</v>
      </c>
      <c r="J92" s="276">
        <v>0.11</v>
      </c>
      <c r="K92" s="276">
        <v>0.05</v>
      </c>
      <c r="L92" s="276">
        <v>0.14000000000000001</v>
      </c>
      <c r="M92" s="277"/>
      <c r="N92" s="277"/>
      <c r="O92" s="277"/>
      <c r="P92" s="277"/>
      <c r="Q92" s="277"/>
      <c r="S92" s="277"/>
      <c r="T92" s="277"/>
      <c r="U92" s="277"/>
      <c r="V92" s="277"/>
    </row>
    <row r="93" spans="1:22" ht="33" customHeight="1">
      <c r="A93" s="271">
        <v>16</v>
      </c>
      <c r="B93" s="272" t="s">
        <v>1362</v>
      </c>
      <c r="C93" s="271">
        <v>81</v>
      </c>
      <c r="D93" s="273" t="s">
        <v>1363</v>
      </c>
      <c r="E93" s="274">
        <v>0.96</v>
      </c>
      <c r="F93" s="274">
        <v>1</v>
      </c>
      <c r="G93" s="275">
        <v>7</v>
      </c>
      <c r="H93" s="275">
        <v>13</v>
      </c>
      <c r="I93" s="276">
        <v>0.69</v>
      </c>
      <c r="J93" s="276">
        <v>0.13</v>
      </c>
      <c r="K93" s="276">
        <v>0.05</v>
      </c>
      <c r="L93" s="276">
        <v>0.13</v>
      </c>
      <c r="M93" s="277"/>
      <c r="N93" s="277"/>
      <c r="O93" s="277"/>
      <c r="P93" s="277"/>
      <c r="Q93" s="277"/>
      <c r="S93" s="277"/>
      <c r="T93" s="277"/>
      <c r="U93" s="277"/>
      <c r="V93" s="277"/>
    </row>
    <row r="94" spans="1:22" ht="21.95" customHeight="1">
      <c r="A94" s="271">
        <v>16</v>
      </c>
      <c r="B94" s="272" t="s">
        <v>1362</v>
      </c>
      <c r="C94" s="271">
        <v>82</v>
      </c>
      <c r="D94" s="273" t="s">
        <v>1364</v>
      </c>
      <c r="E94" s="274">
        <v>0.69</v>
      </c>
      <c r="F94" s="274">
        <v>1</v>
      </c>
      <c r="G94" s="275">
        <v>4</v>
      </c>
      <c r="H94" s="275">
        <v>6</v>
      </c>
      <c r="I94" s="276">
        <v>0.71</v>
      </c>
      <c r="J94" s="276">
        <v>0.1</v>
      </c>
      <c r="K94" s="276">
        <v>0.05</v>
      </c>
      <c r="L94" s="276">
        <v>0.14000000000000001</v>
      </c>
      <c r="M94" s="277"/>
      <c r="N94" s="277"/>
      <c r="O94" s="277"/>
      <c r="P94" s="277"/>
      <c r="Q94" s="277"/>
      <c r="S94" s="277"/>
      <c r="T94" s="277"/>
      <c r="U94" s="277"/>
      <c r="V94" s="277"/>
    </row>
    <row r="95" spans="1:22" ht="21.95" customHeight="1">
      <c r="A95" s="271">
        <v>16</v>
      </c>
      <c r="B95" s="272" t="s">
        <v>1362</v>
      </c>
      <c r="C95" s="271">
        <v>83</v>
      </c>
      <c r="D95" s="273" t="s">
        <v>1365</v>
      </c>
      <c r="E95" s="274">
        <v>1.54</v>
      </c>
      <c r="F95" s="274">
        <v>1</v>
      </c>
      <c r="G95" s="275">
        <v>6</v>
      </c>
      <c r="H95" s="275">
        <v>12</v>
      </c>
      <c r="I95" s="276">
        <v>0.68</v>
      </c>
      <c r="J95" s="276">
        <v>0.13</v>
      </c>
      <c r="K95" s="276">
        <v>0.05</v>
      </c>
      <c r="L95" s="276">
        <v>0.14000000000000001</v>
      </c>
      <c r="M95" s="277"/>
      <c r="N95" s="277"/>
      <c r="O95" s="277"/>
      <c r="P95" s="277"/>
      <c r="Q95" s="277"/>
      <c r="S95" s="277"/>
      <c r="T95" s="277"/>
      <c r="U95" s="277"/>
      <c r="V95" s="277"/>
    </row>
    <row r="96" spans="1:22" ht="33" customHeight="1">
      <c r="A96" s="271">
        <v>16</v>
      </c>
      <c r="B96" s="272" t="s">
        <v>1362</v>
      </c>
      <c r="C96" s="271">
        <v>84</v>
      </c>
      <c r="D96" s="273" t="s">
        <v>1560</v>
      </c>
      <c r="E96" s="274">
        <v>2.92</v>
      </c>
      <c r="F96" s="274">
        <v>0.9</v>
      </c>
      <c r="G96" s="275">
        <v>7</v>
      </c>
      <c r="H96" s="275">
        <v>10</v>
      </c>
      <c r="I96" s="276">
        <v>0.55000000000000004</v>
      </c>
      <c r="J96" s="276">
        <v>0.3</v>
      </c>
      <c r="K96" s="276">
        <v>0.04</v>
      </c>
      <c r="L96" s="276">
        <v>0.11</v>
      </c>
      <c r="M96" s="277"/>
      <c r="N96" s="277"/>
      <c r="O96" s="277"/>
      <c r="P96" s="277"/>
      <c r="Q96" s="277"/>
      <c r="S96" s="277"/>
      <c r="T96" s="277"/>
      <c r="U96" s="277"/>
      <c r="V96" s="277"/>
    </row>
    <row r="97" spans="1:22" ht="33" customHeight="1">
      <c r="A97" s="271">
        <v>16</v>
      </c>
      <c r="B97" s="272" t="s">
        <v>1362</v>
      </c>
      <c r="C97" s="271">
        <v>85</v>
      </c>
      <c r="D97" s="273" t="s">
        <v>1561</v>
      </c>
      <c r="E97" s="274">
        <v>4.34</v>
      </c>
      <c r="F97" s="274">
        <v>0.9</v>
      </c>
      <c r="G97" s="275">
        <v>7</v>
      </c>
      <c r="H97" s="275">
        <v>19</v>
      </c>
      <c r="I97" s="276">
        <v>0.4</v>
      </c>
      <c r="J97" s="276">
        <v>0.49</v>
      </c>
      <c r="K97" s="276">
        <v>0.03</v>
      </c>
      <c r="L97" s="276">
        <v>0.08</v>
      </c>
      <c r="M97" s="277"/>
      <c r="N97" s="277"/>
      <c r="O97" s="277"/>
      <c r="P97" s="277"/>
      <c r="Q97" s="277"/>
      <c r="S97" s="277"/>
      <c r="T97" s="277"/>
      <c r="U97" s="277"/>
      <c r="V97" s="277"/>
    </row>
    <row r="98" spans="1:22" ht="33" customHeight="1">
      <c r="A98" s="271">
        <v>16</v>
      </c>
      <c r="B98" s="272" t="s">
        <v>1362</v>
      </c>
      <c r="C98" s="271">
        <v>86</v>
      </c>
      <c r="D98" s="273" t="s">
        <v>1562</v>
      </c>
      <c r="E98" s="274">
        <v>1.41</v>
      </c>
      <c r="F98" s="274">
        <v>0.9</v>
      </c>
      <c r="G98" s="275">
        <v>7</v>
      </c>
      <c r="H98" s="275">
        <v>8</v>
      </c>
      <c r="I98" s="276">
        <v>0.69</v>
      </c>
      <c r="J98" s="276">
        <v>0.12</v>
      </c>
      <c r="K98" s="276">
        <v>0.05</v>
      </c>
      <c r="L98" s="276">
        <v>0.14000000000000001</v>
      </c>
      <c r="M98" s="277"/>
      <c r="N98" s="277"/>
      <c r="O98" s="277"/>
      <c r="P98" s="277"/>
      <c r="Q98" s="277"/>
      <c r="S98" s="277"/>
      <c r="T98" s="277"/>
      <c r="U98" s="277"/>
      <c r="V98" s="277"/>
    </row>
    <row r="99" spans="1:22" ht="33" customHeight="1">
      <c r="A99" s="271">
        <v>16</v>
      </c>
      <c r="B99" s="272" t="s">
        <v>1362</v>
      </c>
      <c r="C99" s="271">
        <v>87</v>
      </c>
      <c r="D99" s="273" t="s">
        <v>1563</v>
      </c>
      <c r="E99" s="274">
        <v>1.89</v>
      </c>
      <c r="F99" s="274">
        <v>0.9</v>
      </c>
      <c r="G99" s="275">
        <v>7</v>
      </c>
      <c r="H99" s="275">
        <v>11</v>
      </c>
      <c r="I99" s="276">
        <v>0.71</v>
      </c>
      <c r="J99" s="276">
        <v>0.1</v>
      </c>
      <c r="K99" s="276">
        <v>0.05</v>
      </c>
      <c r="L99" s="276">
        <v>0.14000000000000001</v>
      </c>
      <c r="M99" s="277"/>
      <c r="N99" s="277"/>
      <c r="O99" s="277"/>
      <c r="P99" s="277"/>
      <c r="Q99" s="277"/>
      <c r="S99" s="277"/>
      <c r="T99" s="277"/>
      <c r="U99" s="277"/>
      <c r="V99" s="277"/>
    </row>
    <row r="100" spans="1:22" ht="33" customHeight="1">
      <c r="A100" s="271">
        <v>16</v>
      </c>
      <c r="B100" s="272" t="s">
        <v>1362</v>
      </c>
      <c r="C100" s="271">
        <v>88</v>
      </c>
      <c r="D100" s="273" t="s">
        <v>1564</v>
      </c>
      <c r="E100" s="274">
        <v>1.92</v>
      </c>
      <c r="F100" s="274">
        <v>0.9</v>
      </c>
      <c r="G100" s="275">
        <v>8</v>
      </c>
      <c r="H100" s="275">
        <v>11</v>
      </c>
      <c r="I100" s="276">
        <v>0.63</v>
      </c>
      <c r="J100" s="276">
        <v>0.2</v>
      </c>
      <c r="K100" s="276">
        <v>0.05</v>
      </c>
      <c r="L100" s="276">
        <v>0.12</v>
      </c>
      <c r="M100" s="277"/>
      <c r="N100" s="277"/>
      <c r="O100" s="277"/>
      <c r="P100" s="277"/>
      <c r="Q100" s="277"/>
      <c r="S100" s="277"/>
      <c r="T100" s="277"/>
      <c r="U100" s="277"/>
      <c r="V100" s="277"/>
    </row>
    <row r="101" spans="1:22" ht="33" customHeight="1">
      <c r="A101" s="271">
        <v>16</v>
      </c>
      <c r="B101" s="272" t="s">
        <v>1362</v>
      </c>
      <c r="C101" s="271">
        <v>89</v>
      </c>
      <c r="D101" s="273" t="s">
        <v>1565</v>
      </c>
      <c r="E101" s="274">
        <v>1.02</v>
      </c>
      <c r="F101" s="274">
        <v>1</v>
      </c>
      <c r="G101" s="275">
        <v>3</v>
      </c>
      <c r="H101" s="275">
        <v>7</v>
      </c>
      <c r="I101" s="276">
        <v>0.71</v>
      </c>
      <c r="J101" s="276">
        <v>0.1</v>
      </c>
      <c r="K101" s="276">
        <v>0.05</v>
      </c>
      <c r="L101" s="276">
        <v>0.14000000000000001</v>
      </c>
      <c r="M101" s="277"/>
      <c r="N101" s="277"/>
      <c r="O101" s="277"/>
      <c r="P101" s="277"/>
      <c r="Q101" s="277"/>
      <c r="S101" s="277"/>
      <c r="T101" s="277"/>
      <c r="U101" s="277"/>
      <c r="V101" s="277"/>
    </row>
    <row r="102" spans="1:22" ht="21.95" customHeight="1">
      <c r="A102" s="271">
        <v>17</v>
      </c>
      <c r="B102" s="272" t="s">
        <v>1366</v>
      </c>
      <c r="C102" s="271">
        <v>90</v>
      </c>
      <c r="D102" s="273" t="s">
        <v>1367</v>
      </c>
      <c r="E102" s="274">
        <v>4.21</v>
      </c>
      <c r="F102" s="274">
        <v>1.3</v>
      </c>
      <c r="G102" s="275">
        <v>9</v>
      </c>
      <c r="H102" s="275">
        <v>23</v>
      </c>
      <c r="I102" s="276">
        <v>0.28000000000000003</v>
      </c>
      <c r="J102" s="276">
        <v>0.62</v>
      </c>
      <c r="K102" s="276">
        <v>0.03</v>
      </c>
      <c r="L102" s="276">
        <v>7.0000000000000007E-2</v>
      </c>
      <c r="M102" s="277"/>
      <c r="N102" s="277"/>
      <c r="O102" s="277"/>
      <c r="P102" s="277"/>
      <c r="Q102" s="277"/>
      <c r="S102" s="277"/>
      <c r="T102" s="277"/>
      <c r="U102" s="277"/>
      <c r="V102" s="277"/>
    </row>
    <row r="103" spans="1:22" ht="33" customHeight="1">
      <c r="A103" s="271">
        <v>17</v>
      </c>
      <c r="B103" s="272" t="s">
        <v>1366</v>
      </c>
      <c r="C103" s="271">
        <v>91</v>
      </c>
      <c r="D103" s="273" t="s">
        <v>1566</v>
      </c>
      <c r="E103" s="274">
        <v>12.09</v>
      </c>
      <c r="F103" s="274">
        <v>1.3</v>
      </c>
      <c r="G103" s="275">
        <v>21</v>
      </c>
      <c r="H103" s="275">
        <v>53</v>
      </c>
      <c r="I103" s="276">
        <v>0.24</v>
      </c>
      <c r="J103" s="276">
        <v>0.67</v>
      </c>
      <c r="K103" s="276">
        <v>0.02</v>
      </c>
      <c r="L103" s="276">
        <v>7.0000000000000007E-2</v>
      </c>
      <c r="M103" s="277"/>
      <c r="N103" s="277"/>
      <c r="O103" s="277"/>
      <c r="P103" s="277"/>
      <c r="Q103" s="277"/>
      <c r="S103" s="277"/>
      <c r="T103" s="277"/>
      <c r="U103" s="277"/>
      <c r="V103" s="277"/>
    </row>
    <row r="104" spans="1:22" ht="45.95" customHeight="1">
      <c r="A104" s="271">
        <v>17</v>
      </c>
      <c r="B104" s="272" t="s">
        <v>1366</v>
      </c>
      <c r="C104" s="271">
        <v>92</v>
      </c>
      <c r="D104" s="273" t="s">
        <v>1368</v>
      </c>
      <c r="E104" s="274">
        <v>7.4</v>
      </c>
      <c r="F104" s="274">
        <v>1.3</v>
      </c>
      <c r="G104" s="275">
        <v>9</v>
      </c>
      <c r="H104" s="275">
        <v>31</v>
      </c>
      <c r="I104" s="276">
        <v>0.26</v>
      </c>
      <c r="J104" s="276">
        <v>0.65</v>
      </c>
      <c r="K104" s="276">
        <v>0.02</v>
      </c>
      <c r="L104" s="276">
        <v>7.0000000000000007E-2</v>
      </c>
      <c r="M104" s="277"/>
      <c r="N104" s="277"/>
      <c r="O104" s="277"/>
      <c r="P104" s="277"/>
      <c r="Q104" s="277"/>
      <c r="S104" s="277"/>
      <c r="T104" s="277"/>
      <c r="U104" s="277"/>
      <c r="V104" s="277"/>
    </row>
    <row r="105" spans="1:22" ht="33" customHeight="1">
      <c r="A105" s="271">
        <v>17</v>
      </c>
      <c r="B105" s="272" t="s">
        <v>1366</v>
      </c>
      <c r="C105" s="271">
        <v>93</v>
      </c>
      <c r="D105" s="273" t="s">
        <v>1567</v>
      </c>
      <c r="E105" s="274">
        <v>1.91</v>
      </c>
      <c r="F105" s="274">
        <v>1</v>
      </c>
      <c r="G105" s="275">
        <v>3</v>
      </c>
      <c r="H105" s="275">
        <v>10</v>
      </c>
      <c r="I105" s="276">
        <v>0.4</v>
      </c>
      <c r="J105" s="276">
        <v>0.46</v>
      </c>
      <c r="K105" s="276">
        <v>0.04</v>
      </c>
      <c r="L105" s="276">
        <v>0.1</v>
      </c>
      <c r="M105" s="277"/>
      <c r="N105" s="277"/>
      <c r="O105" s="277"/>
      <c r="P105" s="277"/>
      <c r="Q105" s="277"/>
      <c r="S105" s="277"/>
      <c r="T105" s="277"/>
      <c r="U105" s="277"/>
      <c r="V105" s="277"/>
    </row>
    <row r="106" spans="1:22" ht="33" customHeight="1">
      <c r="A106" s="271">
        <v>17</v>
      </c>
      <c r="B106" s="272" t="s">
        <v>1366</v>
      </c>
      <c r="C106" s="271">
        <v>94</v>
      </c>
      <c r="D106" s="273" t="s">
        <v>1369</v>
      </c>
      <c r="E106" s="274">
        <v>1.41</v>
      </c>
      <c r="F106" s="274">
        <v>1</v>
      </c>
      <c r="G106" s="275">
        <v>3</v>
      </c>
      <c r="H106" s="275">
        <v>9</v>
      </c>
      <c r="I106" s="276">
        <v>0.61</v>
      </c>
      <c r="J106" s="276">
        <v>0.18</v>
      </c>
      <c r="K106" s="276">
        <v>0.06</v>
      </c>
      <c r="L106" s="276">
        <v>0.15</v>
      </c>
      <c r="M106" s="277"/>
      <c r="N106" s="277"/>
      <c r="O106" s="277"/>
      <c r="P106" s="277"/>
      <c r="Q106" s="277"/>
      <c r="S106" s="277"/>
      <c r="T106" s="277"/>
      <c r="U106" s="277"/>
      <c r="V106" s="277"/>
    </row>
    <row r="107" spans="1:22" ht="33" customHeight="1">
      <c r="A107" s="271">
        <v>17</v>
      </c>
      <c r="B107" s="272" t="s">
        <v>1366</v>
      </c>
      <c r="C107" s="271">
        <v>95</v>
      </c>
      <c r="D107" s="273" t="s">
        <v>1370</v>
      </c>
      <c r="E107" s="274">
        <v>1.87</v>
      </c>
      <c r="F107" s="274">
        <v>1</v>
      </c>
      <c r="G107" s="275">
        <v>5</v>
      </c>
      <c r="H107" s="275">
        <v>10</v>
      </c>
      <c r="I107" s="276">
        <v>0.53</v>
      </c>
      <c r="J107" s="276">
        <v>0.28999999999999998</v>
      </c>
      <c r="K107" s="276">
        <v>0.05</v>
      </c>
      <c r="L107" s="276">
        <v>0.13</v>
      </c>
      <c r="M107" s="277"/>
      <c r="N107" s="277"/>
      <c r="O107" s="277"/>
      <c r="P107" s="277"/>
      <c r="Q107" s="277"/>
      <c r="S107" s="277"/>
      <c r="T107" s="277"/>
      <c r="U107" s="277"/>
      <c r="V107" s="277"/>
    </row>
    <row r="108" spans="1:22" ht="33" customHeight="1">
      <c r="A108" s="271">
        <v>17</v>
      </c>
      <c r="B108" s="272" t="s">
        <v>1366</v>
      </c>
      <c r="C108" s="271">
        <v>96</v>
      </c>
      <c r="D108" s="273" t="s">
        <v>1371</v>
      </c>
      <c r="E108" s="274">
        <v>2.54</v>
      </c>
      <c r="F108" s="274">
        <v>1</v>
      </c>
      <c r="G108" s="275">
        <v>7</v>
      </c>
      <c r="H108" s="275">
        <v>10</v>
      </c>
      <c r="I108" s="276">
        <v>0.39</v>
      </c>
      <c r="J108" s="276">
        <v>0.47</v>
      </c>
      <c r="K108" s="276">
        <v>0.04</v>
      </c>
      <c r="L108" s="276">
        <v>0.1</v>
      </c>
      <c r="M108" s="277"/>
      <c r="N108" s="277"/>
      <c r="O108" s="277"/>
      <c r="P108" s="277"/>
      <c r="Q108" s="277"/>
      <c r="S108" s="277"/>
      <c r="T108" s="277"/>
      <c r="U108" s="277"/>
      <c r="V108" s="277"/>
    </row>
    <row r="109" spans="1:22" ht="21.95" customHeight="1">
      <c r="A109" s="271">
        <v>18</v>
      </c>
      <c r="B109" s="272" t="s">
        <v>1372</v>
      </c>
      <c r="C109" s="271">
        <v>97</v>
      </c>
      <c r="D109" s="273" t="s">
        <v>1373</v>
      </c>
      <c r="E109" s="274">
        <v>2.0099999999999998</v>
      </c>
      <c r="F109" s="274">
        <v>0.8</v>
      </c>
      <c r="G109" s="275">
        <v>12</v>
      </c>
      <c r="H109" s="275">
        <v>18</v>
      </c>
      <c r="I109" s="276">
        <v>0.37</v>
      </c>
      <c r="J109" s="276">
        <v>0.43</v>
      </c>
      <c r="K109" s="276">
        <v>0.05</v>
      </c>
      <c r="L109" s="276">
        <v>0.15</v>
      </c>
      <c r="M109" s="277"/>
      <c r="N109" s="277"/>
      <c r="O109" s="277"/>
      <c r="P109" s="277"/>
      <c r="Q109" s="277"/>
      <c r="S109" s="277"/>
      <c r="T109" s="277"/>
      <c r="U109" s="277"/>
      <c r="V109" s="277"/>
    </row>
    <row r="110" spans="1:22" ht="21.95" customHeight="1">
      <c r="A110" s="271">
        <v>18</v>
      </c>
      <c r="B110" s="272" t="s">
        <v>1372</v>
      </c>
      <c r="C110" s="271">
        <v>98</v>
      </c>
      <c r="D110" s="273" t="s">
        <v>1374</v>
      </c>
      <c r="E110" s="274">
        <v>3.67</v>
      </c>
      <c r="F110" s="274">
        <v>0.88</v>
      </c>
      <c r="G110" s="275">
        <v>14</v>
      </c>
      <c r="H110" s="275">
        <v>21</v>
      </c>
      <c r="I110" s="276">
        <v>0.27</v>
      </c>
      <c r="J110" s="276">
        <v>0.59</v>
      </c>
      <c r="K110" s="276">
        <v>0.04</v>
      </c>
      <c r="L110" s="276">
        <v>0.1</v>
      </c>
      <c r="M110" s="277"/>
      <c r="N110" s="277"/>
      <c r="O110" s="277"/>
      <c r="P110" s="277"/>
      <c r="Q110" s="277"/>
      <c r="S110" s="277"/>
      <c r="T110" s="277"/>
      <c r="U110" s="277"/>
      <c r="V110" s="277"/>
    </row>
    <row r="111" spans="1:22" ht="21.95" hidden="1" customHeight="1">
      <c r="A111" s="271">
        <v>18</v>
      </c>
      <c r="B111" s="272" t="s">
        <v>1372</v>
      </c>
      <c r="C111" s="271">
        <v>99</v>
      </c>
      <c r="D111" s="273" t="s">
        <v>600</v>
      </c>
      <c r="E111" s="274">
        <v>0.36</v>
      </c>
      <c r="F111" s="274">
        <v>0.87</v>
      </c>
      <c r="G111" s="275"/>
      <c r="H111" s="275"/>
      <c r="I111" s="276"/>
      <c r="J111" s="276"/>
      <c r="K111" s="276"/>
      <c r="L111" s="276"/>
      <c r="M111" s="277"/>
      <c r="N111" s="277"/>
      <c r="O111" s="277"/>
      <c r="P111" s="277"/>
      <c r="Q111" s="277"/>
      <c r="S111" s="277"/>
      <c r="T111" s="277"/>
      <c r="U111" s="277"/>
      <c r="V111" s="277"/>
    </row>
    <row r="112" spans="1:22" ht="21.95" hidden="1" customHeight="1">
      <c r="A112" s="271">
        <v>18</v>
      </c>
      <c r="B112" s="272" t="s">
        <v>1372</v>
      </c>
      <c r="C112" s="271">
        <v>100</v>
      </c>
      <c r="D112" s="273" t="s">
        <v>1247</v>
      </c>
      <c r="E112" s="274">
        <v>0.27</v>
      </c>
      <c r="F112" s="274">
        <v>0.38</v>
      </c>
      <c r="G112" s="275"/>
      <c r="H112" s="275"/>
      <c r="I112" s="276"/>
      <c r="J112" s="276"/>
      <c r="K112" s="276"/>
      <c r="L112" s="276"/>
      <c r="M112" s="277"/>
      <c r="N112" s="277"/>
      <c r="O112" s="277"/>
      <c r="P112" s="277"/>
      <c r="Q112" s="277"/>
      <c r="S112" s="277"/>
      <c r="T112" s="277"/>
      <c r="U112" s="277"/>
      <c r="V112" s="277"/>
    </row>
    <row r="113" spans="1:22" ht="21.95" customHeight="1">
      <c r="A113" s="271">
        <v>18</v>
      </c>
      <c r="B113" s="272" t="s">
        <v>1372</v>
      </c>
      <c r="C113" s="271">
        <v>101</v>
      </c>
      <c r="D113" s="273" t="s">
        <v>1375</v>
      </c>
      <c r="E113" s="274">
        <v>1.63</v>
      </c>
      <c r="F113" s="274">
        <v>1</v>
      </c>
      <c r="G113" s="275">
        <v>5</v>
      </c>
      <c r="H113" s="275">
        <v>10</v>
      </c>
      <c r="I113" s="276">
        <v>0.4</v>
      </c>
      <c r="J113" s="276">
        <v>0.39</v>
      </c>
      <c r="K113" s="276">
        <v>0.06</v>
      </c>
      <c r="L113" s="276">
        <v>0.15</v>
      </c>
      <c r="M113" s="277"/>
      <c r="N113" s="277"/>
      <c r="O113" s="277"/>
      <c r="P113" s="277"/>
      <c r="Q113" s="277"/>
      <c r="S113" s="277"/>
      <c r="T113" s="277"/>
      <c r="U113" s="277"/>
      <c r="V113" s="277"/>
    </row>
    <row r="114" spans="1:22" ht="33" customHeight="1">
      <c r="A114" s="271">
        <v>19</v>
      </c>
      <c r="B114" s="272" t="s">
        <v>1376</v>
      </c>
      <c r="C114" s="271">
        <v>102</v>
      </c>
      <c r="D114" s="273" t="s">
        <v>1377</v>
      </c>
      <c r="E114" s="274">
        <v>2.06</v>
      </c>
      <c r="F114" s="274">
        <v>0.55000000000000004</v>
      </c>
      <c r="G114" s="275">
        <v>8</v>
      </c>
      <c r="H114" s="275">
        <v>11</v>
      </c>
      <c r="I114" s="276">
        <v>0.38</v>
      </c>
      <c r="J114" s="276">
        <v>0.44</v>
      </c>
      <c r="K114" s="276">
        <v>0.05</v>
      </c>
      <c r="L114" s="276">
        <v>0.13</v>
      </c>
      <c r="M114" s="277"/>
      <c r="N114" s="277"/>
      <c r="O114" s="277"/>
      <c r="P114" s="277"/>
      <c r="Q114" s="277"/>
      <c r="S114" s="277"/>
      <c r="T114" s="277"/>
      <c r="U114" s="277"/>
      <c r="V114" s="277"/>
    </row>
    <row r="115" spans="1:22" ht="33" customHeight="1">
      <c r="A115" s="271">
        <v>19</v>
      </c>
      <c r="B115" s="272" t="s">
        <v>1376</v>
      </c>
      <c r="C115" s="271">
        <v>103</v>
      </c>
      <c r="D115" s="273" t="s">
        <v>1378</v>
      </c>
      <c r="E115" s="274">
        <v>3.66</v>
      </c>
      <c r="F115" s="274">
        <v>0.5</v>
      </c>
      <c r="G115" s="275">
        <v>8</v>
      </c>
      <c r="H115" s="275">
        <v>11</v>
      </c>
      <c r="I115" s="276">
        <v>0.21</v>
      </c>
      <c r="J115" s="276">
        <v>0.69</v>
      </c>
      <c r="K115" s="276">
        <v>0.03</v>
      </c>
      <c r="L115" s="276">
        <v>7.0000000000000007E-2</v>
      </c>
      <c r="M115" s="277"/>
      <c r="N115" s="277"/>
      <c r="O115" s="277"/>
      <c r="P115" s="277"/>
      <c r="Q115" s="277"/>
      <c r="S115" s="277"/>
      <c r="T115" s="277"/>
      <c r="U115" s="277"/>
      <c r="V115" s="277"/>
    </row>
    <row r="116" spans="1:22" ht="33" customHeight="1">
      <c r="A116" s="271">
        <v>19</v>
      </c>
      <c r="B116" s="272" t="s">
        <v>1376</v>
      </c>
      <c r="C116" s="271">
        <v>104</v>
      </c>
      <c r="D116" s="273" t="s">
        <v>1379</v>
      </c>
      <c r="E116" s="274">
        <v>1.73</v>
      </c>
      <c r="F116" s="274">
        <v>1</v>
      </c>
      <c r="G116" s="275">
        <v>4</v>
      </c>
      <c r="H116" s="275">
        <v>10</v>
      </c>
      <c r="I116" s="276">
        <v>0.42</v>
      </c>
      <c r="J116" s="276">
        <v>0.38</v>
      </c>
      <c r="K116" s="276">
        <v>0.05</v>
      </c>
      <c r="L116" s="276">
        <v>0.15</v>
      </c>
      <c r="M116" s="277"/>
      <c r="N116" s="277"/>
      <c r="O116" s="277"/>
      <c r="P116" s="277"/>
      <c r="Q116" s="277"/>
      <c r="S116" s="277"/>
      <c r="T116" s="277"/>
      <c r="U116" s="277"/>
      <c r="V116" s="277"/>
    </row>
    <row r="117" spans="1:22" ht="33" customHeight="1">
      <c r="A117" s="271">
        <v>19</v>
      </c>
      <c r="B117" s="272" t="s">
        <v>1376</v>
      </c>
      <c r="C117" s="271">
        <v>105</v>
      </c>
      <c r="D117" s="273" t="s">
        <v>1380</v>
      </c>
      <c r="E117" s="274">
        <v>2.4500000000000002</v>
      </c>
      <c r="F117" s="274">
        <v>0.85</v>
      </c>
      <c r="G117" s="275">
        <v>9</v>
      </c>
      <c r="H117" s="275">
        <v>16</v>
      </c>
      <c r="I117" s="276">
        <v>0.38</v>
      </c>
      <c r="J117" s="276">
        <v>0.44</v>
      </c>
      <c r="K117" s="276">
        <v>0.05</v>
      </c>
      <c r="L117" s="276">
        <v>0.13</v>
      </c>
      <c r="M117" s="277"/>
      <c r="N117" s="277"/>
      <c r="O117" s="277"/>
      <c r="P117" s="277"/>
      <c r="Q117" s="277"/>
      <c r="S117" s="277"/>
      <c r="T117" s="277"/>
      <c r="U117" s="277"/>
      <c r="V117" s="277"/>
    </row>
    <row r="118" spans="1:22" ht="33" customHeight="1">
      <c r="A118" s="271">
        <v>19</v>
      </c>
      <c r="B118" s="272" t="s">
        <v>1376</v>
      </c>
      <c r="C118" s="271">
        <v>106</v>
      </c>
      <c r="D118" s="273" t="s">
        <v>1381</v>
      </c>
      <c r="E118" s="274">
        <v>3.82</v>
      </c>
      <c r="F118" s="274">
        <v>0.6</v>
      </c>
      <c r="G118" s="275">
        <v>11</v>
      </c>
      <c r="H118" s="275">
        <v>17</v>
      </c>
      <c r="I118" s="276">
        <v>0.31</v>
      </c>
      <c r="J118" s="276">
        <v>0.55000000000000004</v>
      </c>
      <c r="K118" s="276">
        <v>0.04</v>
      </c>
      <c r="L118" s="276">
        <v>0.1</v>
      </c>
      <c r="M118" s="277"/>
      <c r="N118" s="277"/>
      <c r="O118" s="277"/>
      <c r="P118" s="277"/>
      <c r="Q118" s="277"/>
      <c r="S118" s="277"/>
      <c r="T118" s="277"/>
      <c r="U118" s="277"/>
      <c r="V118" s="277"/>
    </row>
    <row r="119" spans="1:22" ht="21.95" customHeight="1">
      <c r="A119" s="271">
        <v>19</v>
      </c>
      <c r="B119" s="272" t="s">
        <v>1376</v>
      </c>
      <c r="C119" s="271">
        <v>107</v>
      </c>
      <c r="D119" s="273" t="s">
        <v>1382</v>
      </c>
      <c r="E119" s="274">
        <v>3.6</v>
      </c>
      <c r="F119" s="274">
        <v>0.8</v>
      </c>
      <c r="G119" s="275">
        <v>9</v>
      </c>
      <c r="H119" s="275">
        <v>28</v>
      </c>
      <c r="I119" s="276">
        <v>0.15</v>
      </c>
      <c r="J119" s="276">
        <v>0.78</v>
      </c>
      <c r="K119" s="276">
        <v>0.02</v>
      </c>
      <c r="L119" s="276">
        <v>0.05</v>
      </c>
      <c r="M119" s="277"/>
      <c r="N119" s="277"/>
      <c r="O119" s="277"/>
      <c r="P119" s="277"/>
      <c r="Q119" s="277"/>
      <c r="S119" s="277"/>
      <c r="T119" s="277"/>
      <c r="U119" s="277"/>
      <c r="V119" s="277"/>
    </row>
    <row r="120" spans="1:22" ht="45.95" customHeight="1">
      <c r="A120" s="271">
        <v>19</v>
      </c>
      <c r="B120" s="272" t="s">
        <v>1376</v>
      </c>
      <c r="C120" s="271">
        <v>108</v>
      </c>
      <c r="D120" s="273" t="s">
        <v>1383</v>
      </c>
      <c r="E120" s="274">
        <v>3.06</v>
      </c>
      <c r="F120" s="274">
        <v>0.7</v>
      </c>
      <c r="G120" s="275">
        <v>7</v>
      </c>
      <c r="H120" s="275">
        <v>11</v>
      </c>
      <c r="I120" s="276">
        <v>0.17</v>
      </c>
      <c r="J120" s="276">
        <v>0.74</v>
      </c>
      <c r="K120" s="276">
        <v>0.02</v>
      </c>
      <c r="L120" s="276">
        <v>7.0000000000000007E-2</v>
      </c>
      <c r="M120" s="277"/>
      <c r="N120" s="277"/>
      <c r="O120" s="277"/>
      <c r="P120" s="277"/>
      <c r="Q120" s="277"/>
      <c r="S120" s="277"/>
      <c r="T120" s="277"/>
      <c r="U120" s="277"/>
      <c r="V120" s="277"/>
    </row>
    <row r="121" spans="1:22" ht="45.95" customHeight="1">
      <c r="A121" s="271">
        <v>19</v>
      </c>
      <c r="B121" s="272" t="s">
        <v>1376</v>
      </c>
      <c r="C121" s="271">
        <v>109</v>
      </c>
      <c r="D121" s="273" t="s">
        <v>1384</v>
      </c>
      <c r="E121" s="274">
        <v>2.25</v>
      </c>
      <c r="F121" s="274">
        <v>0.6</v>
      </c>
      <c r="G121" s="275">
        <v>7</v>
      </c>
      <c r="H121" s="275">
        <v>9</v>
      </c>
      <c r="I121" s="276">
        <v>0.18</v>
      </c>
      <c r="J121" s="276">
        <v>0.73</v>
      </c>
      <c r="K121" s="276">
        <v>0.02</v>
      </c>
      <c r="L121" s="276">
        <v>7.0000000000000007E-2</v>
      </c>
      <c r="M121" s="277"/>
      <c r="N121" s="277"/>
      <c r="O121" s="277"/>
      <c r="P121" s="277"/>
      <c r="Q121" s="277"/>
      <c r="S121" s="277"/>
      <c r="T121" s="277"/>
      <c r="U121" s="277"/>
      <c r="V121" s="277"/>
    </row>
    <row r="122" spans="1:22" ht="45.95" customHeight="1">
      <c r="A122" s="271">
        <v>19</v>
      </c>
      <c r="B122" s="272" t="s">
        <v>1376</v>
      </c>
      <c r="C122" s="271">
        <v>110</v>
      </c>
      <c r="D122" s="273" t="s">
        <v>1385</v>
      </c>
      <c r="E122" s="274">
        <v>3.5</v>
      </c>
      <c r="F122" s="274">
        <v>0.56999999999999995</v>
      </c>
      <c r="G122" s="275">
        <v>7</v>
      </c>
      <c r="H122" s="275">
        <v>8</v>
      </c>
      <c r="I122" s="276">
        <v>0.12</v>
      </c>
      <c r="J122" s="276">
        <v>0.83</v>
      </c>
      <c r="K122" s="276">
        <v>0.02</v>
      </c>
      <c r="L122" s="276">
        <v>0.03</v>
      </c>
      <c r="M122" s="277"/>
      <c r="N122" s="277"/>
      <c r="O122" s="277"/>
      <c r="P122" s="277"/>
      <c r="Q122" s="277"/>
      <c r="S122" s="277"/>
      <c r="T122" s="277"/>
      <c r="U122" s="277"/>
      <c r="V122" s="277"/>
    </row>
    <row r="123" spans="1:22" ht="21.95" customHeight="1">
      <c r="A123" s="271">
        <v>19</v>
      </c>
      <c r="B123" s="272" t="s">
        <v>1376</v>
      </c>
      <c r="C123" s="271">
        <v>111</v>
      </c>
      <c r="D123" s="273" t="s">
        <v>1386</v>
      </c>
      <c r="E123" s="274">
        <v>2.0099999999999998</v>
      </c>
      <c r="F123" s="274">
        <v>0.8</v>
      </c>
      <c r="G123" s="275">
        <v>11</v>
      </c>
      <c r="H123" s="275">
        <v>19</v>
      </c>
      <c r="I123" s="276">
        <v>0.45</v>
      </c>
      <c r="J123" s="276">
        <v>0.33</v>
      </c>
      <c r="K123" s="276">
        <v>0.06</v>
      </c>
      <c r="L123" s="276">
        <v>0.16</v>
      </c>
      <c r="M123" s="277"/>
      <c r="N123" s="277"/>
      <c r="O123" s="277"/>
      <c r="P123" s="277"/>
      <c r="Q123" s="277"/>
      <c r="S123" s="277"/>
      <c r="T123" s="277"/>
      <c r="U123" s="277"/>
      <c r="V123" s="277"/>
    </row>
    <row r="124" spans="1:22" ht="21.95" customHeight="1">
      <c r="A124" s="271">
        <v>19</v>
      </c>
      <c r="B124" s="272" t="s">
        <v>1376</v>
      </c>
      <c r="C124" s="271">
        <v>112</v>
      </c>
      <c r="D124" s="273" t="s">
        <v>1387</v>
      </c>
      <c r="E124" s="274">
        <v>2.31</v>
      </c>
      <c r="F124" s="274">
        <v>0.8</v>
      </c>
      <c r="G124" s="275">
        <v>15</v>
      </c>
      <c r="H124" s="275">
        <v>26</v>
      </c>
      <c r="I124" s="276">
        <v>0.43</v>
      </c>
      <c r="J124" s="276">
        <v>0.37</v>
      </c>
      <c r="K124" s="276">
        <v>0.06</v>
      </c>
      <c r="L124" s="276">
        <v>0.14000000000000001</v>
      </c>
      <c r="M124" s="277"/>
      <c r="N124" s="277"/>
      <c r="O124" s="277"/>
      <c r="P124" s="277"/>
      <c r="Q124" s="277"/>
      <c r="S124" s="277"/>
      <c r="T124" s="277"/>
      <c r="U124" s="277"/>
      <c r="V124" s="277"/>
    </row>
    <row r="125" spans="1:22" ht="21.95" customHeight="1">
      <c r="A125" s="271">
        <v>19</v>
      </c>
      <c r="B125" s="272" t="s">
        <v>1376</v>
      </c>
      <c r="C125" s="271">
        <v>113</v>
      </c>
      <c r="D125" s="273" t="s">
        <v>1388</v>
      </c>
      <c r="E125" s="274">
        <v>3.43</v>
      </c>
      <c r="F125" s="274">
        <v>0.8</v>
      </c>
      <c r="G125" s="275">
        <v>15</v>
      </c>
      <c r="H125" s="275">
        <v>25</v>
      </c>
      <c r="I125" s="276">
        <v>0.37</v>
      </c>
      <c r="J125" s="276">
        <v>0.46</v>
      </c>
      <c r="K125" s="276">
        <v>0.05</v>
      </c>
      <c r="L125" s="276">
        <v>0.12</v>
      </c>
      <c r="M125" s="277"/>
      <c r="N125" s="277"/>
      <c r="O125" s="277"/>
      <c r="P125" s="277"/>
      <c r="Q125" s="277"/>
      <c r="S125" s="277"/>
      <c r="T125" s="277"/>
      <c r="U125" s="277"/>
      <c r="V125" s="277"/>
    </row>
    <row r="126" spans="1:22" ht="45.95" customHeight="1">
      <c r="A126" s="271">
        <v>19</v>
      </c>
      <c r="B126" s="272" t="s">
        <v>1376</v>
      </c>
      <c r="C126" s="271">
        <v>114</v>
      </c>
      <c r="D126" s="273" t="s">
        <v>1389</v>
      </c>
      <c r="E126" s="274">
        <v>1.8</v>
      </c>
      <c r="F126" s="274">
        <v>0.7</v>
      </c>
      <c r="G126" s="275">
        <v>5</v>
      </c>
      <c r="H126" s="275">
        <v>10</v>
      </c>
      <c r="I126" s="276">
        <v>0.35</v>
      </c>
      <c r="J126" s="276">
        <v>0.49</v>
      </c>
      <c r="K126" s="276">
        <v>0.05</v>
      </c>
      <c r="L126" s="276">
        <v>0.11</v>
      </c>
      <c r="M126" s="277"/>
      <c r="N126" s="277"/>
      <c r="O126" s="277"/>
      <c r="P126" s="277"/>
      <c r="Q126" s="277"/>
      <c r="S126" s="277"/>
      <c r="T126" s="277"/>
      <c r="U126" s="277"/>
      <c r="V126" s="277"/>
    </row>
    <row r="127" spans="1:22" ht="45.95" customHeight="1">
      <c r="A127" s="271">
        <v>19</v>
      </c>
      <c r="B127" s="272" t="s">
        <v>1376</v>
      </c>
      <c r="C127" s="271">
        <v>115</v>
      </c>
      <c r="D127" s="273" t="s">
        <v>1390</v>
      </c>
      <c r="E127" s="274">
        <v>2.46</v>
      </c>
      <c r="F127" s="274">
        <v>0.7</v>
      </c>
      <c r="G127" s="275">
        <v>8</v>
      </c>
      <c r="H127" s="275">
        <v>13</v>
      </c>
      <c r="I127" s="276">
        <v>0.34</v>
      </c>
      <c r="J127" s="276">
        <v>0.49</v>
      </c>
      <c r="K127" s="276">
        <v>0.04</v>
      </c>
      <c r="L127" s="276">
        <v>0.13</v>
      </c>
      <c r="M127" s="277"/>
      <c r="N127" s="277"/>
      <c r="O127" s="277"/>
      <c r="P127" s="277"/>
      <c r="Q127" s="277"/>
      <c r="S127" s="277"/>
      <c r="T127" s="277"/>
      <c r="U127" s="277"/>
      <c r="V127" s="277"/>
    </row>
    <row r="128" spans="1:22" ht="33" customHeight="1">
      <c r="A128" s="271">
        <v>19</v>
      </c>
      <c r="B128" s="272" t="s">
        <v>1376</v>
      </c>
      <c r="C128" s="271">
        <v>116</v>
      </c>
      <c r="D128" s="273" t="s">
        <v>1391</v>
      </c>
      <c r="E128" s="274">
        <v>1.29</v>
      </c>
      <c r="F128" s="274">
        <v>0.3</v>
      </c>
      <c r="G128" s="275">
        <v>7</v>
      </c>
      <c r="H128" s="275">
        <v>10</v>
      </c>
      <c r="I128" s="276">
        <v>0.36</v>
      </c>
      <c r="J128" s="276">
        <v>0.46</v>
      </c>
      <c r="K128" s="276">
        <v>0.05</v>
      </c>
      <c r="L128" s="276">
        <v>0.13</v>
      </c>
      <c r="M128" s="277"/>
      <c r="N128" s="277"/>
      <c r="O128" s="277"/>
      <c r="P128" s="277"/>
      <c r="Q128" s="277"/>
      <c r="S128" s="277"/>
      <c r="T128" s="277"/>
      <c r="U128" s="277"/>
      <c r="V128" s="277"/>
    </row>
    <row r="129" spans="1:22" ht="33" customHeight="1">
      <c r="A129" s="271">
        <v>19</v>
      </c>
      <c r="B129" s="272" t="s">
        <v>1376</v>
      </c>
      <c r="C129" s="271">
        <v>117</v>
      </c>
      <c r="D129" s="273" t="s">
        <v>1392</v>
      </c>
      <c r="E129" s="274">
        <v>1.36</v>
      </c>
      <c r="F129" s="274">
        <v>0.8</v>
      </c>
      <c r="G129" s="275">
        <v>7</v>
      </c>
      <c r="H129" s="275">
        <v>11</v>
      </c>
      <c r="I129" s="276">
        <v>0.35</v>
      </c>
      <c r="J129" s="276">
        <v>0.48</v>
      </c>
      <c r="K129" s="276">
        <v>0.05</v>
      </c>
      <c r="L129" s="276">
        <v>0.12</v>
      </c>
      <c r="M129" s="277"/>
      <c r="N129" s="277"/>
      <c r="O129" s="277"/>
      <c r="P129" s="277"/>
      <c r="Q129" s="277"/>
      <c r="S129" s="277"/>
      <c r="T129" s="277"/>
      <c r="U129" s="277"/>
      <c r="V129" s="277"/>
    </row>
    <row r="130" spans="1:22" ht="33" customHeight="1">
      <c r="A130" s="271">
        <v>19</v>
      </c>
      <c r="B130" s="272" t="s">
        <v>1376</v>
      </c>
      <c r="C130" s="271">
        <v>118</v>
      </c>
      <c r="D130" s="273" t="s">
        <v>1393</v>
      </c>
      <c r="E130" s="274">
        <v>1.8</v>
      </c>
      <c r="F130" s="274">
        <v>0.7</v>
      </c>
      <c r="G130" s="275">
        <v>7</v>
      </c>
      <c r="H130" s="275">
        <v>10</v>
      </c>
      <c r="I130" s="276">
        <v>0.31</v>
      </c>
      <c r="J130" s="276">
        <v>0.54</v>
      </c>
      <c r="K130" s="276">
        <v>0.04</v>
      </c>
      <c r="L130" s="276">
        <v>0.11</v>
      </c>
      <c r="M130" s="277"/>
      <c r="N130" s="277"/>
      <c r="O130" s="277"/>
      <c r="P130" s="277"/>
      <c r="Q130" s="277"/>
      <c r="S130" s="277"/>
      <c r="T130" s="277"/>
      <c r="U130" s="277"/>
      <c r="V130" s="277"/>
    </row>
    <row r="131" spans="1:22" ht="21.95" customHeight="1">
      <c r="A131" s="271">
        <v>19</v>
      </c>
      <c r="B131" s="272" t="s">
        <v>1376</v>
      </c>
      <c r="C131" s="271">
        <v>119</v>
      </c>
      <c r="D131" s="273" t="s">
        <v>1394</v>
      </c>
      <c r="E131" s="274">
        <v>2.57</v>
      </c>
      <c r="F131" s="274">
        <v>0.88</v>
      </c>
      <c r="G131" s="275">
        <v>10</v>
      </c>
      <c r="H131" s="275">
        <v>22</v>
      </c>
      <c r="I131" s="276">
        <v>0.37</v>
      </c>
      <c r="J131" s="276">
        <v>0.45</v>
      </c>
      <c r="K131" s="276">
        <v>0.05</v>
      </c>
      <c r="L131" s="276">
        <v>0.13</v>
      </c>
      <c r="M131" s="277"/>
      <c r="N131" s="277"/>
      <c r="O131" s="277"/>
      <c r="P131" s="277"/>
      <c r="Q131" s="277"/>
      <c r="S131" s="277"/>
      <c r="T131" s="277"/>
      <c r="U131" s="277"/>
      <c r="V131" s="277"/>
    </row>
    <row r="132" spans="1:22" ht="45.95" customHeight="1">
      <c r="A132" s="271">
        <v>19</v>
      </c>
      <c r="B132" s="272" t="s">
        <v>1376</v>
      </c>
      <c r="C132" s="271">
        <v>120</v>
      </c>
      <c r="D132" s="273" t="s">
        <v>1568</v>
      </c>
      <c r="E132" s="274">
        <v>2.2999999999999998</v>
      </c>
      <c r="F132" s="274">
        <v>0.88</v>
      </c>
      <c r="G132" s="275">
        <v>9</v>
      </c>
      <c r="H132" s="275">
        <v>20</v>
      </c>
      <c r="I132" s="276">
        <v>0.38</v>
      </c>
      <c r="J132" s="276">
        <v>0.43</v>
      </c>
      <c r="K132" s="276">
        <v>0.05</v>
      </c>
      <c r="L132" s="276">
        <v>0.14000000000000001</v>
      </c>
      <c r="M132" s="277"/>
      <c r="N132" s="277"/>
      <c r="O132" s="277"/>
      <c r="P132" s="277"/>
      <c r="Q132" s="277"/>
      <c r="S132" s="277"/>
      <c r="T132" s="277"/>
      <c r="U132" s="277"/>
      <c r="V132" s="277"/>
    </row>
    <row r="133" spans="1:22" ht="33" customHeight="1">
      <c r="A133" s="271">
        <v>19</v>
      </c>
      <c r="B133" s="272" t="s">
        <v>1376</v>
      </c>
      <c r="C133" s="271">
        <v>121</v>
      </c>
      <c r="D133" s="273" t="s">
        <v>1395</v>
      </c>
      <c r="E133" s="274">
        <v>2.0299999999999998</v>
      </c>
      <c r="F133" s="274">
        <v>0.8</v>
      </c>
      <c r="G133" s="275">
        <v>7</v>
      </c>
      <c r="H133" s="275">
        <v>13</v>
      </c>
      <c r="I133" s="276">
        <v>0.38</v>
      </c>
      <c r="J133" s="276">
        <v>0.43</v>
      </c>
      <c r="K133" s="276">
        <v>0.05</v>
      </c>
      <c r="L133" s="276">
        <v>0.14000000000000001</v>
      </c>
      <c r="M133" s="277"/>
      <c r="N133" s="277"/>
      <c r="O133" s="277"/>
      <c r="P133" s="277"/>
      <c r="Q133" s="277"/>
      <c r="S133" s="277"/>
      <c r="T133" s="277"/>
      <c r="U133" s="277"/>
      <c r="V133" s="277"/>
    </row>
    <row r="134" spans="1:22" ht="33" customHeight="1">
      <c r="A134" s="271">
        <v>19</v>
      </c>
      <c r="B134" s="272" t="s">
        <v>1376</v>
      </c>
      <c r="C134" s="271">
        <v>122</v>
      </c>
      <c r="D134" s="273" t="s">
        <v>1396</v>
      </c>
      <c r="E134" s="274">
        <v>2.57</v>
      </c>
      <c r="F134" s="274">
        <v>0.8</v>
      </c>
      <c r="G134" s="275">
        <v>10</v>
      </c>
      <c r="H134" s="275">
        <v>17</v>
      </c>
      <c r="I134" s="276">
        <v>0.4</v>
      </c>
      <c r="J134" s="276">
        <v>0.4</v>
      </c>
      <c r="K134" s="276">
        <v>0.05</v>
      </c>
      <c r="L134" s="276">
        <v>0.15</v>
      </c>
      <c r="M134" s="277"/>
      <c r="N134" s="277"/>
      <c r="O134" s="277"/>
      <c r="P134" s="277"/>
      <c r="Q134" s="277"/>
      <c r="S134" s="277"/>
      <c r="T134" s="277"/>
      <c r="U134" s="277"/>
      <c r="V134" s="277"/>
    </row>
    <row r="135" spans="1:22" ht="33" customHeight="1">
      <c r="A135" s="271">
        <v>19</v>
      </c>
      <c r="B135" s="272" t="s">
        <v>1376</v>
      </c>
      <c r="C135" s="271">
        <v>123</v>
      </c>
      <c r="D135" s="273" t="s">
        <v>1397</v>
      </c>
      <c r="E135" s="274">
        <v>2.48</v>
      </c>
      <c r="F135" s="274">
        <v>0.8</v>
      </c>
      <c r="G135" s="275">
        <v>10</v>
      </c>
      <c r="H135" s="275">
        <v>17</v>
      </c>
      <c r="I135" s="276">
        <v>0.35</v>
      </c>
      <c r="J135" s="276">
        <v>0.48</v>
      </c>
      <c r="K135" s="276">
        <v>0.05</v>
      </c>
      <c r="L135" s="276">
        <v>0.12</v>
      </c>
      <c r="M135" s="277"/>
      <c r="N135" s="277"/>
      <c r="O135" s="277"/>
      <c r="P135" s="277"/>
      <c r="Q135" s="277"/>
      <c r="S135" s="277"/>
      <c r="T135" s="277"/>
      <c r="U135" s="277"/>
      <c r="V135" s="277"/>
    </row>
    <row r="136" spans="1:22" ht="33" customHeight="1">
      <c r="A136" s="271">
        <v>19</v>
      </c>
      <c r="B136" s="272" t="s">
        <v>1376</v>
      </c>
      <c r="C136" s="271">
        <v>124</v>
      </c>
      <c r="D136" s="273" t="s">
        <v>1398</v>
      </c>
      <c r="E136" s="274">
        <v>0.5</v>
      </c>
      <c r="F136" s="274">
        <v>1</v>
      </c>
      <c r="G136" s="275">
        <v>5</v>
      </c>
      <c r="H136" s="275">
        <v>11</v>
      </c>
      <c r="I136" s="276">
        <v>0.53</v>
      </c>
      <c r="J136" s="276">
        <v>0.22</v>
      </c>
      <c r="K136" s="276">
        <v>7.0000000000000007E-2</v>
      </c>
      <c r="L136" s="276">
        <v>0.18</v>
      </c>
      <c r="M136" s="277"/>
      <c r="N136" s="277"/>
      <c r="O136" s="277"/>
      <c r="P136" s="277"/>
      <c r="Q136" s="277"/>
      <c r="S136" s="277"/>
      <c r="T136" s="277"/>
      <c r="U136" s="277"/>
      <c r="V136" s="277"/>
    </row>
    <row r="137" spans="1:22" ht="45.95" customHeight="1">
      <c r="A137" s="271">
        <v>19</v>
      </c>
      <c r="B137" s="272" t="s">
        <v>1376</v>
      </c>
      <c r="C137" s="271">
        <v>125</v>
      </c>
      <c r="D137" s="273" t="s">
        <v>1399</v>
      </c>
      <c r="E137" s="274">
        <v>1.91</v>
      </c>
      <c r="F137" s="274">
        <v>0.8</v>
      </c>
      <c r="G137" s="275">
        <v>3</v>
      </c>
      <c r="H137" s="275">
        <v>3</v>
      </c>
      <c r="I137" s="276">
        <v>0.51</v>
      </c>
      <c r="J137" s="276">
        <v>0.24</v>
      </c>
      <c r="K137" s="276">
        <v>7.0000000000000007E-2</v>
      </c>
      <c r="L137" s="276">
        <v>0.18</v>
      </c>
      <c r="M137" s="277"/>
      <c r="N137" s="277"/>
      <c r="O137" s="277"/>
      <c r="P137" s="277"/>
      <c r="Q137" s="277"/>
      <c r="S137" s="277"/>
      <c r="T137" s="277"/>
      <c r="U137" s="277"/>
      <c r="V137" s="277"/>
    </row>
    <row r="138" spans="1:22" ht="45.95" customHeight="1">
      <c r="A138" s="271">
        <v>19</v>
      </c>
      <c r="B138" s="272" t="s">
        <v>1376</v>
      </c>
      <c r="C138" s="271">
        <v>126</v>
      </c>
      <c r="D138" s="273" t="s">
        <v>1400</v>
      </c>
      <c r="E138" s="274">
        <v>2.29</v>
      </c>
      <c r="F138" s="274">
        <v>0.36</v>
      </c>
      <c r="G138" s="275">
        <v>10</v>
      </c>
      <c r="H138" s="275">
        <v>15</v>
      </c>
      <c r="I138" s="276">
        <v>0.49</v>
      </c>
      <c r="J138" s="276">
        <v>0.28000000000000003</v>
      </c>
      <c r="K138" s="276">
        <v>0.06</v>
      </c>
      <c r="L138" s="276">
        <v>0.17</v>
      </c>
      <c r="M138" s="277"/>
      <c r="N138" s="277"/>
      <c r="O138" s="277"/>
      <c r="P138" s="277"/>
      <c r="Q138" s="277"/>
      <c r="S138" s="277"/>
      <c r="T138" s="277"/>
      <c r="U138" s="277"/>
      <c r="V138" s="277"/>
    </row>
    <row r="139" spans="1:22" ht="45.95" customHeight="1">
      <c r="A139" s="271">
        <v>19</v>
      </c>
      <c r="B139" s="272" t="s">
        <v>1376</v>
      </c>
      <c r="C139" s="271">
        <v>127</v>
      </c>
      <c r="D139" s="273" t="s">
        <v>1401</v>
      </c>
      <c r="E139" s="274">
        <v>4.09</v>
      </c>
      <c r="F139" s="274">
        <v>0.48</v>
      </c>
      <c r="G139" s="275">
        <v>13</v>
      </c>
      <c r="H139" s="275">
        <v>16</v>
      </c>
      <c r="I139" s="276">
        <v>0.38</v>
      </c>
      <c r="J139" s="276">
        <v>0.44</v>
      </c>
      <c r="K139" s="276">
        <v>0.05</v>
      </c>
      <c r="L139" s="276">
        <v>0.13</v>
      </c>
      <c r="M139" s="277"/>
      <c r="N139" s="277"/>
      <c r="O139" s="277"/>
      <c r="P139" s="277"/>
      <c r="Q139" s="277"/>
      <c r="S139" s="277"/>
      <c r="T139" s="277"/>
      <c r="U139" s="277"/>
      <c r="V139" s="277"/>
    </row>
    <row r="140" spans="1:22" ht="33" customHeight="1">
      <c r="A140" s="271">
        <v>19</v>
      </c>
      <c r="B140" s="272" t="s">
        <v>1376</v>
      </c>
      <c r="C140" s="271">
        <v>128</v>
      </c>
      <c r="D140" s="273" t="s">
        <v>1402</v>
      </c>
      <c r="E140" s="274">
        <v>2.56</v>
      </c>
      <c r="F140" s="274">
        <v>1</v>
      </c>
      <c r="G140" s="275">
        <v>7</v>
      </c>
      <c r="H140" s="275">
        <v>13</v>
      </c>
      <c r="I140" s="276">
        <v>0.34</v>
      </c>
      <c r="J140" s="276">
        <v>0.5</v>
      </c>
      <c r="K140" s="276">
        <v>0.04</v>
      </c>
      <c r="L140" s="276">
        <v>0.12</v>
      </c>
      <c r="M140" s="277"/>
      <c r="N140" s="277"/>
      <c r="O140" s="277"/>
      <c r="P140" s="277"/>
      <c r="Q140" s="277"/>
      <c r="S140" s="277"/>
      <c r="T140" s="277"/>
      <c r="U140" s="277"/>
      <c r="V140" s="277"/>
    </row>
    <row r="141" spans="1:22" ht="33" customHeight="1">
      <c r="A141" s="271">
        <v>19</v>
      </c>
      <c r="B141" s="272" t="s">
        <v>1376</v>
      </c>
      <c r="C141" s="271">
        <v>129</v>
      </c>
      <c r="D141" s="273" t="s">
        <v>1403</v>
      </c>
      <c r="E141" s="274">
        <v>3.6</v>
      </c>
      <c r="F141" s="274">
        <v>1</v>
      </c>
      <c r="G141" s="275">
        <v>8</v>
      </c>
      <c r="H141" s="275">
        <v>13</v>
      </c>
      <c r="I141" s="276">
        <v>0.27</v>
      </c>
      <c r="J141" s="276">
        <v>0.6</v>
      </c>
      <c r="K141" s="276">
        <v>0.04</v>
      </c>
      <c r="L141" s="276">
        <v>0.09</v>
      </c>
      <c r="M141" s="277"/>
      <c r="N141" s="277"/>
      <c r="O141" s="277"/>
      <c r="P141" s="277"/>
      <c r="Q141" s="277"/>
      <c r="S141" s="277"/>
      <c r="T141" s="277"/>
      <c r="U141" s="277"/>
      <c r="V141" s="277"/>
    </row>
    <row r="142" spans="1:22" ht="33" customHeight="1">
      <c r="A142" s="271">
        <v>20</v>
      </c>
      <c r="B142" s="272" t="s">
        <v>1404</v>
      </c>
      <c r="C142" s="271">
        <v>130</v>
      </c>
      <c r="D142" s="273" t="s">
        <v>1405</v>
      </c>
      <c r="E142" s="274">
        <v>0.66</v>
      </c>
      <c r="F142" s="274">
        <v>1</v>
      </c>
      <c r="G142" s="275">
        <v>2</v>
      </c>
      <c r="H142" s="275">
        <v>4</v>
      </c>
      <c r="I142" s="276">
        <v>0.69</v>
      </c>
      <c r="J142" s="276">
        <v>0.08</v>
      </c>
      <c r="K142" s="276">
        <v>0.06</v>
      </c>
      <c r="L142" s="276">
        <v>0.17</v>
      </c>
      <c r="M142" s="277"/>
      <c r="N142" s="277"/>
      <c r="O142" s="277"/>
      <c r="P142" s="277"/>
      <c r="Q142" s="277"/>
      <c r="S142" s="277"/>
      <c r="T142" s="277"/>
      <c r="U142" s="277"/>
      <c r="V142" s="277"/>
    </row>
    <row r="143" spans="1:22" ht="33" customHeight="1">
      <c r="A143" s="271">
        <v>20</v>
      </c>
      <c r="B143" s="272" t="s">
        <v>1404</v>
      </c>
      <c r="C143" s="271">
        <v>131</v>
      </c>
      <c r="D143" s="273" t="s">
        <v>1406</v>
      </c>
      <c r="E143" s="274">
        <v>0.67</v>
      </c>
      <c r="F143" s="274">
        <v>1</v>
      </c>
      <c r="G143" s="275">
        <v>4</v>
      </c>
      <c r="H143" s="275">
        <v>8</v>
      </c>
      <c r="I143" s="276">
        <v>0.68</v>
      </c>
      <c r="J143" s="276">
        <v>0.09</v>
      </c>
      <c r="K143" s="276">
        <v>0.06</v>
      </c>
      <c r="L143" s="276">
        <v>0.17</v>
      </c>
      <c r="M143" s="277"/>
      <c r="N143" s="277"/>
      <c r="O143" s="277"/>
      <c r="P143" s="277"/>
      <c r="Q143" s="277"/>
      <c r="S143" s="277"/>
      <c r="T143" s="277"/>
      <c r="U143" s="277"/>
      <c r="V143" s="277"/>
    </row>
    <row r="144" spans="1:22" ht="33" customHeight="1">
      <c r="A144" s="271">
        <v>20</v>
      </c>
      <c r="B144" s="272" t="s">
        <v>1404</v>
      </c>
      <c r="C144" s="271">
        <v>132</v>
      </c>
      <c r="D144" s="273" t="s">
        <v>1407</v>
      </c>
      <c r="E144" s="274">
        <v>0.72</v>
      </c>
      <c r="F144" s="274">
        <v>1</v>
      </c>
      <c r="G144" s="275">
        <v>5</v>
      </c>
      <c r="H144" s="275">
        <v>8</v>
      </c>
      <c r="I144" s="276">
        <v>0.66</v>
      </c>
      <c r="J144" s="276">
        <v>0.12</v>
      </c>
      <c r="K144" s="276">
        <v>0.06</v>
      </c>
      <c r="L144" s="276">
        <v>0.16</v>
      </c>
      <c r="M144" s="277"/>
      <c r="N144" s="277"/>
      <c r="O144" s="277"/>
      <c r="P144" s="277"/>
      <c r="Q144" s="277"/>
      <c r="S144" s="277"/>
      <c r="T144" s="277"/>
      <c r="U144" s="277"/>
      <c r="V144" s="277"/>
    </row>
    <row r="145" spans="1:22" ht="33" customHeight="1">
      <c r="A145" s="271">
        <v>20</v>
      </c>
      <c r="B145" s="272" t="s">
        <v>1404</v>
      </c>
      <c r="C145" s="271">
        <v>133</v>
      </c>
      <c r="D145" s="273" t="s">
        <v>1408</v>
      </c>
      <c r="E145" s="274">
        <v>0.82</v>
      </c>
      <c r="F145" s="274">
        <v>0.7</v>
      </c>
      <c r="G145" s="275">
        <v>3</v>
      </c>
      <c r="H145" s="275">
        <v>7</v>
      </c>
      <c r="I145" s="276">
        <v>0.66</v>
      </c>
      <c r="J145" s="276">
        <v>0.13</v>
      </c>
      <c r="K145" s="276">
        <v>0.06</v>
      </c>
      <c r="L145" s="276">
        <v>0.15</v>
      </c>
      <c r="M145" s="277"/>
      <c r="N145" s="277"/>
      <c r="O145" s="277"/>
      <c r="P145" s="277"/>
      <c r="Q145" s="277"/>
      <c r="S145" s="277"/>
      <c r="T145" s="277"/>
      <c r="U145" s="277"/>
      <c r="V145" s="277"/>
    </row>
    <row r="146" spans="1:22" ht="33" customHeight="1">
      <c r="A146" s="271">
        <v>20</v>
      </c>
      <c r="B146" s="272" t="s">
        <v>1404</v>
      </c>
      <c r="C146" s="271">
        <v>134</v>
      </c>
      <c r="D146" s="273" t="s">
        <v>1409</v>
      </c>
      <c r="E146" s="274">
        <v>0.84</v>
      </c>
      <c r="F146" s="274">
        <v>1</v>
      </c>
      <c r="G146" s="275">
        <v>3</v>
      </c>
      <c r="H146" s="275">
        <v>8</v>
      </c>
      <c r="I146" s="276">
        <v>0.67</v>
      </c>
      <c r="J146" s="276">
        <v>0.11</v>
      </c>
      <c r="K146" s="276">
        <v>0.06</v>
      </c>
      <c r="L146" s="276">
        <v>0.16</v>
      </c>
      <c r="M146" s="277"/>
      <c r="N146" s="277"/>
      <c r="O146" s="277"/>
      <c r="P146" s="277"/>
      <c r="Q146" s="277"/>
      <c r="S146" s="277"/>
      <c r="T146" s="277"/>
      <c r="U146" s="277"/>
      <c r="V146" s="277"/>
    </row>
    <row r="147" spans="1:22" ht="33" customHeight="1">
      <c r="A147" s="271">
        <v>20</v>
      </c>
      <c r="B147" s="272" t="s">
        <v>1404</v>
      </c>
      <c r="C147" s="271">
        <v>135</v>
      </c>
      <c r="D147" s="273" t="s">
        <v>1410</v>
      </c>
      <c r="E147" s="274">
        <v>0.98</v>
      </c>
      <c r="F147" s="274">
        <v>1</v>
      </c>
      <c r="G147" s="275">
        <v>2</v>
      </c>
      <c r="H147" s="275">
        <v>5</v>
      </c>
      <c r="I147" s="276">
        <v>0.67</v>
      </c>
      <c r="J147" s="276">
        <v>0.11</v>
      </c>
      <c r="K147" s="276">
        <v>0.06</v>
      </c>
      <c r="L147" s="276">
        <v>0.16</v>
      </c>
      <c r="M147" s="277"/>
      <c r="N147" s="277"/>
      <c r="O147" s="277"/>
      <c r="P147" s="277"/>
      <c r="Q147" s="277"/>
      <c r="S147" s="277"/>
      <c r="T147" s="277"/>
      <c r="U147" s="277"/>
      <c r="V147" s="277"/>
    </row>
    <row r="148" spans="1:22" ht="33" customHeight="1">
      <c r="A148" s="271">
        <v>20</v>
      </c>
      <c r="B148" s="272" t="s">
        <v>1404</v>
      </c>
      <c r="C148" s="271">
        <v>136</v>
      </c>
      <c r="D148" s="273" t="s">
        <v>1411</v>
      </c>
      <c r="E148" s="274">
        <v>1.1000000000000001</v>
      </c>
      <c r="F148" s="274">
        <v>1</v>
      </c>
      <c r="G148" s="275">
        <v>3</v>
      </c>
      <c r="H148" s="275">
        <v>5</v>
      </c>
      <c r="I148" s="276">
        <v>0.62</v>
      </c>
      <c r="J148" s="276">
        <v>0.18</v>
      </c>
      <c r="K148" s="276">
        <v>0.05</v>
      </c>
      <c r="L148" s="276">
        <v>0.15</v>
      </c>
      <c r="M148" s="277"/>
      <c r="N148" s="277"/>
      <c r="O148" s="277"/>
      <c r="P148" s="277"/>
      <c r="Q148" s="277"/>
      <c r="S148" s="277"/>
      <c r="T148" s="277"/>
      <c r="U148" s="277"/>
      <c r="V148" s="277"/>
    </row>
    <row r="149" spans="1:22" ht="33" customHeight="1">
      <c r="A149" s="271">
        <v>20</v>
      </c>
      <c r="B149" s="272" t="s">
        <v>1404</v>
      </c>
      <c r="C149" s="271">
        <v>137</v>
      </c>
      <c r="D149" s="273" t="s">
        <v>1412</v>
      </c>
      <c r="E149" s="274">
        <v>1.35</v>
      </c>
      <c r="F149" s="274">
        <v>1</v>
      </c>
      <c r="G149" s="275">
        <v>3</v>
      </c>
      <c r="H149" s="275">
        <v>5</v>
      </c>
      <c r="I149" s="276">
        <v>0.55000000000000004</v>
      </c>
      <c r="J149" s="276">
        <v>0.27</v>
      </c>
      <c r="K149" s="276">
        <v>0.05</v>
      </c>
      <c r="L149" s="276">
        <v>0.13</v>
      </c>
      <c r="M149" s="277"/>
      <c r="N149" s="277"/>
      <c r="O149" s="277"/>
      <c r="P149" s="277"/>
      <c r="Q149" s="277"/>
      <c r="S149" s="277"/>
      <c r="T149" s="277"/>
      <c r="U149" s="277"/>
      <c r="V149" s="277"/>
    </row>
    <row r="150" spans="1:22" ht="21.95" customHeight="1">
      <c r="A150" s="271">
        <v>21</v>
      </c>
      <c r="B150" s="272" t="s">
        <v>1413</v>
      </c>
      <c r="C150" s="271">
        <v>138</v>
      </c>
      <c r="D150" s="273" t="s">
        <v>1414</v>
      </c>
      <c r="E150" s="274">
        <v>0.53</v>
      </c>
      <c r="F150" s="274">
        <v>0.6</v>
      </c>
      <c r="G150" s="275">
        <v>1</v>
      </c>
      <c r="H150" s="275">
        <v>2</v>
      </c>
      <c r="I150" s="276">
        <v>0.44</v>
      </c>
      <c r="J150" s="276">
        <v>0.36</v>
      </c>
      <c r="K150" s="276">
        <v>0.05</v>
      </c>
      <c r="L150" s="276">
        <v>0.15</v>
      </c>
      <c r="M150" s="277"/>
      <c r="N150" s="277"/>
      <c r="O150" s="277"/>
      <c r="P150" s="277"/>
      <c r="Q150" s="277"/>
      <c r="S150" s="277"/>
      <c r="T150" s="277"/>
      <c r="U150" s="277"/>
      <c r="V150" s="277"/>
    </row>
    <row r="151" spans="1:22" ht="21.95" customHeight="1">
      <c r="A151" s="271">
        <v>21</v>
      </c>
      <c r="B151" s="272" t="s">
        <v>1413</v>
      </c>
      <c r="C151" s="271">
        <v>139</v>
      </c>
      <c r="D151" s="273" t="s">
        <v>1415</v>
      </c>
      <c r="E151" s="274">
        <v>0.79</v>
      </c>
      <c r="F151" s="274">
        <v>0.7</v>
      </c>
      <c r="G151" s="275">
        <v>2</v>
      </c>
      <c r="H151" s="275">
        <v>7</v>
      </c>
      <c r="I151" s="276">
        <v>0.31</v>
      </c>
      <c r="J151" s="276">
        <v>0.55000000000000004</v>
      </c>
      <c r="K151" s="276">
        <v>0.04</v>
      </c>
      <c r="L151" s="276">
        <v>0.1</v>
      </c>
      <c r="M151" s="277"/>
      <c r="N151" s="277"/>
      <c r="O151" s="277"/>
      <c r="P151" s="277"/>
      <c r="Q151" s="277"/>
      <c r="S151" s="277"/>
      <c r="T151" s="277"/>
      <c r="U151" s="277"/>
      <c r="V151" s="277"/>
    </row>
    <row r="152" spans="1:22" ht="21.95" customHeight="1">
      <c r="A152" s="271">
        <v>21</v>
      </c>
      <c r="B152" s="272" t="s">
        <v>1413</v>
      </c>
      <c r="C152" s="271">
        <v>140</v>
      </c>
      <c r="D152" s="273" t="s">
        <v>1416</v>
      </c>
      <c r="E152" s="274">
        <v>1.05</v>
      </c>
      <c r="F152" s="274">
        <v>0.7</v>
      </c>
      <c r="G152" s="275">
        <v>2</v>
      </c>
      <c r="H152" s="275">
        <v>4</v>
      </c>
      <c r="I152" s="276">
        <v>0.27</v>
      </c>
      <c r="J152" s="276">
        <v>0.61</v>
      </c>
      <c r="K152" s="276">
        <v>0.03</v>
      </c>
      <c r="L152" s="276">
        <v>0.09</v>
      </c>
      <c r="M152" s="277"/>
      <c r="N152" s="277"/>
      <c r="O152" s="277"/>
      <c r="P152" s="277"/>
      <c r="Q152" s="277"/>
      <c r="S152" s="277"/>
      <c r="T152" s="277"/>
      <c r="U152" s="277"/>
      <c r="V152" s="277"/>
    </row>
    <row r="153" spans="1:22" ht="21.95" customHeight="1">
      <c r="A153" s="271">
        <v>21</v>
      </c>
      <c r="B153" s="272" t="s">
        <v>1413</v>
      </c>
      <c r="C153" s="271">
        <v>141</v>
      </c>
      <c r="D153" s="273" t="s">
        <v>1417</v>
      </c>
      <c r="E153" s="274">
        <v>1.19</v>
      </c>
      <c r="F153" s="274">
        <v>0.7</v>
      </c>
      <c r="G153" s="275">
        <v>2</v>
      </c>
      <c r="H153" s="275">
        <v>3</v>
      </c>
      <c r="I153" s="276">
        <v>0.25</v>
      </c>
      <c r="J153" s="276">
        <v>0.64</v>
      </c>
      <c r="K153" s="276">
        <v>0.03</v>
      </c>
      <c r="L153" s="276">
        <v>0.08</v>
      </c>
      <c r="M153" s="277"/>
      <c r="N153" s="277"/>
      <c r="O153" s="277"/>
      <c r="P153" s="277"/>
      <c r="Q153" s="277"/>
      <c r="S153" s="277"/>
      <c r="T153" s="277"/>
      <c r="U153" s="277"/>
      <c r="V153" s="277"/>
    </row>
    <row r="154" spans="1:22" ht="21.95" customHeight="1">
      <c r="A154" s="271">
        <v>21</v>
      </c>
      <c r="B154" s="272" t="s">
        <v>1413</v>
      </c>
      <c r="C154" s="271">
        <v>142</v>
      </c>
      <c r="D154" s="273" t="s">
        <v>1418</v>
      </c>
      <c r="E154" s="274">
        <v>2.11</v>
      </c>
      <c r="F154" s="274">
        <v>1</v>
      </c>
      <c r="G154" s="275">
        <v>3</v>
      </c>
      <c r="H154" s="275">
        <v>9</v>
      </c>
      <c r="I154" s="276">
        <v>0.16</v>
      </c>
      <c r="J154" s="276">
        <v>0.77</v>
      </c>
      <c r="K154" s="276">
        <v>0.02</v>
      </c>
      <c r="L154" s="276">
        <v>0.05</v>
      </c>
      <c r="M154" s="277"/>
      <c r="N154" s="277"/>
      <c r="O154" s="277"/>
      <c r="P154" s="277"/>
      <c r="Q154" s="277"/>
      <c r="S154" s="277"/>
      <c r="T154" s="277"/>
      <c r="U154" s="277"/>
      <c r="V154" s="277"/>
    </row>
    <row r="155" spans="1:22" ht="21.95" customHeight="1">
      <c r="A155" s="271">
        <v>21</v>
      </c>
      <c r="B155" s="272" t="s">
        <v>1413</v>
      </c>
      <c r="C155" s="271">
        <v>143</v>
      </c>
      <c r="D155" s="273" t="s">
        <v>1419</v>
      </c>
      <c r="E155" s="274">
        <v>0.59</v>
      </c>
      <c r="F155" s="274">
        <v>0.56999999999999995</v>
      </c>
      <c r="G155" s="275">
        <v>3</v>
      </c>
      <c r="H155" s="275">
        <v>7</v>
      </c>
      <c r="I155" s="276">
        <v>0.57999999999999996</v>
      </c>
      <c r="J155" s="276">
        <v>0.16</v>
      </c>
      <c r="K155" s="276">
        <v>7.0000000000000007E-2</v>
      </c>
      <c r="L155" s="276">
        <v>0.19</v>
      </c>
      <c r="M155" s="277"/>
      <c r="N155" s="277"/>
      <c r="O155" s="277"/>
      <c r="P155" s="277"/>
      <c r="Q155" s="277"/>
      <c r="S155" s="277"/>
      <c r="T155" s="277"/>
      <c r="U155" s="277"/>
      <c r="V155" s="277"/>
    </row>
    <row r="156" spans="1:22" ht="21.95" customHeight="1">
      <c r="A156" s="271">
        <v>21</v>
      </c>
      <c r="B156" s="272" t="s">
        <v>1413</v>
      </c>
      <c r="C156" s="271">
        <v>144</v>
      </c>
      <c r="D156" s="273" t="s">
        <v>1420</v>
      </c>
      <c r="E156" s="274">
        <v>0.84</v>
      </c>
      <c r="F156" s="274">
        <v>0.6</v>
      </c>
      <c r="G156" s="275">
        <v>3</v>
      </c>
      <c r="H156" s="275">
        <v>7</v>
      </c>
      <c r="I156" s="276">
        <v>0.56999999999999995</v>
      </c>
      <c r="J156" s="276">
        <v>0.17</v>
      </c>
      <c r="K156" s="276">
        <v>7.0000000000000007E-2</v>
      </c>
      <c r="L156" s="276">
        <v>0.19</v>
      </c>
      <c r="M156" s="277"/>
      <c r="N156" s="277"/>
      <c r="O156" s="277"/>
      <c r="P156" s="277"/>
      <c r="Q156" s="277"/>
      <c r="S156" s="277"/>
      <c r="T156" s="277"/>
      <c r="U156" s="277"/>
      <c r="V156" s="277"/>
    </row>
    <row r="157" spans="1:22" ht="21.95" customHeight="1">
      <c r="A157" s="271">
        <v>22</v>
      </c>
      <c r="B157" s="272" t="s">
        <v>1421</v>
      </c>
      <c r="C157" s="271">
        <v>145</v>
      </c>
      <c r="D157" s="273" t="s">
        <v>1422</v>
      </c>
      <c r="E157" s="274">
        <v>1.19</v>
      </c>
      <c r="F157" s="274">
        <v>1</v>
      </c>
      <c r="G157" s="275">
        <v>7</v>
      </c>
      <c r="H157" s="275">
        <v>16</v>
      </c>
      <c r="I157" s="276">
        <v>0.48</v>
      </c>
      <c r="J157" s="276">
        <v>0.31</v>
      </c>
      <c r="K157" s="276">
        <v>0.06</v>
      </c>
      <c r="L157" s="276">
        <v>0.15</v>
      </c>
      <c r="M157" s="277"/>
      <c r="N157" s="277"/>
      <c r="O157" s="277"/>
      <c r="P157" s="277"/>
      <c r="Q157" s="277"/>
      <c r="S157" s="277"/>
      <c r="T157" s="277"/>
      <c r="U157" s="277"/>
      <c r="V157" s="277"/>
    </row>
    <row r="158" spans="1:22" ht="21.95" customHeight="1">
      <c r="A158" s="271">
        <v>22</v>
      </c>
      <c r="B158" s="272" t="s">
        <v>1421</v>
      </c>
      <c r="C158" s="271">
        <v>146</v>
      </c>
      <c r="D158" s="273" t="s">
        <v>1423</v>
      </c>
      <c r="E158" s="274">
        <v>0.48</v>
      </c>
      <c r="F158" s="274">
        <v>1</v>
      </c>
      <c r="G158" s="275">
        <v>2</v>
      </c>
      <c r="H158" s="275">
        <v>5</v>
      </c>
      <c r="I158" s="276">
        <v>0.55000000000000004</v>
      </c>
      <c r="J158" s="276">
        <v>0.22</v>
      </c>
      <c r="K158" s="276">
        <v>0.06</v>
      </c>
      <c r="L158" s="276">
        <v>0.17</v>
      </c>
      <c r="M158" s="277"/>
      <c r="N158" s="277"/>
      <c r="O158" s="277"/>
      <c r="P158" s="277"/>
      <c r="Q158" s="277"/>
      <c r="S158" s="277"/>
      <c r="T158" s="277"/>
      <c r="U158" s="277"/>
      <c r="V158" s="277"/>
    </row>
    <row r="159" spans="1:22" ht="33" customHeight="1">
      <c r="A159" s="271">
        <v>22</v>
      </c>
      <c r="B159" s="272" t="s">
        <v>1421</v>
      </c>
      <c r="C159" s="271">
        <v>147</v>
      </c>
      <c r="D159" s="273" t="s">
        <v>1570</v>
      </c>
      <c r="E159" s="274">
        <v>1.85</v>
      </c>
      <c r="F159" s="274">
        <v>1</v>
      </c>
      <c r="G159" s="275">
        <v>6</v>
      </c>
      <c r="H159" s="275">
        <v>13</v>
      </c>
      <c r="I159" s="276">
        <v>0.41</v>
      </c>
      <c r="J159" s="276">
        <v>0.4</v>
      </c>
      <c r="K159" s="276">
        <v>0.05</v>
      </c>
      <c r="L159" s="276">
        <v>0.14000000000000001</v>
      </c>
      <c r="M159" s="277"/>
      <c r="N159" s="277"/>
      <c r="O159" s="277"/>
      <c r="P159" s="277"/>
      <c r="Q159" s="277"/>
      <c r="S159" s="277"/>
      <c r="T159" s="277"/>
      <c r="U159" s="277"/>
      <c r="V159" s="277"/>
    </row>
    <row r="160" spans="1:22" ht="33" customHeight="1">
      <c r="A160" s="271">
        <v>22</v>
      </c>
      <c r="B160" s="272" t="s">
        <v>1421</v>
      </c>
      <c r="C160" s="271">
        <v>148</v>
      </c>
      <c r="D160" s="273" t="s">
        <v>1569</v>
      </c>
      <c r="E160" s="274">
        <v>2.12</v>
      </c>
      <c r="F160" s="274">
        <v>1</v>
      </c>
      <c r="G160" s="275">
        <v>3</v>
      </c>
      <c r="H160" s="275">
        <v>8</v>
      </c>
      <c r="I160" s="276">
        <v>0.39</v>
      </c>
      <c r="J160" s="276">
        <v>0.44</v>
      </c>
      <c r="K160" s="276">
        <v>0.05</v>
      </c>
      <c r="L160" s="276">
        <v>0.12</v>
      </c>
      <c r="M160" s="277"/>
      <c r="N160" s="277"/>
      <c r="O160" s="277"/>
      <c r="P160" s="277"/>
      <c r="Q160" s="277"/>
      <c r="S160" s="277"/>
      <c r="T160" s="277"/>
      <c r="U160" s="277"/>
      <c r="V160" s="277"/>
    </row>
    <row r="161" spans="1:22" ht="21.95" customHeight="1">
      <c r="A161" s="271">
        <v>22</v>
      </c>
      <c r="B161" s="272" t="s">
        <v>1421</v>
      </c>
      <c r="C161" s="271">
        <v>149</v>
      </c>
      <c r="D161" s="273" t="s">
        <v>1424</v>
      </c>
      <c r="E161" s="274">
        <v>0.75</v>
      </c>
      <c r="F161" s="274">
        <v>1</v>
      </c>
      <c r="G161" s="275">
        <v>5</v>
      </c>
      <c r="H161" s="275">
        <v>8</v>
      </c>
      <c r="I161" s="276">
        <v>0.5</v>
      </c>
      <c r="J161" s="276">
        <v>0.27</v>
      </c>
      <c r="K161" s="276">
        <v>0.06</v>
      </c>
      <c r="L161" s="276">
        <v>0.17</v>
      </c>
      <c r="M161" s="277"/>
      <c r="N161" s="277"/>
      <c r="O161" s="277"/>
      <c r="P161" s="277"/>
      <c r="Q161" s="277"/>
      <c r="S161" s="277"/>
      <c r="T161" s="277"/>
      <c r="U161" s="277"/>
      <c r="V161" s="277"/>
    </row>
    <row r="162" spans="1:22" ht="21.95" customHeight="1">
      <c r="A162" s="271">
        <v>23</v>
      </c>
      <c r="B162" s="272" t="s">
        <v>1425</v>
      </c>
      <c r="C162" s="271">
        <v>150</v>
      </c>
      <c r="D162" s="273" t="s">
        <v>1426</v>
      </c>
      <c r="E162" s="274">
        <v>1.02</v>
      </c>
      <c r="F162" s="274">
        <v>1</v>
      </c>
      <c r="G162" s="275">
        <v>5</v>
      </c>
      <c r="H162" s="275">
        <v>11</v>
      </c>
      <c r="I162" s="276">
        <v>0.52</v>
      </c>
      <c r="J162" s="276">
        <v>0.2</v>
      </c>
      <c r="K162" s="276">
        <v>0.08</v>
      </c>
      <c r="L162" s="276">
        <v>0.2</v>
      </c>
      <c r="M162" s="277"/>
      <c r="N162" s="277"/>
      <c r="O162" s="277"/>
      <c r="P162" s="277"/>
      <c r="Q162" s="277"/>
      <c r="S162" s="277"/>
      <c r="T162" s="277"/>
      <c r="U162" s="277"/>
      <c r="V162" s="277"/>
    </row>
    <row r="163" spans="1:22" ht="45.95" customHeight="1">
      <c r="A163" s="271">
        <v>23</v>
      </c>
      <c r="B163" s="272" t="s">
        <v>1425</v>
      </c>
      <c r="C163" s="271">
        <v>151</v>
      </c>
      <c r="D163" s="273" t="s">
        <v>1427</v>
      </c>
      <c r="E163" s="274">
        <v>0.85</v>
      </c>
      <c r="F163" s="274">
        <v>1</v>
      </c>
      <c r="G163" s="275">
        <v>5</v>
      </c>
      <c r="H163" s="275">
        <v>9</v>
      </c>
      <c r="I163" s="276">
        <v>0.54</v>
      </c>
      <c r="J163" s="276">
        <v>0.17</v>
      </c>
      <c r="K163" s="276">
        <v>0.08</v>
      </c>
      <c r="L163" s="276">
        <v>0.21</v>
      </c>
      <c r="M163" s="277"/>
      <c r="N163" s="277"/>
      <c r="O163" s="277"/>
      <c r="P163" s="277"/>
      <c r="Q163" s="277"/>
      <c r="S163" s="277"/>
      <c r="T163" s="277"/>
      <c r="U163" s="277"/>
      <c r="V163" s="277"/>
    </row>
    <row r="164" spans="1:22" ht="21.95" customHeight="1">
      <c r="A164" s="271">
        <v>23</v>
      </c>
      <c r="B164" s="272" t="s">
        <v>1425</v>
      </c>
      <c r="C164" s="271">
        <v>152</v>
      </c>
      <c r="D164" s="273" t="s">
        <v>1428</v>
      </c>
      <c r="E164" s="274">
        <v>1.36</v>
      </c>
      <c r="F164" s="274">
        <v>1</v>
      </c>
      <c r="G164" s="275">
        <v>6</v>
      </c>
      <c r="H164" s="275">
        <v>13</v>
      </c>
      <c r="I164" s="276">
        <v>0.43</v>
      </c>
      <c r="J164" s="276">
        <v>0.34</v>
      </c>
      <c r="K164" s="276">
        <v>0.06</v>
      </c>
      <c r="L164" s="276">
        <v>0.17</v>
      </c>
      <c r="M164" s="277"/>
      <c r="N164" s="277"/>
      <c r="O164" s="277"/>
      <c r="P164" s="277"/>
      <c r="Q164" s="277"/>
      <c r="S164" s="277"/>
      <c r="T164" s="277"/>
      <c r="U164" s="277"/>
      <c r="V164" s="277"/>
    </row>
    <row r="165" spans="1:22" ht="21.95" customHeight="1">
      <c r="A165" s="271">
        <v>23</v>
      </c>
      <c r="B165" s="272" t="s">
        <v>1425</v>
      </c>
      <c r="C165" s="271">
        <v>153</v>
      </c>
      <c r="D165" s="273" t="s">
        <v>1429</v>
      </c>
      <c r="E165" s="274">
        <v>1.21</v>
      </c>
      <c r="F165" s="274">
        <v>1</v>
      </c>
      <c r="G165" s="275">
        <v>7</v>
      </c>
      <c r="H165" s="275">
        <v>12</v>
      </c>
      <c r="I165" s="276">
        <v>0.43</v>
      </c>
      <c r="J165" s="276">
        <v>0.34</v>
      </c>
      <c r="K165" s="276">
        <v>0.06</v>
      </c>
      <c r="L165" s="276">
        <v>0.17</v>
      </c>
      <c r="M165" s="277"/>
      <c r="N165" s="277"/>
      <c r="O165" s="277"/>
      <c r="P165" s="277"/>
      <c r="Q165" s="277"/>
      <c r="S165" s="277"/>
      <c r="T165" s="277"/>
      <c r="U165" s="277"/>
      <c r="V165" s="277"/>
    </row>
    <row r="166" spans="1:22" ht="21.95" customHeight="1">
      <c r="A166" s="271">
        <v>24</v>
      </c>
      <c r="B166" s="272" t="s">
        <v>1430</v>
      </c>
      <c r="C166" s="271">
        <v>154</v>
      </c>
      <c r="D166" s="273" t="s">
        <v>1431</v>
      </c>
      <c r="E166" s="274">
        <v>1.67</v>
      </c>
      <c r="F166" s="274">
        <v>1</v>
      </c>
      <c r="G166" s="275">
        <v>7</v>
      </c>
      <c r="H166" s="275">
        <v>11</v>
      </c>
      <c r="I166" s="276">
        <v>0.37</v>
      </c>
      <c r="J166" s="276">
        <v>0.43</v>
      </c>
      <c r="K166" s="276">
        <v>0.06</v>
      </c>
      <c r="L166" s="276">
        <v>0.14000000000000001</v>
      </c>
      <c r="M166" s="277"/>
      <c r="N166" s="277"/>
      <c r="O166" s="277"/>
      <c r="P166" s="277"/>
      <c r="Q166" s="277"/>
      <c r="S166" s="277"/>
      <c r="T166" s="277"/>
      <c r="U166" s="277"/>
      <c r="V166" s="277"/>
    </row>
    <row r="167" spans="1:22" ht="21.95" customHeight="1">
      <c r="A167" s="271">
        <v>24</v>
      </c>
      <c r="B167" s="272" t="s">
        <v>1430</v>
      </c>
      <c r="C167" s="271">
        <v>155</v>
      </c>
      <c r="D167" s="273" t="s">
        <v>1432</v>
      </c>
      <c r="E167" s="274">
        <v>0.87</v>
      </c>
      <c r="F167" s="274">
        <v>1.2</v>
      </c>
      <c r="G167" s="275">
        <v>8</v>
      </c>
      <c r="H167" s="275">
        <v>13</v>
      </c>
      <c r="I167" s="276">
        <v>0.52</v>
      </c>
      <c r="J167" s="276">
        <v>0.19</v>
      </c>
      <c r="K167" s="276">
        <v>0.08</v>
      </c>
      <c r="L167" s="276">
        <v>0.21</v>
      </c>
      <c r="M167" s="277"/>
      <c r="N167" s="277"/>
      <c r="O167" s="277"/>
      <c r="P167" s="277"/>
      <c r="Q167" s="277"/>
      <c r="S167" s="277"/>
      <c r="T167" s="277"/>
      <c r="U167" s="277"/>
      <c r="V167" s="277"/>
    </row>
    <row r="168" spans="1:22" ht="33" customHeight="1">
      <c r="A168" s="271">
        <v>25</v>
      </c>
      <c r="B168" s="272" t="s">
        <v>1433</v>
      </c>
      <c r="C168" s="271">
        <v>156</v>
      </c>
      <c r="D168" s="273" t="s">
        <v>1571</v>
      </c>
      <c r="E168" s="274">
        <v>0.94</v>
      </c>
      <c r="F168" s="274">
        <v>1</v>
      </c>
      <c r="G168" s="275">
        <v>8</v>
      </c>
      <c r="H168" s="275">
        <v>12</v>
      </c>
      <c r="I168" s="276">
        <v>0.64</v>
      </c>
      <c r="J168" s="276">
        <v>0.13</v>
      </c>
      <c r="K168" s="276">
        <v>0.06</v>
      </c>
      <c r="L168" s="276">
        <v>0.17</v>
      </c>
      <c r="M168" s="277"/>
      <c r="N168" s="277"/>
      <c r="O168" s="277"/>
      <c r="P168" s="277"/>
      <c r="Q168" s="277"/>
      <c r="S168" s="277"/>
      <c r="T168" s="277"/>
      <c r="U168" s="277"/>
      <c r="V168" s="277"/>
    </row>
    <row r="169" spans="1:22" ht="33" customHeight="1">
      <c r="A169" s="271">
        <v>25</v>
      </c>
      <c r="B169" s="272" t="s">
        <v>1433</v>
      </c>
      <c r="C169" s="271">
        <v>157</v>
      </c>
      <c r="D169" s="273" t="s">
        <v>1434</v>
      </c>
      <c r="E169" s="274">
        <v>1.32</v>
      </c>
      <c r="F169" s="274">
        <v>1</v>
      </c>
      <c r="G169" s="275">
        <v>6</v>
      </c>
      <c r="H169" s="275">
        <v>12</v>
      </c>
      <c r="I169" s="276">
        <v>0.6</v>
      </c>
      <c r="J169" s="276">
        <v>0.18</v>
      </c>
      <c r="K169" s="276">
        <v>0.06</v>
      </c>
      <c r="L169" s="276">
        <v>0.16</v>
      </c>
      <c r="M169" s="277"/>
      <c r="N169" s="277"/>
      <c r="O169" s="277"/>
      <c r="P169" s="277"/>
      <c r="Q169" s="277"/>
      <c r="S169" s="277"/>
      <c r="T169" s="277"/>
      <c r="U169" s="277"/>
      <c r="V169" s="277"/>
    </row>
    <row r="170" spans="1:22" ht="33" customHeight="1">
      <c r="A170" s="271">
        <v>25</v>
      </c>
      <c r="B170" s="272" t="s">
        <v>1433</v>
      </c>
      <c r="C170" s="271">
        <v>158</v>
      </c>
      <c r="D170" s="273" t="s">
        <v>1435</v>
      </c>
      <c r="E170" s="274">
        <v>1.05</v>
      </c>
      <c r="F170" s="274">
        <v>1</v>
      </c>
      <c r="G170" s="275">
        <v>6</v>
      </c>
      <c r="H170" s="275">
        <v>11</v>
      </c>
      <c r="I170" s="276">
        <v>0.64</v>
      </c>
      <c r="J170" s="276">
        <v>0.12</v>
      </c>
      <c r="K170" s="276">
        <v>0.06</v>
      </c>
      <c r="L170" s="276">
        <v>0.18</v>
      </c>
      <c r="M170" s="277"/>
      <c r="N170" s="277"/>
      <c r="O170" s="277"/>
      <c r="P170" s="277"/>
      <c r="Q170" s="277"/>
      <c r="S170" s="277"/>
      <c r="T170" s="277"/>
      <c r="U170" s="277"/>
      <c r="V170" s="277"/>
    </row>
    <row r="171" spans="1:22" ht="33" customHeight="1">
      <c r="A171" s="271">
        <v>25</v>
      </c>
      <c r="B171" s="272" t="s">
        <v>1433</v>
      </c>
      <c r="C171" s="271">
        <v>159</v>
      </c>
      <c r="D171" s="273" t="s">
        <v>1436</v>
      </c>
      <c r="E171" s="274">
        <v>0.93</v>
      </c>
      <c r="F171" s="274">
        <v>1</v>
      </c>
      <c r="G171" s="275">
        <v>3</v>
      </c>
      <c r="H171" s="275">
        <v>6</v>
      </c>
      <c r="I171" s="276">
        <v>0.21</v>
      </c>
      <c r="J171" s="276">
        <v>0.75</v>
      </c>
      <c r="K171" s="276">
        <v>0.01</v>
      </c>
      <c r="L171" s="276">
        <v>0.03</v>
      </c>
      <c r="M171" s="277"/>
      <c r="N171" s="277"/>
      <c r="O171" s="277"/>
      <c r="P171" s="277"/>
      <c r="Q171" s="277"/>
      <c r="S171" s="277"/>
      <c r="T171" s="277"/>
      <c r="U171" s="277"/>
      <c r="V171" s="277"/>
    </row>
    <row r="172" spans="1:22" ht="33" customHeight="1">
      <c r="A172" s="271">
        <v>25</v>
      </c>
      <c r="B172" s="272" t="s">
        <v>1433</v>
      </c>
      <c r="C172" s="271">
        <v>160</v>
      </c>
      <c r="D172" s="273" t="s">
        <v>1572</v>
      </c>
      <c r="E172" s="274">
        <v>1.9</v>
      </c>
      <c r="F172" s="274">
        <v>0.9</v>
      </c>
      <c r="G172" s="275">
        <v>4</v>
      </c>
      <c r="H172" s="275">
        <v>8</v>
      </c>
      <c r="I172" s="276">
        <v>0.67</v>
      </c>
      <c r="J172" s="276">
        <v>0.21</v>
      </c>
      <c r="K172" s="276">
        <v>0.03</v>
      </c>
      <c r="L172" s="276">
        <v>0.09</v>
      </c>
      <c r="M172" s="277"/>
      <c r="N172" s="277"/>
      <c r="O172" s="277"/>
      <c r="P172" s="277"/>
      <c r="Q172" s="277"/>
      <c r="S172" s="277"/>
      <c r="T172" s="277"/>
      <c r="U172" s="277"/>
      <c r="V172" s="277"/>
    </row>
    <row r="173" spans="1:22" ht="33" customHeight="1">
      <c r="A173" s="271">
        <v>25</v>
      </c>
      <c r="B173" s="272" t="s">
        <v>1433</v>
      </c>
      <c r="C173" s="271">
        <v>161</v>
      </c>
      <c r="D173" s="273" t="s">
        <v>1573</v>
      </c>
      <c r="E173" s="274">
        <v>3.67</v>
      </c>
      <c r="F173" s="274">
        <v>1</v>
      </c>
      <c r="G173" s="275">
        <v>4</v>
      </c>
      <c r="H173" s="275">
        <v>8</v>
      </c>
      <c r="I173" s="276">
        <v>0.45</v>
      </c>
      <c r="J173" s="276">
        <v>0.47</v>
      </c>
      <c r="K173" s="276">
        <v>0.02</v>
      </c>
      <c r="L173" s="276">
        <v>0.06</v>
      </c>
      <c r="M173" s="277"/>
      <c r="N173" s="277"/>
      <c r="O173" s="277"/>
      <c r="P173" s="277"/>
      <c r="Q173" s="277"/>
      <c r="S173" s="277"/>
      <c r="T173" s="277"/>
      <c r="U173" s="277"/>
      <c r="V173" s="277"/>
    </row>
    <row r="174" spans="1:22" ht="33" customHeight="1">
      <c r="A174" s="271">
        <v>25</v>
      </c>
      <c r="B174" s="272" t="s">
        <v>1433</v>
      </c>
      <c r="C174" s="271">
        <v>162</v>
      </c>
      <c r="D174" s="273" t="s">
        <v>1574</v>
      </c>
      <c r="E174" s="274">
        <v>4.01</v>
      </c>
      <c r="F174" s="274">
        <v>1</v>
      </c>
      <c r="G174" s="275">
        <v>16</v>
      </c>
      <c r="H174" s="275">
        <v>17</v>
      </c>
      <c r="I174" s="276">
        <v>0.48</v>
      </c>
      <c r="J174" s="276">
        <v>0.44</v>
      </c>
      <c r="K174" s="276">
        <v>0.02</v>
      </c>
      <c r="L174" s="276">
        <v>0.06</v>
      </c>
      <c r="M174" s="277"/>
      <c r="N174" s="277"/>
      <c r="O174" s="277"/>
      <c r="P174" s="277"/>
      <c r="Q174" s="277"/>
      <c r="S174" s="277"/>
      <c r="T174" s="277"/>
      <c r="U174" s="277"/>
      <c r="V174" s="277"/>
    </row>
    <row r="175" spans="1:22" ht="33" customHeight="1">
      <c r="A175" s="271">
        <v>25</v>
      </c>
      <c r="B175" s="272" t="s">
        <v>1433</v>
      </c>
      <c r="C175" s="271">
        <v>163</v>
      </c>
      <c r="D175" s="273" t="s">
        <v>1437</v>
      </c>
      <c r="E175" s="274">
        <v>1.1200000000000001</v>
      </c>
      <c r="F175" s="274">
        <v>0.8</v>
      </c>
      <c r="G175" s="275">
        <v>5</v>
      </c>
      <c r="H175" s="275">
        <v>10</v>
      </c>
      <c r="I175" s="276">
        <v>0.64</v>
      </c>
      <c r="J175" s="276">
        <v>0.12</v>
      </c>
      <c r="K175" s="276">
        <v>0.06</v>
      </c>
      <c r="L175" s="276">
        <v>0.18</v>
      </c>
      <c r="M175" s="277"/>
      <c r="N175" s="277"/>
      <c r="O175" s="277"/>
      <c r="P175" s="277"/>
      <c r="Q175" s="277"/>
      <c r="S175" s="277"/>
      <c r="T175" s="277"/>
      <c r="U175" s="277"/>
      <c r="V175" s="277"/>
    </row>
    <row r="176" spans="1:22" ht="33" customHeight="1">
      <c r="A176" s="271">
        <v>25</v>
      </c>
      <c r="B176" s="272" t="s">
        <v>1433</v>
      </c>
      <c r="C176" s="271">
        <v>164</v>
      </c>
      <c r="D176" s="273" t="s">
        <v>1438</v>
      </c>
      <c r="E176" s="274">
        <v>1.22</v>
      </c>
      <c r="F176" s="274">
        <v>0.9</v>
      </c>
      <c r="G176" s="275">
        <v>3</v>
      </c>
      <c r="H176" s="275">
        <v>5</v>
      </c>
      <c r="I176" s="276">
        <v>0.48</v>
      </c>
      <c r="J176" s="276">
        <v>0.35</v>
      </c>
      <c r="K176" s="276">
        <v>0.05</v>
      </c>
      <c r="L176" s="276">
        <v>0.12</v>
      </c>
      <c r="M176" s="277"/>
      <c r="N176" s="277"/>
      <c r="O176" s="277"/>
      <c r="P176" s="277"/>
      <c r="Q176" s="277"/>
      <c r="S176" s="277"/>
      <c r="T176" s="277"/>
      <c r="U176" s="277"/>
      <c r="V176" s="277"/>
    </row>
    <row r="177" spans="1:22" ht="33" customHeight="1">
      <c r="A177" s="271">
        <v>25</v>
      </c>
      <c r="B177" s="272" t="s">
        <v>1433</v>
      </c>
      <c r="C177" s="271">
        <v>165</v>
      </c>
      <c r="D177" s="273" t="s">
        <v>1439</v>
      </c>
      <c r="E177" s="274">
        <v>3.31</v>
      </c>
      <c r="F177" s="274">
        <v>1</v>
      </c>
      <c r="G177" s="275">
        <v>4</v>
      </c>
      <c r="H177" s="275">
        <v>12</v>
      </c>
      <c r="I177" s="276">
        <v>0.27</v>
      </c>
      <c r="J177" s="276">
        <v>0.63</v>
      </c>
      <c r="K177" s="276">
        <v>0.03</v>
      </c>
      <c r="L177" s="276">
        <v>7.0000000000000007E-2</v>
      </c>
      <c r="M177" s="277"/>
      <c r="N177" s="277"/>
      <c r="O177" s="277"/>
      <c r="P177" s="277"/>
      <c r="Q177" s="277"/>
      <c r="S177" s="277"/>
      <c r="T177" s="277"/>
      <c r="U177" s="277"/>
      <c r="V177" s="277"/>
    </row>
    <row r="178" spans="1:22" ht="33" customHeight="1">
      <c r="A178" s="271">
        <v>26</v>
      </c>
      <c r="B178" s="272" t="s">
        <v>1440</v>
      </c>
      <c r="C178" s="271">
        <v>166</v>
      </c>
      <c r="D178" s="273" t="s">
        <v>1441</v>
      </c>
      <c r="E178" s="274">
        <v>0.99</v>
      </c>
      <c r="F178" s="274">
        <v>1</v>
      </c>
      <c r="G178" s="275">
        <v>4</v>
      </c>
      <c r="H178" s="275">
        <v>6</v>
      </c>
      <c r="I178" s="276">
        <v>0.56000000000000005</v>
      </c>
      <c r="J178" s="276">
        <v>0.26</v>
      </c>
      <c r="K178" s="276">
        <v>0.05</v>
      </c>
      <c r="L178" s="276">
        <v>0.13</v>
      </c>
      <c r="M178" s="277"/>
      <c r="N178" s="277"/>
      <c r="O178" s="277"/>
      <c r="P178" s="277"/>
      <c r="Q178" s="277"/>
      <c r="S178" s="277"/>
      <c r="T178" s="277"/>
      <c r="U178" s="277"/>
      <c r="V178" s="277"/>
    </row>
    <row r="179" spans="1:22" ht="33" customHeight="1">
      <c r="A179" s="271">
        <v>27</v>
      </c>
      <c r="B179" s="272" t="s">
        <v>1442</v>
      </c>
      <c r="C179" s="271">
        <v>167</v>
      </c>
      <c r="D179" s="273" t="s">
        <v>1443</v>
      </c>
      <c r="E179" s="274">
        <v>0.74</v>
      </c>
      <c r="F179" s="274">
        <v>1</v>
      </c>
      <c r="G179" s="275">
        <v>5</v>
      </c>
      <c r="H179" s="275">
        <v>9</v>
      </c>
      <c r="I179" s="276">
        <v>0.6</v>
      </c>
      <c r="J179" s="276">
        <v>0.16</v>
      </c>
      <c r="K179" s="276">
        <v>7.0000000000000007E-2</v>
      </c>
      <c r="L179" s="276">
        <v>0.17</v>
      </c>
      <c r="M179" s="277"/>
      <c r="N179" s="277"/>
      <c r="O179" s="277"/>
      <c r="P179" s="277"/>
      <c r="Q179" s="277"/>
      <c r="S179" s="277"/>
      <c r="T179" s="277"/>
      <c r="U179" s="277"/>
      <c r="V179" s="277"/>
    </row>
    <row r="180" spans="1:22" ht="45.95" customHeight="1">
      <c r="A180" s="271">
        <v>27</v>
      </c>
      <c r="B180" s="272" t="s">
        <v>1442</v>
      </c>
      <c r="C180" s="271">
        <v>168</v>
      </c>
      <c r="D180" s="273" t="s">
        <v>1444</v>
      </c>
      <c r="E180" s="274">
        <v>0.69</v>
      </c>
      <c r="F180" s="274">
        <v>1</v>
      </c>
      <c r="G180" s="275">
        <v>3</v>
      </c>
      <c r="H180" s="275">
        <v>6</v>
      </c>
      <c r="I180" s="276">
        <v>0.62</v>
      </c>
      <c r="J180" s="276">
        <v>0.12</v>
      </c>
      <c r="K180" s="276">
        <v>7.0000000000000007E-2</v>
      </c>
      <c r="L180" s="276">
        <v>0.19</v>
      </c>
      <c r="M180" s="277"/>
      <c r="N180" s="277"/>
      <c r="O180" s="277"/>
      <c r="P180" s="277"/>
      <c r="Q180" s="277"/>
      <c r="S180" s="277"/>
      <c r="T180" s="277"/>
      <c r="U180" s="277"/>
      <c r="V180" s="277"/>
    </row>
    <row r="181" spans="1:22" ht="21.95" customHeight="1">
      <c r="A181" s="271">
        <v>27</v>
      </c>
      <c r="B181" s="272" t="s">
        <v>1442</v>
      </c>
      <c r="C181" s="271">
        <v>169</v>
      </c>
      <c r="D181" s="273" t="s">
        <v>1445</v>
      </c>
      <c r="E181" s="274">
        <v>0.72</v>
      </c>
      <c r="F181" s="274">
        <v>0.9</v>
      </c>
      <c r="G181" s="275">
        <v>3</v>
      </c>
      <c r="H181" s="275">
        <v>9</v>
      </c>
      <c r="I181" s="276">
        <v>0.62</v>
      </c>
      <c r="J181" s="276">
        <v>0.13</v>
      </c>
      <c r="K181" s="276">
        <v>7.0000000000000007E-2</v>
      </c>
      <c r="L181" s="276">
        <v>0.18</v>
      </c>
      <c r="M181" s="277"/>
      <c r="N181" s="277"/>
      <c r="O181" s="277"/>
      <c r="P181" s="277"/>
      <c r="Q181" s="277"/>
      <c r="S181" s="277"/>
      <c r="T181" s="277"/>
      <c r="U181" s="277"/>
      <c r="V181" s="277"/>
    </row>
    <row r="182" spans="1:22" ht="21.95" customHeight="1">
      <c r="A182" s="271">
        <v>27</v>
      </c>
      <c r="B182" s="272" t="s">
        <v>1442</v>
      </c>
      <c r="C182" s="271">
        <v>170</v>
      </c>
      <c r="D182" s="273" t="s">
        <v>1446</v>
      </c>
      <c r="E182" s="274">
        <v>0.59</v>
      </c>
      <c r="F182" s="274">
        <v>1</v>
      </c>
      <c r="G182" s="275">
        <v>2</v>
      </c>
      <c r="H182" s="275">
        <v>6</v>
      </c>
      <c r="I182" s="276">
        <v>0.5</v>
      </c>
      <c r="J182" s="276">
        <v>0.3</v>
      </c>
      <c r="K182" s="276">
        <v>0.05</v>
      </c>
      <c r="L182" s="276">
        <v>0.15</v>
      </c>
      <c r="M182" s="277"/>
      <c r="N182" s="277"/>
      <c r="O182" s="277"/>
      <c r="P182" s="277"/>
      <c r="Q182" s="277"/>
      <c r="S182" s="277"/>
      <c r="T182" s="277"/>
      <c r="U182" s="277"/>
      <c r="V182" s="277"/>
    </row>
    <row r="183" spans="1:22" ht="21.95" customHeight="1">
      <c r="A183" s="271">
        <v>27</v>
      </c>
      <c r="B183" s="272" t="s">
        <v>1442</v>
      </c>
      <c r="C183" s="271">
        <v>171</v>
      </c>
      <c r="D183" s="273" t="s">
        <v>1447</v>
      </c>
      <c r="E183" s="274">
        <v>0.72</v>
      </c>
      <c r="F183" s="274">
        <v>1</v>
      </c>
      <c r="G183" s="275">
        <v>6</v>
      </c>
      <c r="H183" s="275">
        <v>11</v>
      </c>
      <c r="I183" s="276">
        <v>0.64</v>
      </c>
      <c r="J183" s="276">
        <v>0.1</v>
      </c>
      <c r="K183" s="276">
        <v>7.0000000000000007E-2</v>
      </c>
      <c r="L183" s="276">
        <v>0.19</v>
      </c>
      <c r="M183" s="277"/>
      <c r="N183" s="277"/>
      <c r="O183" s="277"/>
      <c r="P183" s="277"/>
      <c r="Q183" s="277"/>
      <c r="S183" s="277"/>
      <c r="T183" s="277"/>
      <c r="U183" s="277"/>
      <c r="V183" s="277"/>
    </row>
    <row r="184" spans="1:22" ht="45.95" customHeight="1">
      <c r="A184" s="271">
        <v>27</v>
      </c>
      <c r="B184" s="272" t="s">
        <v>1442</v>
      </c>
      <c r="C184" s="271">
        <v>172</v>
      </c>
      <c r="D184" s="273" t="s">
        <v>1575</v>
      </c>
      <c r="E184" s="274">
        <v>0.85</v>
      </c>
      <c r="F184" s="274">
        <v>1</v>
      </c>
      <c r="G184" s="275">
        <v>6</v>
      </c>
      <c r="H184" s="275">
        <v>12</v>
      </c>
      <c r="I184" s="276">
        <v>0.61</v>
      </c>
      <c r="J184" s="276">
        <v>0.14000000000000001</v>
      </c>
      <c r="K184" s="276">
        <v>7.0000000000000007E-2</v>
      </c>
      <c r="L184" s="276">
        <v>0.18</v>
      </c>
      <c r="M184" s="277"/>
      <c r="N184" s="277"/>
      <c r="O184" s="277"/>
      <c r="P184" s="277"/>
      <c r="Q184" s="277"/>
      <c r="S184" s="277"/>
      <c r="T184" s="277"/>
      <c r="U184" s="277"/>
      <c r="V184" s="277"/>
    </row>
    <row r="185" spans="1:22" ht="21.95" customHeight="1">
      <c r="A185" s="271">
        <v>27</v>
      </c>
      <c r="B185" s="272" t="s">
        <v>1442</v>
      </c>
      <c r="C185" s="271">
        <v>173</v>
      </c>
      <c r="D185" s="273" t="s">
        <v>1448</v>
      </c>
      <c r="E185" s="274">
        <v>0.87</v>
      </c>
      <c r="F185" s="274">
        <v>1</v>
      </c>
      <c r="G185" s="275">
        <v>6</v>
      </c>
      <c r="H185" s="275">
        <v>12</v>
      </c>
      <c r="I185" s="276">
        <v>0.6</v>
      </c>
      <c r="J185" s="276">
        <v>0.15</v>
      </c>
      <c r="K185" s="276">
        <v>7.0000000000000007E-2</v>
      </c>
      <c r="L185" s="276">
        <v>0.18</v>
      </c>
      <c r="M185" s="277"/>
      <c r="N185" s="277"/>
      <c r="O185" s="277"/>
      <c r="P185" s="277"/>
      <c r="Q185" s="277"/>
      <c r="S185" s="277"/>
      <c r="T185" s="277"/>
      <c r="U185" s="277"/>
      <c r="V185" s="277"/>
    </row>
    <row r="186" spans="1:22" ht="33" customHeight="1">
      <c r="A186" s="271">
        <v>27</v>
      </c>
      <c r="B186" s="272" t="s">
        <v>1442</v>
      </c>
      <c r="C186" s="271">
        <v>174</v>
      </c>
      <c r="D186" s="273" t="s">
        <v>1449</v>
      </c>
      <c r="E186" s="274">
        <v>0.75</v>
      </c>
      <c r="F186" s="274">
        <v>0.85</v>
      </c>
      <c r="G186" s="275">
        <v>4</v>
      </c>
      <c r="H186" s="275">
        <v>9</v>
      </c>
      <c r="I186" s="276">
        <v>0.54</v>
      </c>
      <c r="J186" s="276">
        <v>0.25</v>
      </c>
      <c r="K186" s="276">
        <v>0.06</v>
      </c>
      <c r="L186" s="276">
        <v>0.15</v>
      </c>
      <c r="M186" s="277"/>
      <c r="N186" s="277"/>
      <c r="O186" s="277"/>
      <c r="P186" s="277"/>
      <c r="Q186" s="277"/>
      <c r="S186" s="277"/>
      <c r="T186" s="277"/>
      <c r="U186" s="277"/>
      <c r="V186" s="277"/>
    </row>
    <row r="187" spans="1:22" ht="33" customHeight="1">
      <c r="A187" s="271">
        <v>27</v>
      </c>
      <c r="B187" s="272" t="s">
        <v>1442</v>
      </c>
      <c r="C187" s="271">
        <v>175</v>
      </c>
      <c r="D187" s="273" t="s">
        <v>1450</v>
      </c>
      <c r="E187" s="274">
        <v>0.89</v>
      </c>
      <c r="F187" s="274">
        <v>1</v>
      </c>
      <c r="G187" s="275">
        <v>7</v>
      </c>
      <c r="H187" s="275">
        <v>13</v>
      </c>
      <c r="I187" s="276">
        <v>0.64</v>
      </c>
      <c r="J187" s="276">
        <v>0.1</v>
      </c>
      <c r="K187" s="276">
        <v>7.0000000000000007E-2</v>
      </c>
      <c r="L187" s="276">
        <v>0.19</v>
      </c>
      <c r="M187" s="277"/>
      <c r="N187" s="277"/>
      <c r="O187" s="277"/>
      <c r="P187" s="277"/>
      <c r="Q187" s="277"/>
      <c r="S187" s="277"/>
      <c r="T187" s="277"/>
      <c r="U187" s="277"/>
      <c r="V187" s="277"/>
    </row>
    <row r="188" spans="1:22" ht="21.95" customHeight="1">
      <c r="A188" s="271">
        <v>27</v>
      </c>
      <c r="B188" s="272" t="s">
        <v>1442</v>
      </c>
      <c r="C188" s="271">
        <v>176</v>
      </c>
      <c r="D188" s="273" t="s">
        <v>1451</v>
      </c>
      <c r="E188" s="274">
        <v>0.95</v>
      </c>
      <c r="F188" s="274">
        <v>1</v>
      </c>
      <c r="G188" s="275">
        <v>5</v>
      </c>
      <c r="H188" s="275">
        <v>10</v>
      </c>
      <c r="I188" s="276">
        <v>0.63</v>
      </c>
      <c r="J188" s="276">
        <v>0.12</v>
      </c>
      <c r="K188" s="276">
        <v>7.0000000000000007E-2</v>
      </c>
      <c r="L188" s="276">
        <v>0.18</v>
      </c>
      <c r="M188" s="277"/>
      <c r="N188" s="277"/>
      <c r="O188" s="277"/>
      <c r="P188" s="277"/>
      <c r="Q188" s="277"/>
      <c r="S188" s="277"/>
      <c r="T188" s="277"/>
      <c r="U188" s="277"/>
      <c r="V188" s="277"/>
    </row>
    <row r="189" spans="1:22" ht="33" customHeight="1">
      <c r="A189" s="271">
        <v>27</v>
      </c>
      <c r="B189" s="272" t="s">
        <v>1442</v>
      </c>
      <c r="C189" s="271">
        <v>177</v>
      </c>
      <c r="D189" s="273" t="s">
        <v>1576</v>
      </c>
      <c r="E189" s="274">
        <v>0.27</v>
      </c>
      <c r="F189" s="274">
        <v>1</v>
      </c>
      <c r="G189" s="275">
        <v>2</v>
      </c>
      <c r="H189" s="275">
        <v>5</v>
      </c>
      <c r="I189" s="276">
        <v>0.65</v>
      </c>
      <c r="J189" s="276">
        <v>0.09</v>
      </c>
      <c r="K189" s="276">
        <v>7.0000000000000007E-2</v>
      </c>
      <c r="L189" s="276">
        <v>0.19</v>
      </c>
      <c r="M189" s="277"/>
      <c r="N189" s="277"/>
      <c r="O189" s="277"/>
      <c r="P189" s="277"/>
      <c r="Q189" s="277"/>
      <c r="S189" s="277"/>
      <c r="T189" s="277"/>
      <c r="U189" s="277"/>
      <c r="V189" s="277"/>
    </row>
    <row r="190" spans="1:22" ht="33" customHeight="1">
      <c r="A190" s="271">
        <v>27</v>
      </c>
      <c r="B190" s="272" t="s">
        <v>1442</v>
      </c>
      <c r="C190" s="271">
        <v>178</v>
      </c>
      <c r="D190" s="273" t="s">
        <v>1577</v>
      </c>
      <c r="E190" s="274">
        <v>0.63</v>
      </c>
      <c r="F190" s="274">
        <v>1</v>
      </c>
      <c r="G190" s="275">
        <v>2</v>
      </c>
      <c r="H190" s="275">
        <v>6</v>
      </c>
      <c r="I190" s="276">
        <v>0.51</v>
      </c>
      <c r="J190" s="276">
        <v>0.28000000000000003</v>
      </c>
      <c r="K190" s="276">
        <v>0.06</v>
      </c>
      <c r="L190" s="276">
        <v>0.15</v>
      </c>
      <c r="M190" s="277"/>
      <c r="N190" s="277"/>
      <c r="O190" s="277"/>
      <c r="P190" s="277"/>
      <c r="Q190" s="277"/>
      <c r="S190" s="277"/>
      <c r="T190" s="277"/>
      <c r="U190" s="277"/>
      <c r="V190" s="277"/>
    </row>
    <row r="191" spans="1:22" ht="33" customHeight="1">
      <c r="A191" s="271">
        <v>27</v>
      </c>
      <c r="B191" s="272" t="s">
        <v>1442</v>
      </c>
      <c r="C191" s="271">
        <v>179</v>
      </c>
      <c r="D191" s="273" t="s">
        <v>1578</v>
      </c>
      <c r="E191" s="274">
        <v>0.86</v>
      </c>
      <c r="F191" s="274">
        <v>1</v>
      </c>
      <c r="G191" s="275">
        <v>6</v>
      </c>
      <c r="H191" s="275">
        <v>10</v>
      </c>
      <c r="I191" s="276">
        <v>0.59</v>
      </c>
      <c r="J191" s="276">
        <v>0.17</v>
      </c>
      <c r="K191" s="276">
        <v>0.06</v>
      </c>
      <c r="L191" s="276">
        <v>0.18</v>
      </c>
      <c r="M191" s="277"/>
      <c r="N191" s="277"/>
      <c r="O191" s="277"/>
      <c r="P191" s="277"/>
      <c r="Q191" s="277"/>
      <c r="S191" s="277"/>
      <c r="T191" s="277"/>
      <c r="U191" s="277"/>
      <c r="V191" s="277"/>
    </row>
    <row r="192" spans="1:22" ht="33" customHeight="1">
      <c r="A192" s="271">
        <v>27</v>
      </c>
      <c r="B192" s="272" t="s">
        <v>1442</v>
      </c>
      <c r="C192" s="271">
        <v>180</v>
      </c>
      <c r="D192" s="273" t="s">
        <v>1579</v>
      </c>
      <c r="E192" s="274">
        <v>0.68</v>
      </c>
      <c r="F192" s="274">
        <v>1</v>
      </c>
      <c r="G192" s="275">
        <v>3</v>
      </c>
      <c r="H192" s="275">
        <v>7</v>
      </c>
      <c r="I192" s="276">
        <v>0.48</v>
      </c>
      <c r="J192" s="276">
        <v>0.33</v>
      </c>
      <c r="K192" s="276">
        <v>0.05</v>
      </c>
      <c r="L192" s="276">
        <v>0.14000000000000001</v>
      </c>
      <c r="M192" s="277"/>
      <c r="N192" s="277"/>
      <c r="O192" s="277"/>
      <c r="P192" s="277"/>
      <c r="Q192" s="277"/>
      <c r="S192" s="277"/>
      <c r="T192" s="277"/>
      <c r="U192" s="277"/>
      <c r="V192" s="277"/>
    </row>
    <row r="193" spans="1:22" ht="45.95" customHeight="1">
      <c r="A193" s="271">
        <v>27</v>
      </c>
      <c r="B193" s="272" t="s">
        <v>1442</v>
      </c>
      <c r="C193" s="271">
        <v>181</v>
      </c>
      <c r="D193" s="273" t="s">
        <v>1452</v>
      </c>
      <c r="E193" s="274">
        <v>1</v>
      </c>
      <c r="F193" s="274">
        <v>1</v>
      </c>
      <c r="G193" s="275">
        <v>2</v>
      </c>
      <c r="H193" s="275">
        <v>7</v>
      </c>
      <c r="I193" s="276">
        <v>0.59</v>
      </c>
      <c r="J193" s="276">
        <v>0.17</v>
      </c>
      <c r="K193" s="276">
        <v>0.06</v>
      </c>
      <c r="L193" s="276">
        <v>0.18</v>
      </c>
      <c r="M193" s="277"/>
      <c r="N193" s="277"/>
      <c r="O193" s="277"/>
      <c r="P193" s="277"/>
      <c r="Q193" s="277"/>
      <c r="R193" s="278"/>
      <c r="S193" s="277"/>
      <c r="T193" s="277"/>
      <c r="U193" s="277"/>
      <c r="V193" s="277"/>
    </row>
    <row r="194" spans="1:22" ht="33" customHeight="1">
      <c r="A194" s="271">
        <v>28</v>
      </c>
      <c r="B194" s="272" t="s">
        <v>1453</v>
      </c>
      <c r="C194" s="271">
        <v>182</v>
      </c>
      <c r="D194" s="273" t="s">
        <v>1454</v>
      </c>
      <c r="E194" s="274">
        <v>2.0499999999999998</v>
      </c>
      <c r="F194" s="274">
        <v>0.8</v>
      </c>
      <c r="G194" s="275">
        <v>6</v>
      </c>
      <c r="H194" s="275">
        <v>20</v>
      </c>
      <c r="I194" s="276">
        <v>0.59</v>
      </c>
      <c r="J194" s="276">
        <v>0.19</v>
      </c>
      <c r="K194" s="276">
        <v>0.06</v>
      </c>
      <c r="L194" s="276">
        <v>0.16</v>
      </c>
      <c r="M194" s="277"/>
      <c r="N194" s="277"/>
      <c r="O194" s="277"/>
      <c r="P194" s="277"/>
      <c r="Q194" s="277"/>
      <c r="S194" s="277"/>
      <c r="T194" s="277"/>
      <c r="U194" s="277"/>
      <c r="V194" s="277"/>
    </row>
    <row r="195" spans="1:22" ht="33" customHeight="1">
      <c r="A195" s="271">
        <v>28</v>
      </c>
      <c r="B195" s="272" t="s">
        <v>1453</v>
      </c>
      <c r="C195" s="271">
        <v>183</v>
      </c>
      <c r="D195" s="273" t="s">
        <v>1455</v>
      </c>
      <c r="E195" s="274">
        <v>1.54</v>
      </c>
      <c r="F195" s="274">
        <v>0.85</v>
      </c>
      <c r="G195" s="275">
        <v>7</v>
      </c>
      <c r="H195" s="275">
        <v>14</v>
      </c>
      <c r="I195" s="276">
        <v>0.53</v>
      </c>
      <c r="J195" s="276">
        <v>0.31</v>
      </c>
      <c r="K195" s="276">
        <v>0.04</v>
      </c>
      <c r="L195" s="276">
        <v>0.12</v>
      </c>
      <c r="M195" s="277"/>
      <c r="N195" s="277"/>
      <c r="O195" s="277"/>
      <c r="P195" s="277"/>
      <c r="Q195" s="277"/>
      <c r="S195" s="277"/>
      <c r="T195" s="277"/>
      <c r="U195" s="277"/>
      <c r="V195" s="277"/>
    </row>
    <row r="196" spans="1:22" ht="33" customHeight="1">
      <c r="A196" s="271">
        <v>28</v>
      </c>
      <c r="B196" s="272" t="s">
        <v>1453</v>
      </c>
      <c r="C196" s="271">
        <v>184</v>
      </c>
      <c r="D196" s="273" t="s">
        <v>1456</v>
      </c>
      <c r="E196" s="274">
        <v>1.92</v>
      </c>
      <c r="F196" s="274">
        <v>0.9</v>
      </c>
      <c r="G196" s="275">
        <v>7</v>
      </c>
      <c r="H196" s="275">
        <v>13</v>
      </c>
      <c r="I196" s="276">
        <v>0.5</v>
      </c>
      <c r="J196" s="276">
        <v>0.34</v>
      </c>
      <c r="K196" s="276">
        <v>0.04</v>
      </c>
      <c r="L196" s="276">
        <v>0.12</v>
      </c>
      <c r="M196" s="277"/>
      <c r="N196" s="277"/>
      <c r="O196" s="277"/>
      <c r="P196" s="277"/>
      <c r="Q196" s="277"/>
      <c r="S196" s="277"/>
      <c r="T196" s="277"/>
      <c r="U196" s="277"/>
      <c r="V196" s="277"/>
    </row>
    <row r="197" spans="1:22" ht="33" customHeight="1">
      <c r="A197" s="271">
        <v>28</v>
      </c>
      <c r="B197" s="272" t="s">
        <v>1453</v>
      </c>
      <c r="C197" s="271">
        <v>185</v>
      </c>
      <c r="D197" s="273" t="s">
        <v>1457</v>
      </c>
      <c r="E197" s="274">
        <v>2.21</v>
      </c>
      <c r="F197" s="274">
        <v>1</v>
      </c>
      <c r="G197" s="275">
        <v>9</v>
      </c>
      <c r="H197" s="275">
        <v>20</v>
      </c>
      <c r="I197" s="276">
        <v>0.48</v>
      </c>
      <c r="J197" s="276">
        <v>0.37</v>
      </c>
      <c r="K197" s="276">
        <v>0.04</v>
      </c>
      <c r="L197" s="276">
        <v>0.11</v>
      </c>
      <c r="M197" s="277"/>
      <c r="N197" s="277"/>
      <c r="O197" s="277"/>
      <c r="P197" s="277"/>
      <c r="Q197" s="277"/>
      <c r="S197" s="277"/>
      <c r="T197" s="277"/>
      <c r="U197" s="277"/>
      <c r="V197" s="277"/>
    </row>
    <row r="198" spans="1:22" ht="33" customHeight="1">
      <c r="A198" s="271">
        <v>28</v>
      </c>
      <c r="B198" s="272" t="s">
        <v>1453</v>
      </c>
      <c r="C198" s="271">
        <v>186</v>
      </c>
      <c r="D198" s="273" t="s">
        <v>1458</v>
      </c>
      <c r="E198" s="274">
        <v>2.69</v>
      </c>
      <c r="F198" s="274">
        <v>1</v>
      </c>
      <c r="G198" s="275">
        <v>9</v>
      </c>
      <c r="H198" s="275">
        <v>13</v>
      </c>
      <c r="I198" s="276">
        <v>0.46</v>
      </c>
      <c r="J198" s="276">
        <v>0.39</v>
      </c>
      <c r="K198" s="276">
        <v>0.04</v>
      </c>
      <c r="L198" s="276">
        <v>0.11</v>
      </c>
      <c r="M198" s="277"/>
      <c r="N198" s="277"/>
      <c r="O198" s="277"/>
      <c r="P198" s="277"/>
      <c r="Q198" s="277"/>
      <c r="S198" s="277"/>
      <c r="T198" s="277"/>
      <c r="U198" s="277"/>
      <c r="V198" s="277"/>
    </row>
    <row r="199" spans="1:22" ht="33" customHeight="1">
      <c r="A199" s="271">
        <v>29</v>
      </c>
      <c r="B199" s="272" t="s">
        <v>1459</v>
      </c>
      <c r="C199" s="271">
        <v>187</v>
      </c>
      <c r="D199" s="273" t="s">
        <v>1460</v>
      </c>
      <c r="E199" s="274">
        <v>0.99</v>
      </c>
      <c r="F199" s="274">
        <v>1</v>
      </c>
      <c r="G199" s="275">
        <v>3</v>
      </c>
      <c r="H199" s="275">
        <v>10</v>
      </c>
      <c r="I199" s="276">
        <v>0.57999999999999996</v>
      </c>
      <c r="J199" s="276">
        <v>0.19</v>
      </c>
      <c r="K199" s="276">
        <v>0.06</v>
      </c>
      <c r="L199" s="276">
        <v>0.17</v>
      </c>
      <c r="M199" s="277"/>
      <c r="N199" s="277"/>
      <c r="O199" s="277"/>
      <c r="P199" s="277"/>
      <c r="Q199" s="277"/>
      <c r="S199" s="277"/>
      <c r="T199" s="277"/>
      <c r="U199" s="277"/>
      <c r="V199" s="277"/>
    </row>
    <row r="200" spans="1:22" ht="33" customHeight="1">
      <c r="A200" s="271">
        <v>29</v>
      </c>
      <c r="B200" s="272" t="s">
        <v>1459</v>
      </c>
      <c r="C200" s="271">
        <v>188</v>
      </c>
      <c r="D200" s="273" t="s">
        <v>1461</v>
      </c>
      <c r="E200" s="274">
        <v>1.52</v>
      </c>
      <c r="F200" s="274">
        <v>1</v>
      </c>
      <c r="G200" s="275">
        <v>6</v>
      </c>
      <c r="H200" s="275">
        <v>16</v>
      </c>
      <c r="I200" s="276">
        <v>0.6</v>
      </c>
      <c r="J200" s="276">
        <v>0.16</v>
      </c>
      <c r="K200" s="276">
        <v>7.0000000000000007E-2</v>
      </c>
      <c r="L200" s="276">
        <v>0.17</v>
      </c>
      <c r="M200" s="277"/>
      <c r="N200" s="277"/>
      <c r="O200" s="277"/>
      <c r="P200" s="277"/>
      <c r="Q200" s="277"/>
      <c r="S200" s="277"/>
      <c r="T200" s="277"/>
      <c r="U200" s="277"/>
      <c r="V200" s="277"/>
    </row>
    <row r="201" spans="1:22" ht="33" customHeight="1">
      <c r="A201" s="271">
        <v>29</v>
      </c>
      <c r="B201" s="272" t="s">
        <v>1459</v>
      </c>
      <c r="C201" s="271">
        <v>189</v>
      </c>
      <c r="D201" s="273" t="s">
        <v>1462</v>
      </c>
      <c r="E201" s="274">
        <v>0.76</v>
      </c>
      <c r="F201" s="274">
        <v>1</v>
      </c>
      <c r="G201" s="275">
        <v>3</v>
      </c>
      <c r="H201" s="275">
        <v>8</v>
      </c>
      <c r="I201" s="276">
        <v>0.54</v>
      </c>
      <c r="J201" s="276">
        <v>0.24</v>
      </c>
      <c r="K201" s="276">
        <v>0.06</v>
      </c>
      <c r="L201" s="276">
        <v>0.16</v>
      </c>
      <c r="M201" s="277"/>
      <c r="N201" s="277"/>
      <c r="O201" s="277"/>
      <c r="P201" s="277"/>
      <c r="Q201" s="277"/>
      <c r="S201" s="277"/>
      <c r="T201" s="277"/>
      <c r="U201" s="277"/>
      <c r="V201" s="277"/>
    </row>
    <row r="202" spans="1:22" ht="33" customHeight="1">
      <c r="A202" s="271">
        <v>29</v>
      </c>
      <c r="B202" s="272" t="s">
        <v>1459</v>
      </c>
      <c r="C202" s="271">
        <v>190</v>
      </c>
      <c r="D202" s="273" t="s">
        <v>1463</v>
      </c>
      <c r="E202" s="274">
        <v>0.95</v>
      </c>
      <c r="F202" s="274">
        <v>1</v>
      </c>
      <c r="G202" s="275">
        <v>4</v>
      </c>
      <c r="H202" s="275">
        <v>12</v>
      </c>
      <c r="I202" s="276">
        <v>0.65</v>
      </c>
      <c r="J202" s="276">
        <v>0.08</v>
      </c>
      <c r="K202" s="276">
        <v>7.0000000000000007E-2</v>
      </c>
      <c r="L202" s="276">
        <v>0.2</v>
      </c>
      <c r="M202" s="277"/>
      <c r="N202" s="277"/>
      <c r="O202" s="277"/>
      <c r="P202" s="277"/>
      <c r="Q202" s="277"/>
      <c r="S202" s="277"/>
      <c r="T202" s="277"/>
      <c r="U202" s="277"/>
      <c r="V202" s="277"/>
    </row>
    <row r="203" spans="1:22" ht="33" customHeight="1">
      <c r="A203" s="271">
        <v>29</v>
      </c>
      <c r="B203" s="272" t="s">
        <v>1459</v>
      </c>
      <c r="C203" s="271">
        <v>191</v>
      </c>
      <c r="D203" s="273" t="s">
        <v>1464</v>
      </c>
      <c r="E203" s="274">
        <v>1.42</v>
      </c>
      <c r="F203" s="274">
        <v>1</v>
      </c>
      <c r="G203" s="275">
        <v>7</v>
      </c>
      <c r="H203" s="275">
        <v>12</v>
      </c>
      <c r="I203" s="276">
        <v>0.51</v>
      </c>
      <c r="J203" s="276">
        <v>0.28999999999999998</v>
      </c>
      <c r="K203" s="276">
        <v>0.06</v>
      </c>
      <c r="L203" s="276">
        <v>0.14000000000000001</v>
      </c>
      <c r="M203" s="277"/>
      <c r="N203" s="277"/>
      <c r="O203" s="277"/>
      <c r="P203" s="277"/>
      <c r="Q203" s="277"/>
      <c r="S203" s="277"/>
      <c r="T203" s="277"/>
      <c r="U203" s="277"/>
      <c r="V203" s="277"/>
    </row>
    <row r="204" spans="1:22" ht="33" customHeight="1">
      <c r="A204" s="271">
        <v>29</v>
      </c>
      <c r="B204" s="272" t="s">
        <v>1459</v>
      </c>
      <c r="C204" s="271">
        <v>192</v>
      </c>
      <c r="D204" s="273" t="s">
        <v>1465</v>
      </c>
      <c r="E204" s="274">
        <v>4.8</v>
      </c>
      <c r="F204" s="274">
        <v>1</v>
      </c>
      <c r="G204" s="275">
        <v>12</v>
      </c>
      <c r="H204" s="275">
        <v>27</v>
      </c>
      <c r="I204" s="276">
        <v>0.44</v>
      </c>
      <c r="J204" s="276">
        <v>0.38</v>
      </c>
      <c r="K204" s="276">
        <v>0.05</v>
      </c>
      <c r="L204" s="276">
        <v>0.13</v>
      </c>
      <c r="M204" s="277"/>
      <c r="N204" s="277"/>
      <c r="O204" s="277"/>
      <c r="P204" s="277"/>
      <c r="Q204" s="277"/>
      <c r="S204" s="277"/>
      <c r="T204" s="277"/>
      <c r="U204" s="277"/>
      <c r="V204" s="277"/>
    </row>
    <row r="205" spans="1:22" ht="45.95" customHeight="1">
      <c r="A205" s="271">
        <v>29</v>
      </c>
      <c r="B205" s="272" t="s">
        <v>1459</v>
      </c>
      <c r="C205" s="271">
        <v>193</v>
      </c>
      <c r="D205" s="273" t="s">
        <v>1466</v>
      </c>
      <c r="E205" s="274">
        <v>3.15</v>
      </c>
      <c r="F205" s="274">
        <v>0.8</v>
      </c>
      <c r="G205" s="275">
        <v>10</v>
      </c>
      <c r="H205" s="275">
        <v>16</v>
      </c>
      <c r="I205" s="276">
        <v>0.21</v>
      </c>
      <c r="J205" s="276">
        <v>0.7</v>
      </c>
      <c r="K205" s="276">
        <v>0.02</v>
      </c>
      <c r="L205" s="276">
        <v>7.0000000000000007E-2</v>
      </c>
      <c r="M205" s="277"/>
      <c r="N205" s="277"/>
      <c r="O205" s="277"/>
      <c r="P205" s="277"/>
      <c r="Q205" s="277"/>
      <c r="S205" s="277"/>
      <c r="T205" s="277"/>
      <c r="U205" s="277"/>
      <c r="V205" s="277"/>
    </row>
    <row r="206" spans="1:22" ht="33" customHeight="1">
      <c r="A206" s="271">
        <v>29</v>
      </c>
      <c r="B206" s="272" t="s">
        <v>1459</v>
      </c>
      <c r="C206" s="271">
        <v>194</v>
      </c>
      <c r="D206" s="273" t="s">
        <v>1467</v>
      </c>
      <c r="E206" s="274">
        <v>4.46</v>
      </c>
      <c r="F206" s="274">
        <v>0.8</v>
      </c>
      <c r="G206" s="275">
        <v>8</v>
      </c>
      <c r="H206" s="275">
        <v>11</v>
      </c>
      <c r="I206" s="276">
        <v>0.11</v>
      </c>
      <c r="J206" s="276">
        <v>0.84</v>
      </c>
      <c r="K206" s="276">
        <v>0.01</v>
      </c>
      <c r="L206" s="276">
        <v>0.04</v>
      </c>
      <c r="M206" s="277"/>
      <c r="N206" s="277"/>
      <c r="O206" s="277"/>
      <c r="P206" s="277"/>
      <c r="Q206" s="277"/>
      <c r="S206" s="277"/>
      <c r="T206" s="277"/>
      <c r="U206" s="277"/>
      <c r="V206" s="277"/>
    </row>
    <row r="207" spans="1:22" ht="33" customHeight="1">
      <c r="A207" s="271">
        <v>29</v>
      </c>
      <c r="B207" s="272" t="s">
        <v>1459</v>
      </c>
      <c r="C207" s="271">
        <v>195</v>
      </c>
      <c r="D207" s="273" t="s">
        <v>1468</v>
      </c>
      <c r="E207" s="274">
        <v>0.79</v>
      </c>
      <c r="F207" s="274">
        <v>1</v>
      </c>
      <c r="G207" s="275">
        <v>4</v>
      </c>
      <c r="H207" s="275">
        <v>9</v>
      </c>
      <c r="I207" s="276">
        <v>0.56000000000000005</v>
      </c>
      <c r="J207" s="276">
        <v>0.21</v>
      </c>
      <c r="K207" s="276">
        <v>0.06</v>
      </c>
      <c r="L207" s="276">
        <v>0.17</v>
      </c>
      <c r="M207" s="277"/>
      <c r="N207" s="277"/>
      <c r="O207" s="277"/>
      <c r="P207" s="277"/>
      <c r="Q207" s="277"/>
      <c r="S207" s="277"/>
      <c r="T207" s="277"/>
      <c r="U207" s="277"/>
      <c r="V207" s="277"/>
    </row>
    <row r="208" spans="1:22" ht="33" customHeight="1">
      <c r="A208" s="271">
        <v>29</v>
      </c>
      <c r="B208" s="272" t="s">
        <v>1459</v>
      </c>
      <c r="C208" s="271">
        <v>196</v>
      </c>
      <c r="D208" s="273" t="s">
        <v>1469</v>
      </c>
      <c r="E208" s="274">
        <v>0.93</v>
      </c>
      <c r="F208" s="274">
        <v>1.1000000000000001</v>
      </c>
      <c r="G208" s="275">
        <v>5</v>
      </c>
      <c r="H208" s="275">
        <v>10</v>
      </c>
      <c r="I208" s="276">
        <v>0.53</v>
      </c>
      <c r="J208" s="276">
        <v>0.26</v>
      </c>
      <c r="K208" s="276">
        <v>0.06</v>
      </c>
      <c r="L208" s="276">
        <v>0.15</v>
      </c>
      <c r="M208" s="277"/>
      <c r="N208" s="277"/>
      <c r="O208" s="277"/>
      <c r="P208" s="277"/>
      <c r="Q208" s="277"/>
      <c r="S208" s="277"/>
      <c r="T208" s="277"/>
      <c r="U208" s="277"/>
      <c r="V208" s="277"/>
    </row>
    <row r="209" spans="1:23" ht="33" customHeight="1">
      <c r="A209" s="271">
        <v>29</v>
      </c>
      <c r="B209" s="272" t="s">
        <v>1459</v>
      </c>
      <c r="C209" s="271">
        <v>197</v>
      </c>
      <c r="D209" s="273" t="s">
        <v>1470</v>
      </c>
      <c r="E209" s="274">
        <v>1.37</v>
      </c>
      <c r="F209" s="274">
        <v>1</v>
      </c>
      <c r="G209" s="275">
        <v>4</v>
      </c>
      <c r="H209" s="275">
        <v>12</v>
      </c>
      <c r="I209" s="276">
        <v>0.45</v>
      </c>
      <c r="J209" s="276">
        <v>0.37</v>
      </c>
      <c r="K209" s="276">
        <v>0.05</v>
      </c>
      <c r="L209" s="276">
        <v>0.13</v>
      </c>
      <c r="M209" s="277"/>
      <c r="N209" s="277"/>
      <c r="O209" s="277"/>
      <c r="P209" s="277"/>
      <c r="Q209" s="277"/>
      <c r="S209" s="277"/>
      <c r="T209" s="277"/>
      <c r="U209" s="277"/>
      <c r="V209" s="277"/>
    </row>
    <row r="210" spans="1:23" ht="33" customHeight="1">
      <c r="A210" s="271">
        <v>29</v>
      </c>
      <c r="B210" s="272" t="s">
        <v>1459</v>
      </c>
      <c r="C210" s="271">
        <v>198</v>
      </c>
      <c r="D210" s="273" t="s">
        <v>1471</v>
      </c>
      <c r="E210" s="274">
        <v>1.51</v>
      </c>
      <c r="F210" s="274">
        <v>1.5</v>
      </c>
      <c r="G210" s="275">
        <v>7</v>
      </c>
      <c r="H210" s="275">
        <v>10</v>
      </c>
      <c r="I210" s="276">
        <v>0.44</v>
      </c>
      <c r="J210" s="276">
        <v>0.38</v>
      </c>
      <c r="K210" s="276">
        <v>0.05</v>
      </c>
      <c r="L210" s="276">
        <v>0.13</v>
      </c>
      <c r="M210" s="277"/>
      <c r="N210" s="277"/>
      <c r="O210" s="277"/>
      <c r="P210" s="277"/>
      <c r="Q210" s="277"/>
      <c r="S210" s="277"/>
      <c r="T210" s="277"/>
      <c r="U210" s="277"/>
      <c r="V210" s="277"/>
    </row>
    <row r="211" spans="1:23" ht="33" customHeight="1">
      <c r="A211" s="271">
        <v>29</v>
      </c>
      <c r="B211" s="272" t="s">
        <v>1459</v>
      </c>
      <c r="C211" s="271">
        <v>199</v>
      </c>
      <c r="D211" s="273" t="s">
        <v>1472</v>
      </c>
      <c r="E211" s="274">
        <v>1.73</v>
      </c>
      <c r="F211" s="274">
        <v>1.5</v>
      </c>
      <c r="G211" s="275">
        <v>5</v>
      </c>
      <c r="H211" s="275">
        <v>11</v>
      </c>
      <c r="I211" s="276">
        <v>0.43</v>
      </c>
      <c r="J211" s="276">
        <v>0.4</v>
      </c>
      <c r="K211" s="276">
        <v>0.05</v>
      </c>
      <c r="L211" s="276">
        <v>0.12</v>
      </c>
      <c r="M211" s="277"/>
      <c r="N211" s="279"/>
      <c r="O211" s="277"/>
      <c r="P211" s="277"/>
      <c r="Q211" s="277"/>
      <c r="S211" s="277"/>
      <c r="T211" s="277"/>
      <c r="U211" s="277"/>
      <c r="V211" s="277"/>
    </row>
    <row r="212" spans="1:23" ht="45.95" customHeight="1">
      <c r="A212" s="271">
        <v>30</v>
      </c>
      <c r="B212" s="272" t="s">
        <v>1473</v>
      </c>
      <c r="C212" s="271">
        <v>200</v>
      </c>
      <c r="D212" s="273" t="s">
        <v>1474</v>
      </c>
      <c r="E212" s="274">
        <v>1.04</v>
      </c>
      <c r="F212" s="274">
        <v>0.75</v>
      </c>
      <c r="G212" s="275">
        <v>3</v>
      </c>
      <c r="H212" s="275">
        <v>6</v>
      </c>
      <c r="I212" s="276">
        <v>0.56999999999999995</v>
      </c>
      <c r="J212" s="276">
        <v>0.23</v>
      </c>
      <c r="K212" s="276">
        <v>0.05</v>
      </c>
      <c r="L212" s="276">
        <v>0.15</v>
      </c>
      <c r="M212" s="277"/>
      <c r="N212" s="277"/>
      <c r="O212" s="277"/>
      <c r="P212" s="277"/>
      <c r="Q212" s="277"/>
      <c r="S212" s="277"/>
      <c r="T212" s="277"/>
      <c r="U212" s="277"/>
      <c r="V212" s="277"/>
    </row>
    <row r="213" spans="1:23" ht="21.95" customHeight="1">
      <c r="A213" s="271">
        <v>30</v>
      </c>
      <c r="B213" s="272" t="s">
        <v>1473</v>
      </c>
      <c r="C213" s="271">
        <v>201</v>
      </c>
      <c r="D213" s="273" t="s">
        <v>1475</v>
      </c>
      <c r="E213" s="274">
        <v>0.9</v>
      </c>
      <c r="F213" s="274">
        <v>1</v>
      </c>
      <c r="G213" s="275">
        <v>5</v>
      </c>
      <c r="H213" s="275">
        <v>9</v>
      </c>
      <c r="I213" s="276">
        <v>0.61</v>
      </c>
      <c r="J213" s="276">
        <v>0.17</v>
      </c>
      <c r="K213" s="276">
        <v>0.06</v>
      </c>
      <c r="L213" s="276">
        <v>0.16</v>
      </c>
      <c r="M213" s="277"/>
      <c r="N213" s="277"/>
      <c r="O213" s="277"/>
      <c r="P213" s="277"/>
      <c r="Q213" s="277"/>
      <c r="S213" s="277"/>
      <c r="T213" s="277"/>
      <c r="U213" s="277"/>
      <c r="V213" s="277"/>
      <c r="W213" s="278"/>
    </row>
    <row r="214" spans="1:23" ht="45.95" customHeight="1">
      <c r="A214" s="271">
        <v>30</v>
      </c>
      <c r="B214" s="272" t="s">
        <v>1473</v>
      </c>
      <c r="C214" s="271">
        <v>202</v>
      </c>
      <c r="D214" s="273" t="s">
        <v>1476</v>
      </c>
      <c r="E214" s="280">
        <v>0.67</v>
      </c>
      <c r="F214" s="280">
        <v>1.3</v>
      </c>
      <c r="G214" s="281">
        <v>4</v>
      </c>
      <c r="H214" s="281">
        <v>8</v>
      </c>
      <c r="I214" s="282">
        <v>0.67</v>
      </c>
      <c r="J214" s="282">
        <v>0.09</v>
      </c>
      <c r="K214" s="282">
        <v>0.06</v>
      </c>
      <c r="L214" s="282">
        <v>0.18</v>
      </c>
      <c r="M214" s="277"/>
      <c r="N214" s="277"/>
      <c r="O214" s="277"/>
      <c r="P214" s="277"/>
      <c r="Q214" s="277"/>
      <c r="S214" s="277"/>
      <c r="T214" s="277"/>
      <c r="U214" s="277"/>
      <c r="V214" s="277"/>
    </row>
    <row r="215" spans="1:23" s="278" customFormat="1" ht="33" customHeight="1">
      <c r="A215" s="271">
        <v>30</v>
      </c>
      <c r="B215" s="272" t="s">
        <v>1473</v>
      </c>
      <c r="C215" s="271">
        <v>203</v>
      </c>
      <c r="D215" s="273" t="s">
        <v>1580</v>
      </c>
      <c r="E215" s="274">
        <v>1.2</v>
      </c>
      <c r="F215" s="274">
        <v>1</v>
      </c>
      <c r="G215" s="275">
        <v>2</v>
      </c>
      <c r="H215" s="275">
        <v>6</v>
      </c>
      <c r="I215" s="276">
        <v>0.39</v>
      </c>
      <c r="J215" s="276">
        <v>0.47</v>
      </c>
      <c r="K215" s="276">
        <v>0.04</v>
      </c>
      <c r="L215" s="276">
        <v>0.1</v>
      </c>
      <c r="M215" s="277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ht="33" customHeight="1">
      <c r="A216" s="271">
        <v>30</v>
      </c>
      <c r="B216" s="272" t="s">
        <v>1473</v>
      </c>
      <c r="C216" s="271">
        <v>204</v>
      </c>
      <c r="D216" s="273" t="s">
        <v>1581</v>
      </c>
      <c r="E216" s="274">
        <v>1.39</v>
      </c>
      <c r="F216" s="274">
        <v>1</v>
      </c>
      <c r="G216" s="275">
        <v>7</v>
      </c>
      <c r="H216" s="275">
        <v>11</v>
      </c>
      <c r="I216" s="276">
        <v>0.36</v>
      </c>
      <c r="J216" s="276">
        <v>0.52</v>
      </c>
      <c r="K216" s="276">
        <v>0.03</v>
      </c>
      <c r="L216" s="276">
        <v>0.09</v>
      </c>
      <c r="M216" s="277"/>
    </row>
    <row r="217" spans="1:23" ht="33" customHeight="1">
      <c r="A217" s="271">
        <v>30</v>
      </c>
      <c r="B217" s="272" t="s">
        <v>1473</v>
      </c>
      <c r="C217" s="271">
        <v>205</v>
      </c>
      <c r="D217" s="273" t="s">
        <v>1582</v>
      </c>
      <c r="E217" s="274">
        <v>2.0099999999999998</v>
      </c>
      <c r="F217" s="274">
        <v>1</v>
      </c>
      <c r="G217" s="275">
        <v>4</v>
      </c>
      <c r="H217" s="275">
        <v>8</v>
      </c>
      <c r="I217" s="276">
        <v>0.35</v>
      </c>
      <c r="J217" s="276">
        <v>0.52</v>
      </c>
      <c r="K217" s="276">
        <v>0.03</v>
      </c>
      <c r="L217" s="276">
        <v>0.1</v>
      </c>
      <c r="M217" s="277"/>
    </row>
    <row r="218" spans="1:23" ht="33" customHeight="1">
      <c r="A218" s="271">
        <v>30</v>
      </c>
      <c r="B218" s="272" t="s">
        <v>1473</v>
      </c>
      <c r="C218" s="271">
        <v>206</v>
      </c>
      <c r="D218" s="273" t="s">
        <v>1583</v>
      </c>
      <c r="E218" s="274">
        <v>1.08</v>
      </c>
      <c r="F218" s="274">
        <v>1</v>
      </c>
      <c r="G218" s="275">
        <v>3</v>
      </c>
      <c r="H218" s="275">
        <v>8</v>
      </c>
      <c r="I218" s="276">
        <v>0.63</v>
      </c>
      <c r="J218" s="276">
        <v>0.15</v>
      </c>
      <c r="K218" s="276">
        <v>0.06</v>
      </c>
      <c r="L218" s="276">
        <v>0.16</v>
      </c>
      <c r="M218" s="277"/>
    </row>
    <row r="219" spans="1:23" ht="33" customHeight="1">
      <c r="A219" s="271">
        <v>30</v>
      </c>
      <c r="B219" s="272" t="s">
        <v>1473</v>
      </c>
      <c r="C219" s="271">
        <v>207</v>
      </c>
      <c r="D219" s="273" t="s">
        <v>1584</v>
      </c>
      <c r="E219" s="274">
        <v>1.1200000000000001</v>
      </c>
      <c r="F219" s="274">
        <v>1</v>
      </c>
      <c r="G219" s="275">
        <v>3</v>
      </c>
      <c r="H219" s="275">
        <v>6</v>
      </c>
      <c r="I219" s="276">
        <v>0.62</v>
      </c>
      <c r="J219" s="276">
        <v>0.16</v>
      </c>
      <c r="K219" s="276">
        <v>0.06</v>
      </c>
      <c r="L219" s="276">
        <v>0.16</v>
      </c>
      <c r="M219" s="277"/>
    </row>
    <row r="220" spans="1:23" ht="33" customHeight="1">
      <c r="A220" s="271">
        <v>30</v>
      </c>
      <c r="B220" s="272" t="s">
        <v>1473</v>
      </c>
      <c r="C220" s="271">
        <v>208</v>
      </c>
      <c r="D220" s="273" t="s">
        <v>1585</v>
      </c>
      <c r="E220" s="274">
        <v>1.62</v>
      </c>
      <c r="F220" s="274">
        <v>1</v>
      </c>
      <c r="G220" s="275">
        <v>2</v>
      </c>
      <c r="H220" s="275">
        <v>7</v>
      </c>
      <c r="I220" s="276">
        <v>0.44</v>
      </c>
      <c r="J220" s="276">
        <v>0.4</v>
      </c>
      <c r="K220" s="276">
        <v>0.04</v>
      </c>
      <c r="L220" s="276">
        <v>0.12</v>
      </c>
      <c r="M220" s="277"/>
    </row>
    <row r="221" spans="1:23" ht="33" customHeight="1">
      <c r="A221" s="271">
        <v>30</v>
      </c>
      <c r="B221" s="272" t="s">
        <v>1473</v>
      </c>
      <c r="C221" s="271">
        <v>209</v>
      </c>
      <c r="D221" s="273" t="s">
        <v>1586</v>
      </c>
      <c r="E221" s="274">
        <v>1.95</v>
      </c>
      <c r="F221" s="274">
        <v>1</v>
      </c>
      <c r="G221" s="275">
        <v>2</v>
      </c>
      <c r="H221" s="275">
        <v>6</v>
      </c>
      <c r="I221" s="276">
        <v>0.45</v>
      </c>
      <c r="J221" s="276">
        <v>0.4</v>
      </c>
      <c r="K221" s="276">
        <v>0.04</v>
      </c>
      <c r="L221" s="276">
        <v>0.11</v>
      </c>
      <c r="M221" s="277"/>
    </row>
    <row r="222" spans="1:23" ht="33" customHeight="1">
      <c r="A222" s="271">
        <v>31</v>
      </c>
      <c r="B222" s="272" t="s">
        <v>1477</v>
      </c>
      <c r="C222" s="271">
        <v>210</v>
      </c>
      <c r="D222" s="273" t="s">
        <v>1587</v>
      </c>
      <c r="E222" s="274">
        <v>0.82</v>
      </c>
      <c r="F222" s="274">
        <v>1</v>
      </c>
      <c r="G222" s="275">
        <v>5</v>
      </c>
      <c r="H222" s="275">
        <v>7</v>
      </c>
      <c r="I222" s="276">
        <v>0.56999999999999995</v>
      </c>
      <c r="J222" s="276">
        <v>0.26</v>
      </c>
      <c r="K222" s="276">
        <v>0.04</v>
      </c>
      <c r="L222" s="276">
        <v>0.13</v>
      </c>
      <c r="M222" s="277"/>
    </row>
    <row r="223" spans="1:23" ht="33" customHeight="1">
      <c r="A223" s="271">
        <v>31</v>
      </c>
      <c r="B223" s="272" t="s">
        <v>1477</v>
      </c>
      <c r="C223" s="271">
        <v>211</v>
      </c>
      <c r="D223" s="273" t="s">
        <v>1588</v>
      </c>
      <c r="E223" s="274">
        <v>0.55000000000000004</v>
      </c>
      <c r="F223" s="274">
        <v>1</v>
      </c>
      <c r="G223" s="275">
        <v>2</v>
      </c>
      <c r="H223" s="275">
        <v>5</v>
      </c>
      <c r="I223" s="276">
        <v>0.64</v>
      </c>
      <c r="J223" s="276">
        <v>0.17</v>
      </c>
      <c r="K223" s="276">
        <v>0.05</v>
      </c>
      <c r="L223" s="276">
        <v>0.14000000000000001</v>
      </c>
      <c r="M223" s="277"/>
    </row>
    <row r="224" spans="1:23" ht="33" customHeight="1">
      <c r="A224" s="271">
        <v>31</v>
      </c>
      <c r="B224" s="272" t="s">
        <v>1477</v>
      </c>
      <c r="C224" s="271">
        <v>212</v>
      </c>
      <c r="D224" s="273" t="s">
        <v>1589</v>
      </c>
      <c r="E224" s="274">
        <v>0.78</v>
      </c>
      <c r="F224" s="274">
        <v>1</v>
      </c>
      <c r="G224" s="275">
        <v>2</v>
      </c>
      <c r="H224" s="275">
        <v>7</v>
      </c>
      <c r="I224" s="276">
        <v>0.56999999999999995</v>
      </c>
      <c r="J224" s="276">
        <v>0.26</v>
      </c>
      <c r="K224" s="276">
        <v>0.04</v>
      </c>
      <c r="L224" s="276">
        <v>0.13</v>
      </c>
      <c r="M224" s="277"/>
    </row>
    <row r="225" spans="1:13" ht="33" customHeight="1">
      <c r="A225" s="271">
        <v>31</v>
      </c>
      <c r="B225" s="272" t="s">
        <v>1477</v>
      </c>
      <c r="C225" s="271">
        <v>213</v>
      </c>
      <c r="D225" s="273" t="s">
        <v>1590</v>
      </c>
      <c r="E225" s="274">
        <v>1.32</v>
      </c>
      <c r="F225" s="274">
        <v>1</v>
      </c>
      <c r="G225" s="275">
        <v>4</v>
      </c>
      <c r="H225" s="275">
        <v>7</v>
      </c>
      <c r="I225" s="276">
        <v>0.52</v>
      </c>
      <c r="J225" s="276">
        <v>0.33</v>
      </c>
      <c r="K225" s="276">
        <v>0.04</v>
      </c>
      <c r="L225" s="276">
        <v>0.11</v>
      </c>
      <c r="M225" s="277"/>
    </row>
    <row r="226" spans="1:13" ht="33" customHeight="1">
      <c r="A226" s="271">
        <v>31</v>
      </c>
      <c r="B226" s="272" t="s">
        <v>1477</v>
      </c>
      <c r="C226" s="271">
        <v>214</v>
      </c>
      <c r="D226" s="273" t="s">
        <v>1591</v>
      </c>
      <c r="E226" s="274">
        <v>2.31</v>
      </c>
      <c r="F226" s="274">
        <v>1</v>
      </c>
      <c r="G226" s="275">
        <v>6</v>
      </c>
      <c r="H226" s="275">
        <v>13</v>
      </c>
      <c r="I226" s="276">
        <v>0.49</v>
      </c>
      <c r="J226" s="276">
        <v>0.36</v>
      </c>
      <c r="K226" s="276">
        <v>0.04</v>
      </c>
      <c r="L226" s="276">
        <v>0.11</v>
      </c>
      <c r="M226" s="277"/>
    </row>
    <row r="227" spans="1:13" ht="33" customHeight="1">
      <c r="A227" s="271">
        <v>31</v>
      </c>
      <c r="B227" s="272" t="s">
        <v>1477</v>
      </c>
      <c r="C227" s="271">
        <v>215</v>
      </c>
      <c r="D227" s="273" t="s">
        <v>1592</v>
      </c>
      <c r="E227" s="274">
        <v>1.43</v>
      </c>
      <c r="F227" s="274">
        <v>0.8</v>
      </c>
      <c r="G227" s="275">
        <v>8</v>
      </c>
      <c r="H227" s="275">
        <v>13</v>
      </c>
      <c r="I227" s="276">
        <v>0.56000000000000005</v>
      </c>
      <c r="J227" s="276">
        <v>0.28000000000000003</v>
      </c>
      <c r="K227" s="276">
        <v>0.04</v>
      </c>
      <c r="L227" s="276">
        <v>0.12</v>
      </c>
      <c r="M227" s="277"/>
    </row>
    <row r="228" spans="1:13" ht="33" customHeight="1">
      <c r="A228" s="271">
        <v>31</v>
      </c>
      <c r="B228" s="272" t="s">
        <v>1477</v>
      </c>
      <c r="C228" s="271">
        <v>216</v>
      </c>
      <c r="D228" s="273" t="s">
        <v>1593</v>
      </c>
      <c r="E228" s="274">
        <v>1.83</v>
      </c>
      <c r="F228" s="274">
        <v>1</v>
      </c>
      <c r="G228" s="275">
        <v>10</v>
      </c>
      <c r="H228" s="275">
        <v>10</v>
      </c>
      <c r="I228" s="276">
        <v>0.54</v>
      </c>
      <c r="J228" s="276">
        <v>0.31</v>
      </c>
      <c r="K228" s="276">
        <v>0.04</v>
      </c>
      <c r="L228" s="276">
        <v>0.11</v>
      </c>
      <c r="M228" s="277"/>
    </row>
    <row r="229" spans="1:13" ht="33" customHeight="1">
      <c r="A229" s="271">
        <v>31</v>
      </c>
      <c r="B229" s="272" t="s">
        <v>1477</v>
      </c>
      <c r="C229" s="271">
        <v>217</v>
      </c>
      <c r="D229" s="273" t="s">
        <v>1594</v>
      </c>
      <c r="E229" s="274">
        <v>1.95</v>
      </c>
      <c r="F229" s="274">
        <v>1</v>
      </c>
      <c r="G229" s="275">
        <v>5</v>
      </c>
      <c r="H229" s="275">
        <v>8</v>
      </c>
      <c r="I229" s="276">
        <v>0.53</v>
      </c>
      <c r="J229" s="276">
        <v>0.31</v>
      </c>
      <c r="K229" s="276">
        <v>0.04</v>
      </c>
      <c r="L229" s="276">
        <v>0.12</v>
      </c>
      <c r="M229" s="277"/>
    </row>
    <row r="230" spans="1:13" ht="33" customHeight="1">
      <c r="A230" s="271">
        <v>31</v>
      </c>
      <c r="B230" s="272" t="s">
        <v>1477</v>
      </c>
      <c r="C230" s="271">
        <v>218</v>
      </c>
      <c r="D230" s="273" t="s">
        <v>1595</v>
      </c>
      <c r="E230" s="274">
        <v>1.53</v>
      </c>
      <c r="F230" s="274">
        <v>0.8</v>
      </c>
      <c r="G230" s="275">
        <v>6</v>
      </c>
      <c r="H230" s="275">
        <v>7</v>
      </c>
      <c r="I230" s="276">
        <v>0.48</v>
      </c>
      <c r="J230" s="276">
        <v>0.38</v>
      </c>
      <c r="K230" s="276">
        <v>0.04</v>
      </c>
      <c r="L230" s="276">
        <v>0.1</v>
      </c>
      <c r="M230" s="277"/>
    </row>
    <row r="231" spans="1:13" ht="33" customHeight="1">
      <c r="A231" s="271">
        <v>31</v>
      </c>
      <c r="B231" s="272" t="s">
        <v>1477</v>
      </c>
      <c r="C231" s="271">
        <v>219</v>
      </c>
      <c r="D231" s="273" t="s">
        <v>1596</v>
      </c>
      <c r="E231" s="274">
        <v>1.86</v>
      </c>
      <c r="F231" s="274">
        <v>0.8</v>
      </c>
      <c r="G231" s="275">
        <v>6</v>
      </c>
      <c r="H231" s="275">
        <v>7</v>
      </c>
      <c r="I231" s="276">
        <v>0.48</v>
      </c>
      <c r="J231" s="276">
        <v>0.38</v>
      </c>
      <c r="K231" s="276">
        <v>0.04</v>
      </c>
      <c r="L231" s="276">
        <v>0.1</v>
      </c>
      <c r="M231" s="277"/>
    </row>
    <row r="232" spans="1:13" ht="45.95" customHeight="1">
      <c r="A232" s="271">
        <v>31</v>
      </c>
      <c r="B232" s="272" t="s">
        <v>1477</v>
      </c>
      <c r="C232" s="271">
        <v>220</v>
      </c>
      <c r="D232" s="273" t="s">
        <v>1478</v>
      </c>
      <c r="E232" s="274">
        <v>0.76</v>
      </c>
      <c r="F232" s="274">
        <v>1</v>
      </c>
      <c r="G232" s="275">
        <v>5</v>
      </c>
      <c r="H232" s="275">
        <v>7</v>
      </c>
      <c r="I232" s="276">
        <v>0.52</v>
      </c>
      <c r="J232" s="276">
        <v>0.33</v>
      </c>
      <c r="K232" s="276">
        <v>0.04</v>
      </c>
      <c r="L232" s="276">
        <v>0.11</v>
      </c>
      <c r="M232" s="277"/>
    </row>
    <row r="233" spans="1:13" ht="33" customHeight="1">
      <c r="A233" s="271">
        <v>31</v>
      </c>
      <c r="B233" s="272" t="s">
        <v>1477</v>
      </c>
      <c r="C233" s="271">
        <v>221</v>
      </c>
      <c r="D233" s="273" t="s">
        <v>1597</v>
      </c>
      <c r="E233" s="274">
        <v>0.88</v>
      </c>
      <c r="F233" s="274">
        <v>1</v>
      </c>
      <c r="G233" s="275">
        <v>3</v>
      </c>
      <c r="H233" s="275">
        <v>8</v>
      </c>
      <c r="I233" s="276">
        <v>0.69</v>
      </c>
      <c r="J233" s="276">
        <v>0.11</v>
      </c>
      <c r="K233" s="276">
        <v>0.05</v>
      </c>
      <c r="L233" s="276">
        <v>0.15</v>
      </c>
      <c r="M233" s="277"/>
    </row>
    <row r="234" spans="1:13" ht="21.95" customHeight="1">
      <c r="A234" s="271">
        <v>31</v>
      </c>
      <c r="B234" s="272" t="s">
        <v>1477</v>
      </c>
      <c r="C234" s="271">
        <v>222</v>
      </c>
      <c r="D234" s="273" t="s">
        <v>1479</v>
      </c>
      <c r="E234" s="274">
        <v>0.89</v>
      </c>
      <c r="F234" s="274">
        <v>0.8</v>
      </c>
      <c r="G234" s="275">
        <v>10</v>
      </c>
      <c r="H234" s="275">
        <v>14</v>
      </c>
      <c r="I234" s="276">
        <v>0.74</v>
      </c>
      <c r="J234" s="276">
        <v>0.05</v>
      </c>
      <c r="K234" s="276">
        <v>0.06</v>
      </c>
      <c r="L234" s="276">
        <v>0.15</v>
      </c>
      <c r="M234" s="277"/>
    </row>
    <row r="235" spans="1:13" ht="21.95" customHeight="1">
      <c r="A235" s="271">
        <v>31</v>
      </c>
      <c r="B235" s="272" t="s">
        <v>1477</v>
      </c>
      <c r="C235" s="271">
        <v>223</v>
      </c>
      <c r="D235" s="273" t="s">
        <v>1480</v>
      </c>
      <c r="E235" s="274">
        <v>2.42</v>
      </c>
      <c r="F235" s="274">
        <v>0.8</v>
      </c>
      <c r="G235" s="275">
        <v>5</v>
      </c>
      <c r="H235" s="275">
        <v>17</v>
      </c>
      <c r="I235" s="276">
        <v>0.57999999999999996</v>
      </c>
      <c r="J235" s="276">
        <v>0.25</v>
      </c>
      <c r="K235" s="276">
        <v>0.05</v>
      </c>
      <c r="L235" s="276">
        <v>0.12</v>
      </c>
      <c r="M235" s="277"/>
    </row>
    <row r="236" spans="1:13" ht="21.95" customHeight="1">
      <c r="A236" s="271">
        <v>31</v>
      </c>
      <c r="B236" s="272" t="s">
        <v>1477</v>
      </c>
      <c r="C236" s="271">
        <v>224</v>
      </c>
      <c r="D236" s="273" t="s">
        <v>1481</v>
      </c>
      <c r="E236" s="274">
        <v>0.77</v>
      </c>
      <c r="F236" s="274">
        <v>0.9</v>
      </c>
      <c r="G236" s="275">
        <v>7</v>
      </c>
      <c r="H236" s="275">
        <v>14</v>
      </c>
      <c r="I236" s="276">
        <v>0.76</v>
      </c>
      <c r="J236" s="276">
        <v>0.02</v>
      </c>
      <c r="K236" s="276">
        <v>0.06</v>
      </c>
      <c r="L236" s="276">
        <v>0.16</v>
      </c>
      <c r="M236" s="277"/>
    </row>
    <row r="237" spans="1:13" ht="33" customHeight="1">
      <c r="A237" s="271">
        <v>31</v>
      </c>
      <c r="B237" s="272" t="s">
        <v>1477</v>
      </c>
      <c r="C237" s="271">
        <v>225</v>
      </c>
      <c r="D237" s="273" t="s">
        <v>1482</v>
      </c>
      <c r="E237" s="274">
        <v>0.84</v>
      </c>
      <c r="F237" s="274">
        <v>0.7</v>
      </c>
      <c r="G237" s="275">
        <v>2</v>
      </c>
      <c r="H237" s="275">
        <v>6</v>
      </c>
      <c r="I237" s="276">
        <v>0.74</v>
      </c>
      <c r="J237" s="276">
        <v>0.05</v>
      </c>
      <c r="K237" s="276">
        <v>0.06</v>
      </c>
      <c r="L237" s="276">
        <v>0.15</v>
      </c>
      <c r="M237" s="277"/>
    </row>
    <row r="238" spans="1:13" ht="33" customHeight="1">
      <c r="A238" s="271">
        <v>31</v>
      </c>
      <c r="B238" s="272" t="s">
        <v>1477</v>
      </c>
      <c r="C238" s="271">
        <v>226</v>
      </c>
      <c r="D238" s="273" t="s">
        <v>1483</v>
      </c>
      <c r="E238" s="274">
        <v>0.68</v>
      </c>
      <c r="F238" s="274">
        <v>0.5</v>
      </c>
      <c r="G238" s="275">
        <v>2</v>
      </c>
      <c r="H238" s="275">
        <v>5</v>
      </c>
      <c r="I238" s="276">
        <v>0.66</v>
      </c>
      <c r="J238" s="276">
        <v>0.15</v>
      </c>
      <c r="K238" s="276">
        <v>0.05</v>
      </c>
      <c r="L238" s="276">
        <v>0.14000000000000001</v>
      </c>
      <c r="M238" s="277"/>
    </row>
    <row r="239" spans="1:13" ht="33" customHeight="1">
      <c r="A239" s="271">
        <v>31</v>
      </c>
      <c r="B239" s="272" t="s">
        <v>1477</v>
      </c>
      <c r="C239" s="271">
        <v>227</v>
      </c>
      <c r="D239" s="273" t="s">
        <v>1484</v>
      </c>
      <c r="E239" s="274">
        <v>0.67</v>
      </c>
      <c r="F239" s="274">
        <v>0.8</v>
      </c>
      <c r="G239" s="275">
        <v>2</v>
      </c>
      <c r="H239" s="275">
        <v>5</v>
      </c>
      <c r="I239" s="276">
        <v>0.69</v>
      </c>
      <c r="J239" s="276">
        <v>0.11</v>
      </c>
      <c r="K239" s="276">
        <v>0.05</v>
      </c>
      <c r="L239" s="276">
        <v>0.15</v>
      </c>
      <c r="M239" s="277"/>
    </row>
    <row r="240" spans="1:13" ht="21.95" customHeight="1">
      <c r="A240" s="271">
        <v>31</v>
      </c>
      <c r="B240" s="272" t="s">
        <v>1477</v>
      </c>
      <c r="C240" s="271">
        <v>228</v>
      </c>
      <c r="D240" s="273" t="s">
        <v>1485</v>
      </c>
      <c r="E240" s="274">
        <v>1.19</v>
      </c>
      <c r="F240" s="274">
        <v>0.48</v>
      </c>
      <c r="G240" s="275">
        <v>5</v>
      </c>
      <c r="H240" s="275">
        <v>8</v>
      </c>
      <c r="I240" s="276">
        <v>0.51</v>
      </c>
      <c r="J240" s="276">
        <v>0.34</v>
      </c>
      <c r="K240" s="276">
        <v>0.04</v>
      </c>
      <c r="L240" s="276">
        <v>0.11</v>
      </c>
      <c r="M240" s="277"/>
    </row>
    <row r="241" spans="1:13" ht="33" customHeight="1">
      <c r="A241" s="271">
        <v>32</v>
      </c>
      <c r="B241" s="272" t="s">
        <v>1486</v>
      </c>
      <c r="C241" s="271">
        <v>229</v>
      </c>
      <c r="D241" s="273" t="s">
        <v>1598</v>
      </c>
      <c r="E241" s="274">
        <v>1.29</v>
      </c>
      <c r="F241" s="274">
        <v>1</v>
      </c>
      <c r="G241" s="275">
        <v>3</v>
      </c>
      <c r="H241" s="275">
        <v>7</v>
      </c>
      <c r="I241" s="276">
        <v>0.54</v>
      </c>
      <c r="J241" s="276">
        <v>0.3</v>
      </c>
      <c r="K241" s="276">
        <v>0.04</v>
      </c>
      <c r="L241" s="276">
        <v>0.12</v>
      </c>
      <c r="M241" s="277"/>
    </row>
    <row r="242" spans="1:13" ht="33" customHeight="1">
      <c r="A242" s="271">
        <v>32</v>
      </c>
      <c r="B242" s="272" t="s">
        <v>1486</v>
      </c>
      <c r="C242" s="271">
        <v>230</v>
      </c>
      <c r="D242" s="273" t="s">
        <v>1599</v>
      </c>
      <c r="E242" s="274">
        <v>1.57</v>
      </c>
      <c r="F242" s="274">
        <v>1</v>
      </c>
      <c r="G242" s="275">
        <v>7</v>
      </c>
      <c r="H242" s="275">
        <v>15</v>
      </c>
      <c r="I242" s="276">
        <v>0.52</v>
      </c>
      <c r="J242" s="276">
        <v>0.33</v>
      </c>
      <c r="K242" s="276">
        <v>0.04</v>
      </c>
      <c r="L242" s="276">
        <v>0.11</v>
      </c>
      <c r="M242" s="277"/>
    </row>
    <row r="243" spans="1:13" ht="33" customHeight="1">
      <c r="A243" s="271">
        <v>32</v>
      </c>
      <c r="B243" s="272" t="s">
        <v>1486</v>
      </c>
      <c r="C243" s="271">
        <v>231</v>
      </c>
      <c r="D243" s="273" t="s">
        <v>1600</v>
      </c>
      <c r="E243" s="274">
        <v>2.42</v>
      </c>
      <c r="F243" s="274">
        <v>0.9</v>
      </c>
      <c r="G243" s="275">
        <v>7</v>
      </c>
      <c r="H243" s="275">
        <v>20</v>
      </c>
      <c r="I243" s="276">
        <v>0.54</v>
      </c>
      <c r="J243" s="276">
        <v>0.3</v>
      </c>
      <c r="K243" s="276">
        <v>0.04</v>
      </c>
      <c r="L243" s="276">
        <v>0.12</v>
      </c>
      <c r="M243" s="277"/>
    </row>
    <row r="244" spans="1:13" ht="33" customHeight="1">
      <c r="A244" s="271">
        <v>32</v>
      </c>
      <c r="B244" s="272" t="s">
        <v>1486</v>
      </c>
      <c r="C244" s="271">
        <v>232</v>
      </c>
      <c r="D244" s="273" t="s">
        <v>1601</v>
      </c>
      <c r="E244" s="274">
        <v>2.69</v>
      </c>
      <c r="F244" s="274">
        <v>0.9</v>
      </c>
      <c r="G244" s="275">
        <v>10</v>
      </c>
      <c r="H244" s="275">
        <v>22</v>
      </c>
      <c r="I244" s="276">
        <v>0.52</v>
      </c>
      <c r="J244" s="276">
        <v>0.33</v>
      </c>
      <c r="K244" s="276">
        <v>0.04</v>
      </c>
      <c r="L244" s="276">
        <v>0.11</v>
      </c>
      <c r="M244" s="277"/>
    </row>
    <row r="245" spans="1:13" ht="33" customHeight="1">
      <c r="A245" s="271">
        <v>32</v>
      </c>
      <c r="B245" s="272" t="s">
        <v>1486</v>
      </c>
      <c r="C245" s="271">
        <v>233</v>
      </c>
      <c r="D245" s="273" t="s">
        <v>1487</v>
      </c>
      <c r="E245" s="274">
        <v>1.1599999999999999</v>
      </c>
      <c r="F245" s="274">
        <v>1</v>
      </c>
      <c r="G245" s="275">
        <v>3</v>
      </c>
      <c r="H245" s="275">
        <v>13</v>
      </c>
      <c r="I245" s="276">
        <v>0.65</v>
      </c>
      <c r="J245" s="276">
        <v>0.16</v>
      </c>
      <c r="K245" s="276">
        <v>0.05</v>
      </c>
      <c r="L245" s="276">
        <v>0.14000000000000001</v>
      </c>
      <c r="M245" s="277"/>
    </row>
    <row r="246" spans="1:13" ht="33" customHeight="1">
      <c r="A246" s="271">
        <v>32</v>
      </c>
      <c r="B246" s="272" t="s">
        <v>1486</v>
      </c>
      <c r="C246" s="271">
        <v>234</v>
      </c>
      <c r="D246" s="273" t="s">
        <v>1488</v>
      </c>
      <c r="E246" s="274">
        <v>1.95</v>
      </c>
      <c r="F246" s="274">
        <v>1</v>
      </c>
      <c r="G246" s="275">
        <v>5</v>
      </c>
      <c r="H246" s="275">
        <v>11</v>
      </c>
      <c r="I246" s="276">
        <v>0.48</v>
      </c>
      <c r="J246" s="276">
        <v>0.39</v>
      </c>
      <c r="K246" s="276">
        <v>0.04</v>
      </c>
      <c r="L246" s="276">
        <v>0.09</v>
      </c>
      <c r="M246" s="277"/>
    </row>
    <row r="247" spans="1:13" ht="33" customHeight="1">
      <c r="A247" s="271">
        <v>32</v>
      </c>
      <c r="B247" s="272" t="s">
        <v>1486</v>
      </c>
      <c r="C247" s="271">
        <v>235</v>
      </c>
      <c r="D247" s="273" t="s">
        <v>1489</v>
      </c>
      <c r="E247" s="274">
        <v>2.46</v>
      </c>
      <c r="F247" s="274">
        <v>1</v>
      </c>
      <c r="G247" s="275">
        <v>8</v>
      </c>
      <c r="H247" s="275">
        <v>11</v>
      </c>
      <c r="I247" s="276">
        <v>0.42</v>
      </c>
      <c r="J247" s="276">
        <v>0.45</v>
      </c>
      <c r="K247" s="276">
        <v>0.03</v>
      </c>
      <c r="L247" s="276">
        <v>0.1</v>
      </c>
      <c r="M247" s="277"/>
    </row>
    <row r="248" spans="1:13" ht="33" customHeight="1">
      <c r="A248" s="271">
        <v>32</v>
      </c>
      <c r="B248" s="272" t="s">
        <v>1486</v>
      </c>
      <c r="C248" s="271">
        <v>236</v>
      </c>
      <c r="D248" s="273" t="s">
        <v>1490</v>
      </c>
      <c r="E248" s="274">
        <v>0.82</v>
      </c>
      <c r="F248" s="274">
        <v>1</v>
      </c>
      <c r="G248" s="275">
        <v>4</v>
      </c>
      <c r="H248" s="275">
        <v>7</v>
      </c>
      <c r="I248" s="276">
        <v>0.52</v>
      </c>
      <c r="J248" s="276">
        <v>0.33</v>
      </c>
      <c r="K248" s="276">
        <v>0.04</v>
      </c>
      <c r="L248" s="276">
        <v>0.11</v>
      </c>
      <c r="M248" s="277"/>
    </row>
    <row r="249" spans="1:13" ht="33" customHeight="1">
      <c r="A249" s="271">
        <v>32</v>
      </c>
      <c r="B249" s="272" t="s">
        <v>1486</v>
      </c>
      <c r="C249" s="271">
        <v>237</v>
      </c>
      <c r="D249" s="273" t="s">
        <v>1491</v>
      </c>
      <c r="E249" s="274">
        <v>0.86</v>
      </c>
      <c r="F249" s="274">
        <v>1</v>
      </c>
      <c r="G249" s="275">
        <v>4</v>
      </c>
      <c r="H249" s="275">
        <v>6</v>
      </c>
      <c r="I249" s="276">
        <v>0.6</v>
      </c>
      <c r="J249" s="276">
        <v>0.23</v>
      </c>
      <c r="K249" s="276">
        <v>0.05</v>
      </c>
      <c r="L249" s="276">
        <v>0.12</v>
      </c>
      <c r="M249" s="277"/>
    </row>
    <row r="250" spans="1:13" ht="33" customHeight="1">
      <c r="A250" s="271">
        <v>32</v>
      </c>
      <c r="B250" s="272" t="s">
        <v>1486</v>
      </c>
      <c r="C250" s="271">
        <v>238</v>
      </c>
      <c r="D250" s="273" t="s">
        <v>1492</v>
      </c>
      <c r="E250" s="274">
        <v>1.24</v>
      </c>
      <c r="F250" s="274">
        <v>1</v>
      </c>
      <c r="G250" s="275">
        <v>5</v>
      </c>
      <c r="H250" s="275">
        <v>9</v>
      </c>
      <c r="I250" s="276">
        <v>0.59</v>
      </c>
      <c r="J250" s="276">
        <v>0.24</v>
      </c>
      <c r="K250" s="276">
        <v>0.05</v>
      </c>
      <c r="L250" s="276">
        <v>0.12</v>
      </c>
      <c r="M250" s="277"/>
    </row>
    <row r="251" spans="1:13" ht="33" customHeight="1">
      <c r="A251" s="271">
        <v>32</v>
      </c>
      <c r="B251" s="272" t="s">
        <v>1486</v>
      </c>
      <c r="C251" s="271">
        <v>239</v>
      </c>
      <c r="D251" s="273" t="s">
        <v>1493</v>
      </c>
      <c r="E251" s="274">
        <v>1.1299999999999999</v>
      </c>
      <c r="F251" s="274">
        <v>1</v>
      </c>
      <c r="G251" s="275">
        <v>2</v>
      </c>
      <c r="H251" s="275">
        <v>7</v>
      </c>
      <c r="I251" s="276">
        <v>0.68</v>
      </c>
      <c r="J251" s="276">
        <v>0.12</v>
      </c>
      <c r="K251" s="276">
        <v>0.05</v>
      </c>
      <c r="L251" s="276">
        <v>0.15</v>
      </c>
      <c r="M251" s="277"/>
    </row>
    <row r="252" spans="1:13" ht="33" customHeight="1">
      <c r="A252" s="271">
        <v>32</v>
      </c>
      <c r="B252" s="272" t="s">
        <v>1486</v>
      </c>
      <c r="C252" s="271">
        <v>240</v>
      </c>
      <c r="D252" s="273" t="s">
        <v>1494</v>
      </c>
      <c r="E252" s="274">
        <v>1.19</v>
      </c>
      <c r="F252" s="274">
        <v>1</v>
      </c>
      <c r="G252" s="275">
        <v>5</v>
      </c>
      <c r="H252" s="275">
        <v>10</v>
      </c>
      <c r="I252" s="276">
        <v>0.67</v>
      </c>
      <c r="J252" s="276">
        <v>0.13</v>
      </c>
      <c r="K252" s="276">
        <v>0.05</v>
      </c>
      <c r="L252" s="276">
        <v>0.15</v>
      </c>
      <c r="M252" s="277"/>
    </row>
    <row r="253" spans="1:13" ht="33" customHeight="1">
      <c r="A253" s="271">
        <v>32</v>
      </c>
      <c r="B253" s="272" t="s">
        <v>1486</v>
      </c>
      <c r="C253" s="271">
        <v>241</v>
      </c>
      <c r="D253" s="273" t="s">
        <v>1495</v>
      </c>
      <c r="E253" s="274">
        <v>2.13</v>
      </c>
      <c r="F253" s="274">
        <v>1</v>
      </c>
      <c r="G253" s="275">
        <v>4</v>
      </c>
      <c r="H253" s="275">
        <v>7</v>
      </c>
      <c r="I253" s="276">
        <v>0.44</v>
      </c>
      <c r="J253" s="276">
        <v>0.43</v>
      </c>
      <c r="K253" s="276">
        <v>0.03</v>
      </c>
      <c r="L253" s="276">
        <v>0.1</v>
      </c>
      <c r="M253" s="277"/>
    </row>
    <row r="254" spans="1:13" ht="33" customHeight="1">
      <c r="A254" s="271">
        <v>33</v>
      </c>
      <c r="B254" s="272" t="s">
        <v>1496</v>
      </c>
      <c r="C254" s="271">
        <v>242</v>
      </c>
      <c r="D254" s="273" t="s">
        <v>1497</v>
      </c>
      <c r="E254" s="274">
        <v>1.17</v>
      </c>
      <c r="F254" s="274">
        <v>1</v>
      </c>
      <c r="G254" s="275">
        <v>5</v>
      </c>
      <c r="H254" s="275">
        <v>11</v>
      </c>
      <c r="I254" s="276">
        <v>0.7</v>
      </c>
      <c r="J254" s="276">
        <v>0.06</v>
      </c>
      <c r="K254" s="276">
        <v>7.0000000000000007E-2</v>
      </c>
      <c r="L254" s="276">
        <v>0.17</v>
      </c>
      <c r="M254" s="277"/>
    </row>
    <row r="255" spans="1:13" ht="33" customHeight="1">
      <c r="A255" s="271">
        <v>33</v>
      </c>
      <c r="B255" s="272" t="s">
        <v>1496</v>
      </c>
      <c r="C255" s="271">
        <v>243</v>
      </c>
      <c r="D255" s="273" t="s">
        <v>1498</v>
      </c>
      <c r="E255" s="274">
        <v>1.9</v>
      </c>
      <c r="F255" s="274">
        <v>1.2</v>
      </c>
      <c r="G255" s="275">
        <v>6</v>
      </c>
      <c r="H255" s="275">
        <v>18</v>
      </c>
      <c r="I255" s="276">
        <v>0.65</v>
      </c>
      <c r="J255" s="276">
        <v>0.13</v>
      </c>
      <c r="K255" s="276">
        <v>0.06</v>
      </c>
      <c r="L255" s="276">
        <v>0.16</v>
      </c>
      <c r="M255" s="277"/>
    </row>
    <row r="256" spans="1:13" ht="33" customHeight="1">
      <c r="A256" s="271">
        <v>34</v>
      </c>
      <c r="B256" s="272" t="s">
        <v>1499</v>
      </c>
      <c r="C256" s="271">
        <v>244</v>
      </c>
      <c r="D256" s="273" t="s">
        <v>1500</v>
      </c>
      <c r="E256" s="274">
        <v>0.89</v>
      </c>
      <c r="F256" s="274">
        <v>0.85</v>
      </c>
      <c r="G256" s="275">
        <v>4</v>
      </c>
      <c r="H256" s="275">
        <v>6</v>
      </c>
      <c r="I256" s="276">
        <v>0.62</v>
      </c>
      <c r="J256" s="276">
        <v>0.17</v>
      </c>
      <c r="K256" s="276">
        <v>0.06</v>
      </c>
      <c r="L256" s="276">
        <v>0.15</v>
      </c>
      <c r="M256" s="277"/>
    </row>
    <row r="257" spans="1:13" ht="33" customHeight="1">
      <c r="A257" s="271">
        <v>34</v>
      </c>
      <c r="B257" s="272" t="s">
        <v>1499</v>
      </c>
      <c r="C257" s="271">
        <v>245</v>
      </c>
      <c r="D257" s="273" t="s">
        <v>1501</v>
      </c>
      <c r="E257" s="274">
        <v>0.74</v>
      </c>
      <c r="F257" s="274">
        <v>1</v>
      </c>
      <c r="G257" s="275">
        <v>4</v>
      </c>
      <c r="H257" s="275">
        <v>5</v>
      </c>
      <c r="I257" s="276">
        <v>0.72</v>
      </c>
      <c r="J257" s="276">
        <v>0.05</v>
      </c>
      <c r="K257" s="276">
        <v>0.06</v>
      </c>
      <c r="L257" s="276">
        <v>0.17</v>
      </c>
      <c r="M257" s="277"/>
    </row>
    <row r="258" spans="1:13" ht="33" customHeight="1">
      <c r="A258" s="271">
        <v>34</v>
      </c>
      <c r="B258" s="272" t="s">
        <v>1499</v>
      </c>
      <c r="C258" s="271">
        <v>246</v>
      </c>
      <c r="D258" s="273" t="s">
        <v>1502</v>
      </c>
      <c r="E258" s="274">
        <v>1.27</v>
      </c>
      <c r="F258" s="274">
        <v>0.9</v>
      </c>
      <c r="G258" s="275">
        <v>4</v>
      </c>
      <c r="H258" s="275">
        <v>5</v>
      </c>
      <c r="I258" s="276">
        <v>0.49</v>
      </c>
      <c r="J258" s="276">
        <v>0.34</v>
      </c>
      <c r="K258" s="276">
        <v>0.04</v>
      </c>
      <c r="L258" s="276">
        <v>0.13</v>
      </c>
      <c r="M258" s="277"/>
    </row>
    <row r="259" spans="1:13" ht="33" customHeight="1">
      <c r="A259" s="271">
        <v>34</v>
      </c>
      <c r="B259" s="272" t="s">
        <v>1499</v>
      </c>
      <c r="C259" s="271">
        <v>247</v>
      </c>
      <c r="D259" s="273" t="s">
        <v>1503</v>
      </c>
      <c r="E259" s="274">
        <v>1.63</v>
      </c>
      <c r="F259" s="274">
        <v>0.9</v>
      </c>
      <c r="G259" s="275">
        <v>5</v>
      </c>
      <c r="H259" s="275">
        <v>6</v>
      </c>
      <c r="I259" s="276">
        <v>0.4</v>
      </c>
      <c r="J259" s="276">
        <v>0.47</v>
      </c>
      <c r="K259" s="276">
        <v>0.04</v>
      </c>
      <c r="L259" s="276">
        <v>0.09</v>
      </c>
      <c r="M259" s="277"/>
    </row>
    <row r="260" spans="1:13" ht="33" customHeight="1">
      <c r="A260" s="271">
        <v>34</v>
      </c>
      <c r="B260" s="272" t="s">
        <v>1499</v>
      </c>
      <c r="C260" s="271">
        <v>248</v>
      </c>
      <c r="D260" s="273" t="s">
        <v>1504</v>
      </c>
      <c r="E260" s="274">
        <v>1.9</v>
      </c>
      <c r="F260" s="274">
        <v>1</v>
      </c>
      <c r="G260" s="275">
        <v>5</v>
      </c>
      <c r="H260" s="275">
        <v>8</v>
      </c>
      <c r="I260" s="276">
        <v>0.39</v>
      </c>
      <c r="J260" s="276">
        <v>0.48</v>
      </c>
      <c r="K260" s="276">
        <v>0.03</v>
      </c>
      <c r="L260" s="276">
        <v>0.1</v>
      </c>
      <c r="M260" s="277"/>
    </row>
    <row r="261" spans="1:13" ht="21.95" customHeight="1">
      <c r="A261" s="271">
        <v>35</v>
      </c>
      <c r="B261" s="272" t="s">
        <v>1505</v>
      </c>
      <c r="C261" s="271">
        <v>249</v>
      </c>
      <c r="D261" s="273" t="s">
        <v>1506</v>
      </c>
      <c r="E261" s="274">
        <v>1.02</v>
      </c>
      <c r="F261" s="274">
        <v>1</v>
      </c>
      <c r="G261" s="275">
        <v>6</v>
      </c>
      <c r="H261" s="275">
        <v>11</v>
      </c>
      <c r="I261" s="276">
        <v>0.42</v>
      </c>
      <c r="J261" s="276">
        <v>0.35</v>
      </c>
      <c r="K261" s="276">
        <v>0.06</v>
      </c>
      <c r="L261" s="276">
        <v>0.17</v>
      </c>
      <c r="M261" s="277"/>
    </row>
    <row r="262" spans="1:13" ht="21.95" customHeight="1">
      <c r="A262" s="271">
        <v>35</v>
      </c>
      <c r="B262" s="272" t="s">
        <v>1505</v>
      </c>
      <c r="C262" s="271">
        <v>250</v>
      </c>
      <c r="D262" s="273" t="s">
        <v>1507</v>
      </c>
      <c r="E262" s="274">
        <v>1.49</v>
      </c>
      <c r="F262" s="274">
        <v>1</v>
      </c>
      <c r="G262" s="275">
        <v>8</v>
      </c>
      <c r="H262" s="275">
        <v>13</v>
      </c>
      <c r="I262" s="276">
        <v>0.31</v>
      </c>
      <c r="J262" s="276">
        <v>0.52</v>
      </c>
      <c r="K262" s="276">
        <v>0.05</v>
      </c>
      <c r="L262" s="276">
        <v>0.12</v>
      </c>
      <c r="M262" s="277"/>
    </row>
    <row r="263" spans="1:13" ht="21.95" customHeight="1">
      <c r="A263" s="271">
        <v>35</v>
      </c>
      <c r="B263" s="272" t="s">
        <v>1505</v>
      </c>
      <c r="C263" s="271">
        <v>251</v>
      </c>
      <c r="D263" s="273" t="s">
        <v>1508</v>
      </c>
      <c r="E263" s="274">
        <v>1.25</v>
      </c>
      <c r="F263" s="274">
        <v>1</v>
      </c>
      <c r="G263" s="275">
        <v>6</v>
      </c>
      <c r="H263" s="275">
        <v>10</v>
      </c>
      <c r="I263" s="276">
        <v>0.39</v>
      </c>
      <c r="J263" s="276">
        <v>0.39</v>
      </c>
      <c r="K263" s="276">
        <v>0.06</v>
      </c>
      <c r="L263" s="276">
        <v>0.16</v>
      </c>
      <c r="M263" s="277"/>
    </row>
    <row r="264" spans="1:13" ht="45.95" customHeight="1">
      <c r="A264" s="271">
        <v>35</v>
      </c>
      <c r="B264" s="272" t="s">
        <v>1505</v>
      </c>
      <c r="C264" s="271">
        <v>252</v>
      </c>
      <c r="D264" s="273" t="s">
        <v>1509</v>
      </c>
      <c r="E264" s="274">
        <v>0.76</v>
      </c>
      <c r="F264" s="274">
        <v>0.8</v>
      </c>
      <c r="G264" s="275">
        <v>5</v>
      </c>
      <c r="H264" s="275">
        <v>7</v>
      </c>
      <c r="I264" s="276">
        <v>0.4</v>
      </c>
      <c r="J264" s="276">
        <v>0.38</v>
      </c>
      <c r="K264" s="276">
        <v>0.06</v>
      </c>
      <c r="L264" s="276">
        <v>0.16</v>
      </c>
      <c r="M264" s="277"/>
    </row>
    <row r="265" spans="1:13" ht="21.95" customHeight="1">
      <c r="A265" s="271">
        <v>35</v>
      </c>
      <c r="B265" s="272" t="s">
        <v>1505</v>
      </c>
      <c r="C265" s="271">
        <v>253</v>
      </c>
      <c r="D265" s="273" t="s">
        <v>1510</v>
      </c>
      <c r="E265" s="274">
        <v>1.06</v>
      </c>
      <c r="F265" s="274">
        <v>1</v>
      </c>
      <c r="G265" s="275">
        <v>7</v>
      </c>
      <c r="H265" s="275">
        <v>9</v>
      </c>
      <c r="I265" s="276">
        <v>0.48</v>
      </c>
      <c r="J265" s="276">
        <v>0.26</v>
      </c>
      <c r="K265" s="276">
        <v>7.0000000000000007E-2</v>
      </c>
      <c r="L265" s="276">
        <v>0.19</v>
      </c>
      <c r="M265" s="277"/>
    </row>
    <row r="266" spans="1:13" ht="21.95" customHeight="1">
      <c r="A266" s="271">
        <v>35</v>
      </c>
      <c r="B266" s="272" t="s">
        <v>1505</v>
      </c>
      <c r="C266" s="271">
        <v>254</v>
      </c>
      <c r="D266" s="273" t="s">
        <v>1511</v>
      </c>
      <c r="E266" s="274">
        <v>1.1599999999999999</v>
      </c>
      <c r="F266" s="274">
        <v>1</v>
      </c>
      <c r="G266" s="275">
        <v>4</v>
      </c>
      <c r="H266" s="275">
        <v>7</v>
      </c>
      <c r="I266" s="276">
        <v>0.32</v>
      </c>
      <c r="J266" s="276">
        <v>0.5</v>
      </c>
      <c r="K266" s="276">
        <v>0.05</v>
      </c>
      <c r="L266" s="276">
        <v>0.13</v>
      </c>
      <c r="M266" s="277"/>
    </row>
    <row r="267" spans="1:13" ht="21.95" customHeight="1">
      <c r="A267" s="271">
        <v>35</v>
      </c>
      <c r="B267" s="272" t="s">
        <v>1505</v>
      </c>
      <c r="C267" s="271">
        <v>255</v>
      </c>
      <c r="D267" s="273" t="s">
        <v>1512</v>
      </c>
      <c r="E267" s="274">
        <v>2.62</v>
      </c>
      <c r="F267" s="274">
        <v>1</v>
      </c>
      <c r="G267" s="275">
        <v>8</v>
      </c>
      <c r="H267" s="275">
        <v>10</v>
      </c>
      <c r="I267" s="276">
        <v>0.3</v>
      </c>
      <c r="J267" s="276">
        <v>0.54</v>
      </c>
      <c r="K267" s="276">
        <v>0.04</v>
      </c>
      <c r="L267" s="276">
        <v>0.12</v>
      </c>
      <c r="M267" s="277"/>
    </row>
    <row r="268" spans="1:13" ht="21.95" customHeight="1">
      <c r="A268" s="271">
        <v>36</v>
      </c>
      <c r="B268" s="272" t="s">
        <v>1513</v>
      </c>
      <c r="C268" s="271">
        <v>256</v>
      </c>
      <c r="D268" s="273" t="s">
        <v>1514</v>
      </c>
      <c r="E268" s="274">
        <v>1.1299999999999999</v>
      </c>
      <c r="F268" s="274">
        <v>1</v>
      </c>
      <c r="G268" s="275">
        <v>5</v>
      </c>
      <c r="H268" s="275">
        <v>10</v>
      </c>
      <c r="I268" s="276">
        <v>0.64</v>
      </c>
      <c r="J268" s="276">
        <v>0.13</v>
      </c>
      <c r="K268" s="276">
        <v>0.06</v>
      </c>
      <c r="L268" s="276">
        <v>0.17</v>
      </c>
      <c r="M268" s="277"/>
    </row>
    <row r="269" spans="1:13" ht="45.95" customHeight="1">
      <c r="A269" s="271">
        <v>36</v>
      </c>
      <c r="B269" s="272" t="s">
        <v>1513</v>
      </c>
      <c r="C269" s="271">
        <v>257</v>
      </c>
      <c r="D269" s="273" t="s">
        <v>1515</v>
      </c>
      <c r="E269" s="274">
        <v>0.56999999999999995</v>
      </c>
      <c r="F269" s="274">
        <v>1</v>
      </c>
      <c r="G269" s="275">
        <v>2</v>
      </c>
      <c r="H269" s="275">
        <v>4</v>
      </c>
      <c r="I269" s="276">
        <v>0.63</v>
      </c>
      <c r="J269" s="276">
        <v>0.14000000000000001</v>
      </c>
      <c r="K269" s="276">
        <v>0.06</v>
      </c>
      <c r="L269" s="276">
        <v>0.17</v>
      </c>
      <c r="M269" s="277"/>
    </row>
    <row r="270" spans="1:13" ht="45.95" customHeight="1">
      <c r="A270" s="271">
        <v>36</v>
      </c>
      <c r="B270" s="272" t="s">
        <v>1513</v>
      </c>
      <c r="C270" s="271">
        <v>258</v>
      </c>
      <c r="D270" s="273" t="s">
        <v>1516</v>
      </c>
      <c r="E270" s="274">
        <v>0.46</v>
      </c>
      <c r="F270" s="274">
        <v>1</v>
      </c>
      <c r="G270" s="275">
        <v>2</v>
      </c>
      <c r="H270" s="275">
        <v>2</v>
      </c>
      <c r="I270" s="276">
        <v>0.72</v>
      </c>
      <c r="J270" s="276">
        <v>0.02</v>
      </c>
      <c r="K270" s="276">
        <v>7.0000000000000007E-2</v>
      </c>
      <c r="L270" s="276">
        <v>0.19</v>
      </c>
      <c r="M270" s="277"/>
    </row>
    <row r="271" spans="1:13">
      <c r="A271" s="658" t="s">
        <v>1270</v>
      </c>
      <c r="B271" s="658"/>
      <c r="C271" s="658"/>
      <c r="D271" s="658"/>
      <c r="E271" s="658"/>
      <c r="F271" s="658"/>
      <c r="G271" s="658"/>
      <c r="H271" s="658"/>
      <c r="I271" s="658"/>
      <c r="J271" s="658"/>
      <c r="K271" s="658"/>
      <c r="L271" s="658"/>
    </row>
  </sheetData>
  <autoFilter ref="A12:L271">
    <filterColumn colId="6"/>
  </autoFilter>
  <customSheetViews>
    <customSheetView guid="{9067D43C-8CF0-48E5-8C1B-7DFA94892381}" showPageBreaks="1" printArea="1" showAutoFilter="1" hiddenRows="1">
      <pane xSplit="3" ySplit="12" topLeftCell="D13" activePane="bottomRight" state="frozen"/>
      <selection pane="bottomRight" activeCell="L2" sqref="L2"/>
      <pageMargins left="0.98425196850393704" right="0.39370078740157483" top="0.59055118110236227" bottom="0.55118110236220474" header="0.31496062992125984" footer="0.31496062992125984"/>
      <printOptions horizontalCentered="1"/>
      <pageSetup paperSize="9" scale="55" orientation="portrait" r:id="rId1"/>
      <headerFooter differentFirst="1">
        <oddHeader>&amp;CСтраница &amp;P из &amp;N</oddHeader>
      </headerFooter>
      <autoFilter ref="A12:L271">
        <filterColumn colId="6"/>
      </autoFilter>
    </customSheetView>
    <customSheetView guid="{754BA2B9-92C8-4608-8D67-96BC5C16664E}" showPageBreaks="1" printArea="1" showAutoFilter="1" hiddenRows="1">
      <pane xSplit="3" ySplit="12" topLeftCell="D13" activePane="bottomRight" state="frozen"/>
      <selection pane="bottomRight" activeCell="A5" sqref="A5:XFD6"/>
      <pageMargins left="0.98425196850393704" right="0.39370078740157483" top="0.59055118110236227" bottom="0.55118110236220474" header="0.31496062992125984" footer="0.31496062992125984"/>
      <printOptions horizontalCentered="1"/>
      <pageSetup paperSize="9" scale="55" orientation="portrait" r:id="rId2"/>
      <headerFooter differentFirst="1">
        <oddHeader>&amp;CСтраница &amp;P из &amp;N</oddHeader>
      </headerFooter>
      <autoFilter ref="A12:L271">
        <filterColumn colId="6"/>
      </autoFilter>
    </customSheetView>
    <customSheetView guid="{DEEA3186-5E7C-4B49-A323-6511047D2DAC}" showPageBreaks="1" printArea="1" showAutoFilter="1">
      <pane xSplit="3" ySplit="12" topLeftCell="D13" activePane="bottomRight" state="frozen"/>
      <selection pane="bottomRight" activeCell="A5" sqref="A5:XFD6"/>
      <pageMargins left="0.98425196850393704" right="0.39370078740157483" top="0.59055118110236227" bottom="0.55118110236220474" header="0.31496062992125984" footer="0.31496062992125984"/>
      <printOptions horizontalCentered="1"/>
      <pageSetup paperSize="9" scale="55" orientation="portrait" r:id="rId3"/>
      <headerFooter differentFirst="1">
        <oddHeader>&amp;CСтраница &amp;P из &amp;N</oddHeader>
      </headerFooter>
      <autoFilter ref="A12:L271"/>
    </customSheetView>
    <customSheetView guid="{E6862595-AEA9-4563-8AED-64A09353D7BA}" showPageBreaks="1" printArea="1" showAutoFilter="1" hiddenRows="1">
      <pane xSplit="3" ySplit="11" topLeftCell="D13" activePane="bottomRight" state="frozen"/>
      <selection pane="bottomRight" activeCell="A5" sqref="A5:XFD6"/>
      <pageMargins left="0.98425196850393704" right="0.39370078740157483" top="0.59055118110236227" bottom="0.55118110236220474" header="0.31496062992125984" footer="0.31496062992125984"/>
      <printOptions horizontalCentered="1"/>
      <pageSetup paperSize="9" scale="55" orientation="portrait" r:id="rId4"/>
      <headerFooter differentFirst="1">
        <oddHeader>&amp;CСтраница &amp;P из &amp;N</oddHeader>
      </headerFooter>
      <autoFilter ref="A12:L271">
        <filterColumn colId="6"/>
      </autoFilter>
    </customSheetView>
  </customSheetViews>
  <mergeCells count="9">
    <mergeCell ref="A271:L271"/>
    <mergeCell ref="A4:L4"/>
    <mergeCell ref="A8:L8"/>
    <mergeCell ref="A10:B10"/>
    <mergeCell ref="C10:D10"/>
    <mergeCell ref="E10:E11"/>
    <mergeCell ref="F10:F11"/>
    <mergeCell ref="G10:H10"/>
    <mergeCell ref="I10:L10"/>
  </mergeCells>
  <printOptions horizontalCentered="1"/>
  <pageMargins left="0.98425196850393704" right="0.39370078740157483" top="0.59055118110236227" bottom="0.55118110236220474" header="0.31496062992125984" footer="0.31496062992125984"/>
  <pageSetup paperSize="9" scale="55" orientation="portrait" r:id="rId5"/>
  <headerFooter differentFirst="1">
    <oddHeader>&amp;CСтраница &amp;P из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HJ106"/>
  <sheetViews>
    <sheetView workbookViewId="0">
      <pane ySplit="10" topLeftCell="A79" activePane="bottomLeft" state="frozen"/>
      <selection pane="bottomLeft" activeCell="I101" sqref="I101"/>
    </sheetView>
  </sheetViews>
  <sheetFormatPr defaultColWidth="9" defaultRowHeight="50.1" customHeight="1"/>
  <cols>
    <col min="1" max="1" width="7" style="395" customWidth="1"/>
    <col min="2" max="2" width="81.5" style="15" customWidth="1"/>
    <col min="3" max="4" width="12.625" style="396" customWidth="1"/>
    <col min="5" max="16384" width="9" style="15"/>
  </cols>
  <sheetData>
    <row r="1" spans="1:218" s="1" customFormat="1" ht="18">
      <c r="A1" s="28"/>
      <c r="B1" s="393"/>
      <c r="C1" s="394"/>
      <c r="D1" s="11" t="s">
        <v>1761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3"/>
      <c r="CC1" s="393"/>
      <c r="CD1" s="393"/>
      <c r="CE1" s="393"/>
      <c r="CF1" s="393"/>
      <c r="CG1" s="393"/>
      <c r="CH1" s="393"/>
      <c r="CI1" s="393"/>
      <c r="CJ1" s="393"/>
      <c r="CK1" s="393"/>
      <c r="CL1" s="393"/>
      <c r="CM1" s="393"/>
      <c r="CN1" s="393"/>
      <c r="CO1" s="393"/>
      <c r="CP1" s="393"/>
      <c r="CQ1" s="393"/>
      <c r="CR1" s="393"/>
      <c r="CS1" s="393"/>
      <c r="CT1" s="393"/>
      <c r="CU1" s="393"/>
      <c r="CV1" s="393"/>
      <c r="CW1" s="393"/>
      <c r="CX1" s="393"/>
      <c r="CY1" s="393"/>
      <c r="CZ1" s="393"/>
      <c r="DA1" s="393"/>
      <c r="DB1" s="393"/>
      <c r="DC1" s="393"/>
      <c r="DD1" s="393"/>
      <c r="DE1" s="393"/>
      <c r="DF1" s="393"/>
      <c r="DG1" s="393"/>
      <c r="DH1" s="393"/>
      <c r="DI1" s="393"/>
      <c r="DJ1" s="393"/>
      <c r="DK1" s="393"/>
      <c r="DL1" s="393"/>
      <c r="DM1" s="393"/>
      <c r="DN1" s="393"/>
      <c r="DO1" s="393"/>
      <c r="DP1" s="393"/>
      <c r="DQ1" s="393"/>
      <c r="DR1" s="393"/>
      <c r="DS1" s="393"/>
      <c r="DT1" s="393"/>
      <c r="DU1" s="393"/>
      <c r="DV1" s="393"/>
      <c r="DW1" s="393"/>
      <c r="DX1" s="393"/>
      <c r="DY1" s="393"/>
      <c r="DZ1" s="393"/>
      <c r="EA1" s="393"/>
      <c r="EB1" s="393"/>
      <c r="EC1" s="393"/>
      <c r="ED1" s="393"/>
      <c r="EE1" s="393"/>
      <c r="EF1" s="393"/>
      <c r="EG1" s="393"/>
      <c r="EH1" s="393"/>
      <c r="EI1" s="393"/>
      <c r="EJ1" s="393"/>
      <c r="EK1" s="393"/>
      <c r="EL1" s="393"/>
      <c r="EM1" s="393"/>
      <c r="EN1" s="393"/>
      <c r="EO1" s="393"/>
      <c r="EP1" s="393"/>
      <c r="EQ1" s="393"/>
      <c r="ER1" s="393"/>
      <c r="ES1" s="393"/>
      <c r="ET1" s="393"/>
      <c r="EU1" s="393"/>
      <c r="EV1" s="393"/>
      <c r="EW1" s="393"/>
      <c r="EX1" s="393"/>
      <c r="EY1" s="393"/>
      <c r="EZ1" s="393"/>
      <c r="FA1" s="393"/>
      <c r="FB1" s="393"/>
      <c r="FC1" s="393"/>
      <c r="FD1" s="393"/>
      <c r="FE1" s="393"/>
      <c r="FF1" s="393"/>
      <c r="FG1" s="393"/>
      <c r="FH1" s="393"/>
      <c r="FI1" s="393"/>
      <c r="FJ1" s="393"/>
      <c r="FK1" s="393"/>
      <c r="FL1" s="393"/>
      <c r="FM1" s="393"/>
      <c r="FN1" s="393"/>
      <c r="FO1" s="393"/>
      <c r="FP1" s="393"/>
      <c r="FQ1" s="393"/>
      <c r="FR1" s="393"/>
      <c r="FS1" s="393"/>
      <c r="FT1" s="393"/>
      <c r="FU1" s="393"/>
      <c r="FV1" s="393"/>
      <c r="FW1" s="393"/>
      <c r="FX1" s="393"/>
      <c r="FY1" s="393"/>
      <c r="FZ1" s="393"/>
      <c r="GA1" s="393"/>
      <c r="GB1" s="393"/>
      <c r="GC1" s="393"/>
      <c r="GD1" s="393"/>
      <c r="GE1" s="393"/>
      <c r="GF1" s="393"/>
      <c r="GG1" s="393"/>
      <c r="GH1" s="393"/>
      <c r="GI1" s="393"/>
      <c r="GJ1" s="393"/>
      <c r="GK1" s="393"/>
      <c r="GL1" s="393"/>
      <c r="GM1" s="393"/>
      <c r="GN1" s="393"/>
      <c r="GO1" s="393"/>
      <c r="GP1" s="393"/>
      <c r="GQ1" s="393"/>
      <c r="GR1" s="393"/>
      <c r="GS1" s="393"/>
      <c r="GT1" s="393"/>
      <c r="GU1" s="393"/>
      <c r="GV1" s="393"/>
      <c r="GW1" s="393"/>
      <c r="GX1" s="393"/>
      <c r="GY1" s="393"/>
      <c r="GZ1" s="393"/>
      <c r="HA1" s="393"/>
      <c r="HB1" s="393"/>
      <c r="HC1" s="393"/>
      <c r="HD1" s="393"/>
      <c r="HE1" s="393"/>
      <c r="HF1" s="393"/>
      <c r="HG1" s="393"/>
      <c r="HH1" s="393"/>
      <c r="HI1" s="393"/>
      <c r="HJ1" s="393"/>
    </row>
    <row r="2" spans="1:218" s="1" customFormat="1" ht="18">
      <c r="A2" s="28"/>
      <c r="B2" s="393"/>
      <c r="C2" s="394"/>
      <c r="D2" s="6" t="s">
        <v>149</v>
      </c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3"/>
      <c r="DE2" s="393"/>
      <c r="DF2" s="393"/>
      <c r="DG2" s="393"/>
      <c r="DH2" s="393"/>
      <c r="DI2" s="393"/>
      <c r="DJ2" s="393"/>
      <c r="DK2" s="393"/>
      <c r="DL2" s="393"/>
      <c r="DM2" s="393"/>
      <c r="DN2" s="393"/>
      <c r="DO2" s="393"/>
      <c r="DP2" s="393"/>
      <c r="DQ2" s="393"/>
      <c r="DR2" s="393"/>
      <c r="DS2" s="393"/>
      <c r="DT2" s="393"/>
      <c r="DU2" s="393"/>
      <c r="DV2" s="393"/>
      <c r="DW2" s="393"/>
      <c r="DX2" s="393"/>
      <c r="DY2" s="393"/>
      <c r="DZ2" s="393"/>
      <c r="EA2" s="393"/>
      <c r="EB2" s="393"/>
      <c r="EC2" s="393"/>
      <c r="ED2" s="393"/>
      <c r="EE2" s="393"/>
      <c r="EF2" s="393"/>
      <c r="EG2" s="393"/>
      <c r="EH2" s="393"/>
      <c r="EI2" s="393"/>
      <c r="EJ2" s="393"/>
      <c r="EK2" s="393"/>
      <c r="EL2" s="393"/>
      <c r="EM2" s="393"/>
      <c r="EN2" s="393"/>
      <c r="EO2" s="393"/>
      <c r="EP2" s="393"/>
      <c r="EQ2" s="393"/>
      <c r="ER2" s="393"/>
      <c r="ES2" s="393"/>
      <c r="ET2" s="393"/>
      <c r="EU2" s="393"/>
      <c r="EV2" s="393"/>
      <c r="EW2" s="393"/>
      <c r="EX2" s="393"/>
      <c r="EY2" s="393"/>
      <c r="EZ2" s="393"/>
      <c r="FA2" s="393"/>
      <c r="FB2" s="393"/>
      <c r="FC2" s="393"/>
      <c r="FD2" s="393"/>
      <c r="FE2" s="393"/>
      <c r="FF2" s="393"/>
      <c r="FG2" s="393"/>
      <c r="FH2" s="393"/>
      <c r="FI2" s="393"/>
      <c r="FJ2" s="393"/>
      <c r="FK2" s="393"/>
      <c r="FL2" s="393"/>
      <c r="FM2" s="393"/>
      <c r="FN2" s="393"/>
      <c r="FO2" s="393"/>
      <c r="FP2" s="393"/>
      <c r="FQ2" s="393"/>
      <c r="FR2" s="393"/>
      <c r="FS2" s="393"/>
      <c r="FT2" s="393"/>
      <c r="FU2" s="393"/>
      <c r="FV2" s="393"/>
      <c r="FW2" s="393"/>
      <c r="FX2" s="393"/>
      <c r="FY2" s="393"/>
      <c r="FZ2" s="393"/>
      <c r="GA2" s="393"/>
      <c r="GB2" s="393"/>
      <c r="GC2" s="393"/>
      <c r="GD2" s="393"/>
      <c r="GE2" s="393"/>
      <c r="GF2" s="393"/>
      <c r="GG2" s="393"/>
      <c r="GH2" s="393"/>
      <c r="GI2" s="393"/>
      <c r="GJ2" s="393"/>
      <c r="GK2" s="393"/>
      <c r="GL2" s="393"/>
      <c r="GM2" s="393"/>
      <c r="GN2" s="393"/>
      <c r="GO2" s="393"/>
      <c r="GP2" s="393"/>
      <c r="GQ2" s="393"/>
      <c r="GR2" s="393"/>
      <c r="GS2" s="393"/>
      <c r="GT2" s="393"/>
      <c r="GU2" s="393"/>
      <c r="GV2" s="393"/>
      <c r="GW2" s="393"/>
      <c r="GX2" s="393"/>
      <c r="GY2" s="393"/>
      <c r="GZ2" s="393"/>
      <c r="HA2" s="393"/>
      <c r="HB2" s="393"/>
      <c r="HC2" s="393"/>
      <c r="HD2" s="393"/>
      <c r="HE2" s="393"/>
      <c r="HF2" s="393"/>
      <c r="HG2" s="393"/>
      <c r="HH2" s="393"/>
      <c r="HI2" s="393"/>
      <c r="HJ2" s="393"/>
    </row>
    <row r="3" spans="1:218" s="1" customFormat="1" ht="9" customHeight="1">
      <c r="A3" s="28"/>
      <c r="B3" s="393"/>
      <c r="C3" s="394"/>
      <c r="D3" s="394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  <c r="FK3" s="393"/>
      <c r="FL3" s="393"/>
      <c r="FM3" s="393"/>
      <c r="FN3" s="393"/>
      <c r="FO3" s="393"/>
      <c r="FP3" s="393"/>
      <c r="FQ3" s="393"/>
      <c r="FR3" s="393"/>
      <c r="FS3" s="393"/>
      <c r="FT3" s="393"/>
      <c r="FU3" s="393"/>
      <c r="FV3" s="393"/>
      <c r="FW3" s="393"/>
      <c r="FX3" s="393"/>
      <c r="FY3" s="393"/>
      <c r="FZ3" s="393"/>
      <c r="GA3" s="393"/>
      <c r="GB3" s="393"/>
      <c r="GC3" s="393"/>
      <c r="GD3" s="393"/>
      <c r="GE3" s="393"/>
      <c r="GF3" s="393"/>
      <c r="GG3" s="393"/>
      <c r="GH3" s="393"/>
      <c r="GI3" s="393"/>
      <c r="GJ3" s="393"/>
      <c r="GK3" s="393"/>
      <c r="GL3" s="393"/>
      <c r="GM3" s="393"/>
      <c r="GN3" s="393"/>
      <c r="GO3" s="393"/>
      <c r="GP3" s="393"/>
      <c r="GQ3" s="393"/>
      <c r="GR3" s="393"/>
      <c r="GS3" s="393"/>
      <c r="GT3" s="393"/>
      <c r="GU3" s="393"/>
      <c r="GV3" s="393"/>
      <c r="GW3" s="393"/>
      <c r="GX3" s="393"/>
      <c r="GY3" s="393"/>
      <c r="GZ3" s="393"/>
      <c r="HA3" s="393"/>
      <c r="HB3" s="393"/>
      <c r="HC3" s="393"/>
      <c r="HD3" s="393"/>
      <c r="HE3" s="393"/>
      <c r="HF3" s="393"/>
      <c r="HG3" s="393"/>
      <c r="HH3" s="393"/>
      <c r="HI3" s="393"/>
      <c r="HJ3" s="393"/>
    </row>
    <row r="4" spans="1:218" s="1" customFormat="1" ht="57" customHeight="1">
      <c r="A4" s="661" t="s">
        <v>1937</v>
      </c>
      <c r="B4" s="661"/>
      <c r="C4" s="661"/>
      <c r="D4" s="661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  <c r="DR4" s="393"/>
      <c r="DS4" s="393"/>
      <c r="DT4" s="393"/>
      <c r="DU4" s="393"/>
      <c r="DV4" s="393"/>
      <c r="DW4" s="393"/>
      <c r="DX4" s="393"/>
      <c r="DY4" s="393"/>
      <c r="DZ4" s="393"/>
      <c r="EA4" s="393"/>
      <c r="EB4" s="393"/>
      <c r="EC4" s="393"/>
      <c r="ED4" s="393"/>
      <c r="EE4" s="393"/>
      <c r="EF4" s="393"/>
      <c r="EG4" s="393"/>
      <c r="EH4" s="393"/>
      <c r="EI4" s="393"/>
      <c r="EJ4" s="393"/>
      <c r="EK4" s="393"/>
      <c r="EL4" s="393"/>
      <c r="EM4" s="393"/>
      <c r="EN4" s="393"/>
      <c r="EO4" s="393"/>
      <c r="EP4" s="393"/>
      <c r="EQ4" s="393"/>
      <c r="ER4" s="393"/>
      <c r="ES4" s="393"/>
      <c r="ET4" s="393"/>
      <c r="EU4" s="393"/>
      <c r="EV4" s="393"/>
      <c r="EW4" s="393"/>
      <c r="EX4" s="393"/>
      <c r="EY4" s="393"/>
      <c r="EZ4" s="393"/>
      <c r="FA4" s="393"/>
      <c r="FB4" s="393"/>
      <c r="FC4" s="393"/>
      <c r="FD4" s="393"/>
      <c r="FE4" s="393"/>
      <c r="FF4" s="393"/>
      <c r="FG4" s="393"/>
      <c r="FH4" s="393"/>
      <c r="FI4" s="393"/>
      <c r="FJ4" s="393"/>
      <c r="FK4" s="393"/>
      <c r="FL4" s="393"/>
      <c r="FM4" s="393"/>
      <c r="FN4" s="393"/>
      <c r="FO4" s="393"/>
      <c r="FP4" s="393"/>
      <c r="FQ4" s="393"/>
      <c r="FR4" s="393"/>
      <c r="FS4" s="393"/>
      <c r="FT4" s="393"/>
      <c r="FU4" s="393"/>
      <c r="FV4" s="393"/>
      <c r="FW4" s="393"/>
      <c r="FX4" s="393"/>
      <c r="FY4" s="393"/>
      <c r="FZ4" s="393"/>
      <c r="GA4" s="393"/>
      <c r="GB4" s="393"/>
      <c r="GC4" s="393"/>
      <c r="GD4" s="393"/>
      <c r="GE4" s="393"/>
      <c r="GF4" s="393"/>
      <c r="GG4" s="393"/>
      <c r="GH4" s="393"/>
      <c r="GI4" s="393"/>
      <c r="GJ4" s="393"/>
      <c r="GK4" s="393"/>
      <c r="GL4" s="393"/>
      <c r="GM4" s="393"/>
      <c r="GN4" s="393"/>
      <c r="GO4" s="393"/>
      <c r="GP4" s="393"/>
      <c r="GQ4" s="393"/>
      <c r="GR4" s="393"/>
      <c r="GS4" s="393"/>
      <c r="GT4" s="393"/>
      <c r="GU4" s="393"/>
      <c r="GV4" s="393"/>
      <c r="GW4" s="393"/>
      <c r="GX4" s="393"/>
      <c r="GY4" s="393"/>
      <c r="GZ4" s="393"/>
      <c r="HA4" s="393"/>
      <c r="HB4" s="393"/>
      <c r="HC4" s="393"/>
      <c r="HD4" s="393"/>
      <c r="HE4" s="393"/>
      <c r="HF4" s="393"/>
      <c r="HG4" s="393"/>
      <c r="HH4" s="393"/>
      <c r="HI4" s="393"/>
      <c r="HJ4" s="393"/>
    </row>
    <row r="5" spans="1:218" ht="8.25" customHeight="1"/>
    <row r="6" spans="1:218" s="1" customFormat="1" ht="18">
      <c r="A6" s="662" t="s">
        <v>148</v>
      </c>
      <c r="B6" s="662"/>
      <c r="C6" s="662"/>
      <c r="D6" s="662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93"/>
      <c r="CZ6" s="393"/>
      <c r="DA6" s="393"/>
      <c r="DB6" s="393"/>
      <c r="DC6" s="393"/>
      <c r="DD6" s="393"/>
      <c r="DE6" s="393"/>
      <c r="DF6" s="393"/>
      <c r="DG6" s="393"/>
      <c r="DH6" s="393"/>
      <c r="DI6" s="393"/>
      <c r="DJ6" s="393"/>
      <c r="DK6" s="393"/>
      <c r="DL6" s="393"/>
      <c r="DM6" s="393"/>
      <c r="DN6" s="393"/>
      <c r="DO6" s="393"/>
      <c r="DP6" s="393"/>
      <c r="DQ6" s="393"/>
      <c r="DR6" s="393"/>
      <c r="DS6" s="393"/>
      <c r="DT6" s="393"/>
      <c r="DU6" s="393"/>
      <c r="DV6" s="393"/>
      <c r="DW6" s="393"/>
      <c r="DX6" s="393"/>
      <c r="DY6" s="393"/>
      <c r="DZ6" s="393"/>
      <c r="EA6" s="393"/>
      <c r="EB6" s="393"/>
      <c r="EC6" s="393"/>
      <c r="ED6" s="393"/>
      <c r="EE6" s="393"/>
      <c r="EF6" s="393"/>
      <c r="EG6" s="393"/>
      <c r="EH6" s="393"/>
      <c r="EI6" s="393"/>
      <c r="EJ6" s="393"/>
      <c r="EK6" s="393"/>
      <c r="EL6" s="393"/>
      <c r="EM6" s="393"/>
      <c r="EN6" s="393"/>
      <c r="EO6" s="393"/>
      <c r="EP6" s="393"/>
      <c r="EQ6" s="393"/>
      <c r="ER6" s="393"/>
      <c r="ES6" s="393"/>
      <c r="ET6" s="393"/>
      <c r="EU6" s="393"/>
      <c r="EV6" s="393"/>
      <c r="EW6" s="393"/>
      <c r="EX6" s="393"/>
      <c r="EY6" s="393"/>
      <c r="EZ6" s="393"/>
      <c r="FA6" s="393"/>
      <c r="FB6" s="393"/>
      <c r="FC6" s="393"/>
      <c r="FD6" s="393"/>
      <c r="FE6" s="393"/>
      <c r="FF6" s="393"/>
      <c r="FG6" s="393"/>
      <c r="FH6" s="393"/>
      <c r="FI6" s="393"/>
      <c r="FJ6" s="393"/>
      <c r="FK6" s="393"/>
      <c r="FL6" s="393"/>
      <c r="FM6" s="393"/>
      <c r="FN6" s="393"/>
      <c r="FO6" s="393"/>
      <c r="FP6" s="393"/>
      <c r="FQ6" s="393"/>
      <c r="FR6" s="393"/>
      <c r="FS6" s="393"/>
      <c r="FT6" s="393"/>
      <c r="FU6" s="393"/>
      <c r="FV6" s="393"/>
      <c r="FW6" s="393"/>
      <c r="FX6" s="393"/>
      <c r="FY6" s="393"/>
      <c r="FZ6" s="393"/>
      <c r="GA6" s="393"/>
      <c r="GB6" s="393"/>
      <c r="GC6" s="393"/>
      <c r="GD6" s="393"/>
      <c r="GE6" s="393"/>
      <c r="GF6" s="393"/>
      <c r="GG6" s="393"/>
      <c r="GH6" s="393"/>
      <c r="GI6" s="393"/>
      <c r="GJ6" s="393"/>
      <c r="GK6" s="393"/>
      <c r="GL6" s="393"/>
      <c r="GM6" s="393"/>
      <c r="GN6" s="393"/>
      <c r="GO6" s="393"/>
      <c r="GP6" s="393"/>
      <c r="GQ6" s="393"/>
      <c r="GR6" s="393"/>
      <c r="GS6" s="393"/>
      <c r="GT6" s="393"/>
      <c r="GU6" s="393"/>
      <c r="GV6" s="393"/>
      <c r="GW6" s="393"/>
      <c r="GX6" s="393"/>
      <c r="GY6" s="393"/>
      <c r="GZ6" s="393"/>
      <c r="HA6" s="393"/>
      <c r="HB6" s="393"/>
      <c r="HC6" s="393"/>
      <c r="HD6" s="393"/>
      <c r="HE6" s="393"/>
      <c r="HF6" s="393"/>
      <c r="HG6" s="393"/>
      <c r="HH6" s="393"/>
      <c r="HI6" s="393"/>
      <c r="HJ6" s="393"/>
    </row>
    <row r="7" spans="1:218" ht="8.25" customHeight="1"/>
    <row r="8" spans="1:218" ht="22.5" customHeight="1">
      <c r="A8" s="663" t="s">
        <v>1762</v>
      </c>
      <c r="B8" s="664" t="s">
        <v>1763</v>
      </c>
      <c r="C8" s="664" t="s">
        <v>1764</v>
      </c>
      <c r="D8" s="664"/>
    </row>
    <row r="9" spans="1:218" ht="36.75" customHeight="1">
      <c r="A9" s="663"/>
      <c r="B9" s="664"/>
      <c r="C9" s="397" t="s">
        <v>1765</v>
      </c>
      <c r="D9" s="397" t="s">
        <v>1766</v>
      </c>
    </row>
    <row r="10" spans="1:218" s="198" customFormat="1" ht="16.5" customHeight="1">
      <c r="A10" s="192">
        <v>1</v>
      </c>
      <c r="B10" s="8">
        <v>2</v>
      </c>
      <c r="C10" s="8">
        <v>3</v>
      </c>
      <c r="D10" s="8">
        <v>4</v>
      </c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398"/>
      <c r="DX10" s="398"/>
      <c r="DY10" s="398"/>
      <c r="DZ10" s="398"/>
      <c r="EA10" s="398"/>
      <c r="EB10" s="398"/>
      <c r="EC10" s="398"/>
      <c r="ED10" s="398"/>
      <c r="EE10" s="398"/>
      <c r="EF10" s="398"/>
      <c r="EG10" s="398"/>
      <c r="EH10" s="398"/>
      <c r="EI10" s="398"/>
      <c r="EJ10" s="398"/>
      <c r="EK10" s="398"/>
      <c r="EL10" s="398"/>
      <c r="EM10" s="398"/>
      <c r="EN10" s="398"/>
      <c r="EO10" s="398"/>
      <c r="EP10" s="398"/>
      <c r="EQ10" s="398"/>
      <c r="ER10" s="398"/>
      <c r="ES10" s="398"/>
      <c r="ET10" s="398"/>
      <c r="EU10" s="398"/>
      <c r="EV10" s="398"/>
      <c r="EW10" s="398"/>
      <c r="EX10" s="398"/>
      <c r="EY10" s="398"/>
      <c r="EZ10" s="398"/>
      <c r="FA10" s="398"/>
      <c r="FB10" s="398"/>
      <c r="FC10" s="398"/>
      <c r="FD10" s="398"/>
      <c r="FE10" s="398"/>
      <c r="FF10" s="398"/>
      <c r="FG10" s="398"/>
      <c r="FH10" s="398"/>
      <c r="FI10" s="398"/>
      <c r="FJ10" s="398"/>
      <c r="FK10" s="398"/>
      <c r="FL10" s="398"/>
      <c r="FM10" s="398"/>
      <c r="FN10" s="398"/>
      <c r="FO10" s="398"/>
      <c r="FP10" s="398"/>
      <c r="FQ10" s="398"/>
      <c r="FR10" s="398"/>
      <c r="FS10" s="398"/>
      <c r="FT10" s="398"/>
      <c r="FU10" s="398"/>
      <c r="FV10" s="398"/>
      <c r="FW10" s="398"/>
      <c r="FX10" s="398"/>
      <c r="FY10" s="398"/>
      <c r="FZ10" s="398"/>
      <c r="GA10" s="398"/>
      <c r="GB10" s="398"/>
      <c r="GC10" s="398"/>
      <c r="GD10" s="398"/>
      <c r="GE10" s="398"/>
      <c r="GF10" s="398"/>
      <c r="GG10" s="398"/>
      <c r="GH10" s="398"/>
      <c r="GI10" s="398"/>
      <c r="GJ10" s="398"/>
      <c r="GK10" s="398"/>
      <c r="GL10" s="398"/>
      <c r="GM10" s="398"/>
      <c r="GN10" s="398"/>
      <c r="GO10" s="398"/>
      <c r="GP10" s="398"/>
      <c r="GQ10" s="398"/>
      <c r="GR10" s="398"/>
      <c r="GS10" s="398"/>
      <c r="GT10" s="398"/>
      <c r="GU10" s="398"/>
      <c r="GV10" s="398"/>
      <c r="GW10" s="398"/>
      <c r="GX10" s="398"/>
      <c r="GY10" s="398"/>
      <c r="GZ10" s="398"/>
      <c r="HA10" s="398"/>
      <c r="HB10" s="398"/>
      <c r="HC10" s="398"/>
      <c r="HD10" s="398"/>
      <c r="HE10" s="398"/>
      <c r="HF10" s="398"/>
      <c r="HG10" s="398"/>
      <c r="HH10" s="398"/>
      <c r="HI10" s="398"/>
      <c r="HJ10" s="398"/>
    </row>
    <row r="11" spans="1:218" s="263" customFormat="1" ht="26.1" customHeight="1">
      <c r="A11" s="410" t="s">
        <v>93</v>
      </c>
      <c r="B11" s="411" t="s">
        <v>1767</v>
      </c>
      <c r="C11" s="352"/>
      <c r="D11" s="352"/>
    </row>
    <row r="12" spans="1:218" ht="35.1" customHeight="1">
      <c r="A12" s="399" t="s">
        <v>1203</v>
      </c>
      <c r="B12" s="665" t="s">
        <v>1768</v>
      </c>
      <c r="C12" s="666"/>
      <c r="D12" s="667"/>
    </row>
    <row r="13" spans="1:218" ht="34.5" customHeight="1">
      <c r="A13" s="399" t="s">
        <v>1769</v>
      </c>
      <c r="B13" s="400" t="s">
        <v>1770</v>
      </c>
      <c r="C13" s="227" t="s">
        <v>83</v>
      </c>
      <c r="D13" s="227">
        <v>0.3</v>
      </c>
    </row>
    <row r="14" spans="1:218" ht="34.5" customHeight="1">
      <c r="A14" s="399" t="s">
        <v>1771</v>
      </c>
      <c r="B14" s="400" t="s">
        <v>1772</v>
      </c>
      <c r="C14" s="227" t="s">
        <v>83</v>
      </c>
      <c r="D14" s="227">
        <v>0.3</v>
      </c>
    </row>
    <row r="15" spans="1:218" ht="34.5" customHeight="1">
      <c r="A15" s="399" t="s">
        <v>1773</v>
      </c>
      <c r="B15" s="400" t="s">
        <v>1774</v>
      </c>
      <c r="C15" s="227" t="s">
        <v>83</v>
      </c>
      <c r="D15" s="227">
        <v>0.3</v>
      </c>
    </row>
    <row r="16" spans="1:218" ht="35.1" customHeight="1">
      <c r="A16" s="399" t="s">
        <v>1205</v>
      </c>
      <c r="B16" s="665" t="s">
        <v>1929</v>
      </c>
      <c r="C16" s="666"/>
      <c r="D16" s="667"/>
    </row>
    <row r="17" spans="1:4" ht="47.25">
      <c r="A17" s="399" t="s">
        <v>1775</v>
      </c>
      <c r="B17" s="401" t="s">
        <v>1776</v>
      </c>
      <c r="C17" s="227" t="s">
        <v>83</v>
      </c>
      <c r="D17" s="402">
        <v>1</v>
      </c>
    </row>
    <row r="18" spans="1:4" ht="47.25">
      <c r="A18" s="399" t="s">
        <v>1777</v>
      </c>
      <c r="B18" s="401" t="s">
        <v>1778</v>
      </c>
      <c r="C18" s="227" t="s">
        <v>83</v>
      </c>
      <c r="D18" s="402">
        <v>3</v>
      </c>
    </row>
    <row r="19" spans="1:4" ht="47.25" customHeight="1">
      <c r="A19" s="399" t="s">
        <v>1211</v>
      </c>
      <c r="B19" s="665" t="s">
        <v>1930</v>
      </c>
      <c r="C19" s="666"/>
      <c r="D19" s="667"/>
    </row>
    <row r="20" spans="1:4" ht="47.25">
      <c r="A20" s="399" t="s">
        <v>1779</v>
      </c>
      <c r="B20" s="401" t="s">
        <v>1780</v>
      </c>
      <c r="C20" s="227" t="s">
        <v>83</v>
      </c>
      <c r="D20" s="402">
        <v>1</v>
      </c>
    </row>
    <row r="21" spans="1:4" s="406" customFormat="1" ht="64.5" customHeight="1">
      <c r="A21" s="403" t="s">
        <v>1781</v>
      </c>
      <c r="B21" s="404" t="s">
        <v>1782</v>
      </c>
      <c r="C21" s="227" t="s">
        <v>83</v>
      </c>
      <c r="D21" s="405">
        <v>3</v>
      </c>
    </row>
    <row r="22" spans="1:4" s="406" customFormat="1" ht="47.25">
      <c r="A22" s="403" t="s">
        <v>1213</v>
      </c>
      <c r="B22" s="407" t="s">
        <v>1783</v>
      </c>
      <c r="C22" s="405">
        <v>1</v>
      </c>
      <c r="D22" s="405">
        <v>1</v>
      </c>
    </row>
    <row r="23" spans="1:4" s="406" customFormat="1" ht="110.25">
      <c r="A23" s="403" t="s">
        <v>1784</v>
      </c>
      <c r="B23" s="407" t="s">
        <v>1785</v>
      </c>
      <c r="C23" s="408">
        <v>0.5</v>
      </c>
      <c r="D23" s="408">
        <v>0.5</v>
      </c>
    </row>
    <row r="24" spans="1:4" s="263" customFormat="1" ht="26.1" customHeight="1">
      <c r="A24" s="410" t="s">
        <v>94</v>
      </c>
      <c r="B24" s="411" t="s">
        <v>1786</v>
      </c>
      <c r="C24" s="352"/>
      <c r="D24" s="352"/>
    </row>
    <row r="25" spans="1:4" ht="34.5" customHeight="1">
      <c r="A25" s="399" t="s">
        <v>1787</v>
      </c>
      <c r="B25" s="400" t="s">
        <v>1788</v>
      </c>
      <c r="C25" s="227" t="s">
        <v>83</v>
      </c>
      <c r="D25" s="402">
        <v>1</v>
      </c>
    </row>
    <row r="26" spans="1:4" ht="35.1" customHeight="1">
      <c r="A26" s="399" t="s">
        <v>1789</v>
      </c>
      <c r="B26" s="665" t="s">
        <v>1790</v>
      </c>
      <c r="C26" s="666"/>
      <c r="D26" s="667"/>
    </row>
    <row r="27" spans="1:4" ht="34.5" customHeight="1">
      <c r="A27" s="399" t="s">
        <v>1791</v>
      </c>
      <c r="B27" s="400" t="s">
        <v>1792</v>
      </c>
      <c r="C27" s="227" t="s">
        <v>83</v>
      </c>
      <c r="D27" s="227">
        <v>0.5</v>
      </c>
    </row>
    <row r="28" spans="1:4" ht="34.5" customHeight="1">
      <c r="A28" s="399" t="s">
        <v>1793</v>
      </c>
      <c r="B28" s="400" t="s">
        <v>1931</v>
      </c>
      <c r="C28" s="227" t="s">
        <v>83</v>
      </c>
      <c r="D28" s="227">
        <v>0.5</v>
      </c>
    </row>
    <row r="29" spans="1:4" ht="34.5" customHeight="1">
      <c r="A29" s="399" t="s">
        <v>1794</v>
      </c>
      <c r="B29" s="400" t="s">
        <v>1795</v>
      </c>
      <c r="C29" s="227" t="s">
        <v>83</v>
      </c>
      <c r="D29" s="227">
        <v>0.5</v>
      </c>
    </row>
    <row r="30" spans="1:4" ht="34.5" customHeight="1">
      <c r="A30" s="399" t="s">
        <v>1796</v>
      </c>
      <c r="B30" s="400" t="s">
        <v>1797</v>
      </c>
      <c r="C30" s="227" t="s">
        <v>83</v>
      </c>
      <c r="D30" s="227">
        <v>0.5</v>
      </c>
    </row>
    <row r="31" spans="1:4" ht="47.25">
      <c r="A31" s="399" t="s">
        <v>1798</v>
      </c>
      <c r="B31" s="400" t="s">
        <v>1799</v>
      </c>
      <c r="C31" s="227" t="s">
        <v>83</v>
      </c>
      <c r="D31" s="227">
        <v>0.5</v>
      </c>
    </row>
    <row r="32" spans="1:4" ht="94.5">
      <c r="A32" s="399" t="s">
        <v>1800</v>
      </c>
      <c r="B32" s="400" t="s">
        <v>1801</v>
      </c>
      <c r="C32" s="227" t="s">
        <v>83</v>
      </c>
      <c r="D32" s="227">
        <v>0.5</v>
      </c>
    </row>
    <row r="33" spans="1:4" ht="34.5" customHeight="1">
      <c r="A33" s="399" t="s">
        <v>1802</v>
      </c>
      <c r="B33" s="400" t="s">
        <v>1803</v>
      </c>
      <c r="C33" s="227" t="s">
        <v>83</v>
      </c>
      <c r="D33" s="402">
        <v>1</v>
      </c>
    </row>
    <row r="34" spans="1:4" ht="35.1" customHeight="1">
      <c r="A34" s="399" t="s">
        <v>1804</v>
      </c>
      <c r="B34" s="665" t="s">
        <v>1805</v>
      </c>
      <c r="C34" s="666"/>
      <c r="D34" s="667"/>
    </row>
    <row r="35" spans="1:4" ht="34.5" customHeight="1">
      <c r="A35" s="399" t="s">
        <v>1806</v>
      </c>
      <c r="B35" s="400" t="s">
        <v>1792</v>
      </c>
      <c r="C35" s="227" t="s">
        <v>83</v>
      </c>
      <c r="D35" s="227">
        <v>0.5</v>
      </c>
    </row>
    <row r="36" spans="1:4" ht="63">
      <c r="A36" s="399" t="s">
        <v>1807</v>
      </c>
      <c r="B36" s="400" t="s">
        <v>1808</v>
      </c>
      <c r="C36" s="227" t="s">
        <v>83</v>
      </c>
      <c r="D36" s="227">
        <v>0.5</v>
      </c>
    </row>
    <row r="37" spans="1:4" ht="34.5" customHeight="1">
      <c r="A37" s="399" t="s">
        <v>1809</v>
      </c>
      <c r="B37" s="400" t="s">
        <v>1810</v>
      </c>
      <c r="C37" s="227" t="s">
        <v>83</v>
      </c>
      <c r="D37" s="227">
        <v>0.5</v>
      </c>
    </row>
    <row r="38" spans="1:4" ht="34.5" customHeight="1">
      <c r="A38" s="399" t="s">
        <v>1811</v>
      </c>
      <c r="B38" s="400" t="s">
        <v>1797</v>
      </c>
      <c r="C38" s="227" t="s">
        <v>83</v>
      </c>
      <c r="D38" s="227">
        <v>0.5</v>
      </c>
    </row>
    <row r="39" spans="1:4" ht="47.25">
      <c r="A39" s="399" t="s">
        <v>1812</v>
      </c>
      <c r="B39" s="400" t="s">
        <v>1799</v>
      </c>
      <c r="C39" s="227" t="s">
        <v>83</v>
      </c>
      <c r="D39" s="227">
        <v>0.5</v>
      </c>
    </row>
    <row r="40" spans="1:4" ht="94.5">
      <c r="A40" s="399" t="s">
        <v>1813</v>
      </c>
      <c r="B40" s="400" t="s">
        <v>1814</v>
      </c>
      <c r="C40" s="227" t="s">
        <v>83</v>
      </c>
      <c r="D40" s="227">
        <v>0.5</v>
      </c>
    </row>
    <row r="41" spans="1:4" s="263" customFormat="1" ht="26.1" customHeight="1">
      <c r="A41" s="410" t="s">
        <v>95</v>
      </c>
      <c r="B41" s="411" t="s">
        <v>1815</v>
      </c>
      <c r="C41" s="352"/>
      <c r="D41" s="352"/>
    </row>
    <row r="42" spans="1:4" ht="47.25">
      <c r="A42" s="399" t="s">
        <v>1816</v>
      </c>
      <c r="B42" s="400" t="s">
        <v>1817</v>
      </c>
      <c r="C42" s="227">
        <v>0.1</v>
      </c>
      <c r="D42" s="402">
        <v>1</v>
      </c>
    </row>
    <row r="43" spans="1:4" ht="66" customHeight="1">
      <c r="A43" s="399" t="s">
        <v>1818</v>
      </c>
      <c r="B43" s="665" t="s">
        <v>1819</v>
      </c>
      <c r="C43" s="666"/>
      <c r="D43" s="667"/>
    </row>
    <row r="44" spans="1:4" ht="34.5" customHeight="1">
      <c r="A44" s="399" t="s">
        <v>1820</v>
      </c>
      <c r="B44" s="400" t="s">
        <v>1821</v>
      </c>
      <c r="C44" s="227" t="s">
        <v>83</v>
      </c>
      <c r="D44" s="227" t="s">
        <v>83</v>
      </c>
    </row>
    <row r="45" spans="1:4" ht="63">
      <c r="A45" s="399" t="s">
        <v>1822</v>
      </c>
      <c r="B45" s="360" t="s">
        <v>1823</v>
      </c>
      <c r="C45" s="227">
        <v>0.3</v>
      </c>
      <c r="D45" s="227" t="s">
        <v>83</v>
      </c>
    </row>
    <row r="46" spans="1:4" ht="63">
      <c r="A46" s="399" t="s">
        <v>1824</v>
      </c>
      <c r="B46" s="409" t="s">
        <v>1825</v>
      </c>
      <c r="C46" s="227">
        <v>0.4</v>
      </c>
      <c r="D46" s="227" t="s">
        <v>83</v>
      </c>
    </row>
    <row r="47" spans="1:4" ht="34.5" customHeight="1">
      <c r="A47" s="399" t="s">
        <v>1826</v>
      </c>
      <c r="B47" s="400" t="s">
        <v>1827</v>
      </c>
      <c r="C47" s="227">
        <v>0.9</v>
      </c>
      <c r="D47" s="402">
        <v>1</v>
      </c>
    </row>
    <row r="48" spans="1:4" ht="34.5" customHeight="1">
      <c r="A48" s="399" t="s">
        <v>1828</v>
      </c>
      <c r="B48" s="400" t="s">
        <v>1829</v>
      </c>
      <c r="C48" s="402">
        <v>1</v>
      </c>
      <c r="D48" s="402">
        <v>3</v>
      </c>
    </row>
    <row r="49" spans="1:4" ht="51.75" customHeight="1">
      <c r="A49" s="399" t="s">
        <v>1830</v>
      </c>
      <c r="B49" s="665" t="s">
        <v>1831</v>
      </c>
      <c r="C49" s="666"/>
      <c r="D49" s="667"/>
    </row>
    <row r="50" spans="1:4" ht="34.5" customHeight="1">
      <c r="A50" s="399" t="s">
        <v>1832</v>
      </c>
      <c r="B50" s="400" t="s">
        <v>1833</v>
      </c>
      <c r="C50" s="227" t="s">
        <v>83</v>
      </c>
      <c r="D50" s="227" t="s">
        <v>83</v>
      </c>
    </row>
    <row r="51" spans="1:4" ht="63">
      <c r="A51" s="399" t="s">
        <v>1834</v>
      </c>
      <c r="B51" s="409" t="s">
        <v>1835</v>
      </c>
      <c r="C51" s="227">
        <v>0.4</v>
      </c>
      <c r="D51" s="227" t="s">
        <v>83</v>
      </c>
    </row>
    <row r="52" spans="1:4" ht="47.25">
      <c r="A52" s="399" t="s">
        <v>1836</v>
      </c>
      <c r="B52" s="400" t="s">
        <v>1837</v>
      </c>
      <c r="C52" s="227">
        <v>0.5</v>
      </c>
      <c r="D52" s="227" t="s">
        <v>83</v>
      </c>
    </row>
    <row r="53" spans="1:4" ht="114" customHeight="1">
      <c r="A53" s="399" t="s">
        <v>1838</v>
      </c>
      <c r="B53" s="400" t="s">
        <v>1839</v>
      </c>
      <c r="C53" s="227">
        <v>0.5</v>
      </c>
      <c r="D53" s="227" t="s">
        <v>83</v>
      </c>
    </row>
    <row r="54" spans="1:4" ht="63">
      <c r="A54" s="399" t="s">
        <v>1840</v>
      </c>
      <c r="B54" s="400" t="s">
        <v>1841</v>
      </c>
      <c r="C54" s="227">
        <v>0.8</v>
      </c>
      <c r="D54" s="402">
        <v>1</v>
      </c>
    </row>
    <row r="55" spans="1:4" ht="63">
      <c r="A55" s="399" t="s">
        <v>1842</v>
      </c>
      <c r="B55" s="400" t="s">
        <v>1843</v>
      </c>
      <c r="C55" s="227">
        <v>0.7</v>
      </c>
      <c r="D55" s="227">
        <v>0.3</v>
      </c>
    </row>
    <row r="56" spans="1:4" ht="47.25">
      <c r="A56" s="399" t="s">
        <v>1844</v>
      </c>
      <c r="B56" s="400" t="s">
        <v>1845</v>
      </c>
      <c r="C56" s="227">
        <v>0.6</v>
      </c>
      <c r="D56" s="227" t="s">
        <v>83</v>
      </c>
    </row>
    <row r="57" spans="1:4" ht="63">
      <c r="A57" s="399" t="s">
        <v>1846</v>
      </c>
      <c r="B57" s="400" t="s">
        <v>1847</v>
      </c>
      <c r="C57" s="402">
        <v>1</v>
      </c>
      <c r="D57" s="227" t="s">
        <v>83</v>
      </c>
    </row>
    <row r="58" spans="1:4" ht="31.5">
      <c r="A58" s="399" t="s">
        <v>1848</v>
      </c>
      <c r="B58" s="400" t="s">
        <v>1849</v>
      </c>
      <c r="C58" s="227">
        <v>0.9</v>
      </c>
      <c r="D58" s="402">
        <v>1</v>
      </c>
    </row>
    <row r="59" spans="1:4" ht="63">
      <c r="A59" s="399" t="s">
        <v>1850</v>
      </c>
      <c r="B59" s="400" t="s">
        <v>1851</v>
      </c>
      <c r="C59" s="227">
        <v>0.3</v>
      </c>
      <c r="D59" s="227" t="s">
        <v>83</v>
      </c>
    </row>
    <row r="60" spans="1:4" ht="34.5" customHeight="1">
      <c r="A60" s="399" t="s">
        <v>1852</v>
      </c>
      <c r="B60" s="400" t="s">
        <v>1853</v>
      </c>
      <c r="C60" s="227">
        <v>0.3</v>
      </c>
      <c r="D60" s="227">
        <v>0.3</v>
      </c>
    </row>
    <row r="61" spans="1:4" ht="34.5" customHeight="1">
      <c r="A61" s="399" t="s">
        <v>1854</v>
      </c>
      <c r="B61" s="400" t="s">
        <v>1855</v>
      </c>
      <c r="C61" s="227">
        <v>0.9</v>
      </c>
      <c r="D61" s="402">
        <v>1</v>
      </c>
    </row>
    <row r="62" spans="1:4" s="263" customFormat="1" ht="26.1" customHeight="1">
      <c r="A62" s="410" t="s">
        <v>1217</v>
      </c>
      <c r="B62" s="411" t="s">
        <v>1856</v>
      </c>
      <c r="C62" s="352"/>
      <c r="D62" s="352"/>
    </row>
    <row r="63" spans="1:4" ht="47.25">
      <c r="A63" s="399" t="s">
        <v>1219</v>
      </c>
      <c r="B63" s="400" t="s">
        <v>1857</v>
      </c>
      <c r="C63" s="402">
        <v>1</v>
      </c>
      <c r="D63" s="227" t="s">
        <v>83</v>
      </c>
    </row>
    <row r="64" spans="1:4" ht="65.099999999999994" customHeight="1">
      <c r="A64" s="399" t="s">
        <v>1221</v>
      </c>
      <c r="B64" s="400" t="s">
        <v>1858</v>
      </c>
      <c r="C64" s="227">
        <v>0.1</v>
      </c>
      <c r="D64" s="227" t="s">
        <v>83</v>
      </c>
    </row>
    <row r="65" spans="1:4" ht="65.099999999999994" customHeight="1">
      <c r="A65" s="399" t="s">
        <v>1223</v>
      </c>
      <c r="B65" s="400" t="s">
        <v>1859</v>
      </c>
      <c r="C65" s="227">
        <v>0.1</v>
      </c>
      <c r="D65" s="227" t="s">
        <v>83</v>
      </c>
    </row>
    <row r="66" spans="1:4" ht="65.099999999999994" customHeight="1">
      <c r="A66" s="399" t="s">
        <v>1225</v>
      </c>
      <c r="B66" s="400" t="s">
        <v>1860</v>
      </c>
      <c r="C66" s="227">
        <v>0.9</v>
      </c>
      <c r="D66" s="227" t="s">
        <v>83</v>
      </c>
    </row>
    <row r="67" spans="1:4" ht="63">
      <c r="A67" s="399" t="s">
        <v>1861</v>
      </c>
      <c r="B67" s="400" t="s">
        <v>1862</v>
      </c>
      <c r="C67" s="402">
        <v>1</v>
      </c>
      <c r="D67" s="227" t="s">
        <v>83</v>
      </c>
    </row>
    <row r="68" spans="1:4" ht="34.5" customHeight="1">
      <c r="A68" s="399" t="s">
        <v>1863</v>
      </c>
      <c r="B68" s="400" t="s">
        <v>1864</v>
      </c>
      <c r="C68" s="402">
        <v>1</v>
      </c>
      <c r="D68" s="402">
        <v>1</v>
      </c>
    </row>
    <row r="69" spans="1:4" s="263" customFormat="1" ht="26.1" customHeight="1">
      <c r="A69" s="410" t="s">
        <v>1227</v>
      </c>
      <c r="B69" s="411" t="s">
        <v>1865</v>
      </c>
      <c r="C69" s="352"/>
      <c r="D69" s="352"/>
    </row>
    <row r="70" spans="1:4" ht="35.1" customHeight="1">
      <c r="A70" s="399" t="s">
        <v>1866</v>
      </c>
      <c r="B70" s="665" t="s">
        <v>1867</v>
      </c>
      <c r="C70" s="666"/>
      <c r="D70" s="667"/>
    </row>
    <row r="71" spans="1:4" ht="34.5" customHeight="1">
      <c r="A71" s="399" t="s">
        <v>1868</v>
      </c>
      <c r="B71" s="400" t="s">
        <v>1869</v>
      </c>
      <c r="C71" s="402">
        <v>1</v>
      </c>
      <c r="D71" s="402" t="s">
        <v>83</v>
      </c>
    </row>
    <row r="72" spans="1:4" ht="34.5" customHeight="1">
      <c r="A72" s="399" t="s">
        <v>1870</v>
      </c>
      <c r="B72" s="400" t="s">
        <v>1871</v>
      </c>
      <c r="C72" s="402">
        <v>1</v>
      </c>
      <c r="D72" s="402" t="s">
        <v>83</v>
      </c>
    </row>
    <row r="73" spans="1:4" ht="34.5" customHeight="1">
      <c r="A73" s="399" t="s">
        <v>1872</v>
      </c>
      <c r="B73" s="400" t="s">
        <v>1873</v>
      </c>
      <c r="C73" s="402">
        <v>1</v>
      </c>
      <c r="D73" s="402" t="s">
        <v>83</v>
      </c>
    </row>
    <row r="74" spans="1:4" ht="34.5" customHeight="1">
      <c r="A74" s="399" t="s">
        <v>1874</v>
      </c>
      <c r="B74" s="400" t="s">
        <v>1875</v>
      </c>
      <c r="C74" s="402">
        <v>1</v>
      </c>
      <c r="D74" s="402" t="s">
        <v>83</v>
      </c>
    </row>
    <row r="75" spans="1:4" ht="34.5" customHeight="1">
      <c r="A75" s="399" t="s">
        <v>1876</v>
      </c>
      <c r="B75" s="400" t="s">
        <v>1877</v>
      </c>
      <c r="C75" s="402">
        <v>1</v>
      </c>
      <c r="D75" s="402" t="s">
        <v>83</v>
      </c>
    </row>
    <row r="76" spans="1:4" ht="34.5" customHeight="1">
      <c r="A76" s="399" t="s">
        <v>1878</v>
      </c>
      <c r="B76" s="400" t="s">
        <v>1879</v>
      </c>
      <c r="C76" s="402">
        <v>1</v>
      </c>
      <c r="D76" s="402" t="s">
        <v>83</v>
      </c>
    </row>
    <row r="77" spans="1:4" ht="35.1" customHeight="1">
      <c r="A77" s="399" t="s">
        <v>1880</v>
      </c>
      <c r="B77" s="665" t="s">
        <v>1881</v>
      </c>
      <c r="C77" s="666"/>
      <c r="D77" s="667"/>
    </row>
    <row r="78" spans="1:4" ht="34.5" customHeight="1">
      <c r="A78" s="399" t="s">
        <v>1882</v>
      </c>
      <c r="B78" s="400" t="s">
        <v>1883</v>
      </c>
      <c r="C78" s="402">
        <v>1</v>
      </c>
      <c r="D78" s="402" t="s">
        <v>83</v>
      </c>
    </row>
    <row r="79" spans="1:4" ht="48.75" customHeight="1">
      <c r="A79" s="399" t="s">
        <v>1884</v>
      </c>
      <c r="B79" s="400" t="s">
        <v>1885</v>
      </c>
      <c r="C79" s="402">
        <v>1</v>
      </c>
      <c r="D79" s="402" t="s">
        <v>83</v>
      </c>
    </row>
    <row r="80" spans="1:4" ht="48.75" customHeight="1">
      <c r="A80" s="399" t="s">
        <v>1886</v>
      </c>
      <c r="B80" s="400" t="s">
        <v>1887</v>
      </c>
      <c r="C80" s="402">
        <v>1</v>
      </c>
      <c r="D80" s="402" t="s">
        <v>83</v>
      </c>
    </row>
    <row r="81" spans="1:4" ht="34.5" customHeight="1">
      <c r="A81" s="399" t="s">
        <v>1888</v>
      </c>
      <c r="B81" s="400" t="s">
        <v>1889</v>
      </c>
      <c r="C81" s="402">
        <v>1</v>
      </c>
      <c r="D81" s="402" t="s">
        <v>83</v>
      </c>
    </row>
    <row r="82" spans="1:4" ht="48.75" customHeight="1">
      <c r="A82" s="399" t="s">
        <v>1890</v>
      </c>
      <c r="B82" s="400" t="s">
        <v>1891</v>
      </c>
      <c r="C82" s="402">
        <v>1</v>
      </c>
      <c r="D82" s="402" t="s">
        <v>83</v>
      </c>
    </row>
    <row r="83" spans="1:4" ht="35.1" customHeight="1">
      <c r="A83" s="399" t="s">
        <v>1892</v>
      </c>
      <c r="B83" s="665" t="s">
        <v>1936</v>
      </c>
      <c r="C83" s="666"/>
      <c r="D83" s="667"/>
    </row>
    <row r="84" spans="1:4" ht="34.5" customHeight="1">
      <c r="A84" s="399" t="s">
        <v>1893</v>
      </c>
      <c r="B84" s="400" t="s">
        <v>1935</v>
      </c>
      <c r="C84" s="402">
        <v>1</v>
      </c>
      <c r="D84" s="402" t="s">
        <v>83</v>
      </c>
    </row>
    <row r="85" spans="1:4" ht="47.25">
      <c r="A85" s="399" t="s">
        <v>1894</v>
      </c>
      <c r="B85" s="400" t="s">
        <v>1895</v>
      </c>
      <c r="C85" s="402">
        <v>1</v>
      </c>
      <c r="D85" s="227" t="s">
        <v>83</v>
      </c>
    </row>
    <row r="86" spans="1:4" ht="47.25">
      <c r="A86" s="399" t="s">
        <v>1896</v>
      </c>
      <c r="B86" s="400" t="s">
        <v>1897</v>
      </c>
      <c r="C86" s="402">
        <v>1</v>
      </c>
      <c r="D86" s="227" t="s">
        <v>83</v>
      </c>
    </row>
    <row r="87" spans="1:4" ht="35.1" customHeight="1">
      <c r="A87" s="399" t="s">
        <v>1898</v>
      </c>
      <c r="B87" s="665" t="s">
        <v>1899</v>
      </c>
      <c r="C87" s="666"/>
      <c r="D87" s="667"/>
    </row>
    <row r="88" spans="1:4" ht="34.5" customHeight="1">
      <c r="A88" s="399" t="s">
        <v>1900</v>
      </c>
      <c r="B88" s="400" t="s">
        <v>1934</v>
      </c>
      <c r="C88" s="402">
        <v>1</v>
      </c>
      <c r="D88" s="402" t="s">
        <v>83</v>
      </c>
    </row>
    <row r="89" spans="1:4" ht="50.1" customHeight="1">
      <c r="A89" s="399" t="s">
        <v>1901</v>
      </c>
      <c r="B89" s="400" t="s">
        <v>1933</v>
      </c>
      <c r="C89" s="402">
        <v>1</v>
      </c>
      <c r="D89" s="402" t="s">
        <v>83</v>
      </c>
    </row>
    <row r="90" spans="1:4" ht="35.1" customHeight="1">
      <c r="A90" s="399" t="s">
        <v>1902</v>
      </c>
      <c r="B90" s="665" t="s">
        <v>1903</v>
      </c>
      <c r="C90" s="666"/>
      <c r="D90" s="667"/>
    </row>
    <row r="91" spans="1:4" ht="50.1" customHeight="1">
      <c r="A91" s="399" t="s">
        <v>1904</v>
      </c>
      <c r="B91" s="400" t="s">
        <v>1905</v>
      </c>
      <c r="C91" s="402">
        <v>1</v>
      </c>
      <c r="D91" s="402" t="s">
        <v>83</v>
      </c>
    </row>
    <row r="92" spans="1:4" ht="34.5" customHeight="1">
      <c r="A92" s="399" t="s">
        <v>1906</v>
      </c>
      <c r="B92" s="400" t="s">
        <v>1907</v>
      </c>
      <c r="C92" s="402">
        <v>1</v>
      </c>
      <c r="D92" s="402" t="s">
        <v>83</v>
      </c>
    </row>
    <row r="93" spans="1:4" ht="80.25" customHeight="1">
      <c r="A93" s="399" t="s">
        <v>1908</v>
      </c>
      <c r="B93" s="400" t="s">
        <v>1909</v>
      </c>
      <c r="C93" s="402">
        <v>1</v>
      </c>
      <c r="D93" s="402" t="s">
        <v>83</v>
      </c>
    </row>
    <row r="94" spans="1:4" ht="50.1" customHeight="1">
      <c r="A94" s="399" t="s">
        <v>1910</v>
      </c>
      <c r="B94" s="400" t="s">
        <v>1911</v>
      </c>
      <c r="C94" s="402">
        <v>1</v>
      </c>
      <c r="D94" s="402" t="s">
        <v>83</v>
      </c>
    </row>
    <row r="95" spans="1:4" ht="35.1" customHeight="1">
      <c r="A95" s="399" t="s">
        <v>1912</v>
      </c>
      <c r="B95" s="665" t="s">
        <v>1913</v>
      </c>
      <c r="C95" s="666"/>
      <c r="D95" s="667"/>
    </row>
    <row r="96" spans="1:4" ht="34.5" customHeight="1">
      <c r="A96" s="399" t="s">
        <v>1914</v>
      </c>
      <c r="B96" s="400" t="s">
        <v>1915</v>
      </c>
      <c r="C96" s="402">
        <v>1</v>
      </c>
      <c r="D96" s="402" t="s">
        <v>83</v>
      </c>
    </row>
    <row r="97" spans="1:4" ht="34.5" customHeight="1">
      <c r="A97" s="399" t="s">
        <v>1916</v>
      </c>
      <c r="B97" s="400" t="s">
        <v>1917</v>
      </c>
      <c r="C97" s="402">
        <v>1</v>
      </c>
      <c r="D97" s="402" t="s">
        <v>83</v>
      </c>
    </row>
    <row r="98" spans="1:4" ht="50.1" customHeight="1">
      <c r="A98" s="399" t="s">
        <v>1918</v>
      </c>
      <c r="B98" s="400" t="s">
        <v>1919</v>
      </c>
      <c r="C98" s="402">
        <v>1</v>
      </c>
      <c r="D98" s="402" t="s">
        <v>83</v>
      </c>
    </row>
    <row r="99" spans="1:4" ht="50.1" customHeight="1">
      <c r="A99" s="399" t="s">
        <v>1920</v>
      </c>
      <c r="B99" s="400" t="s">
        <v>1921</v>
      </c>
      <c r="C99" s="402">
        <v>1</v>
      </c>
      <c r="D99" s="402" t="s">
        <v>83</v>
      </c>
    </row>
    <row r="100" spans="1:4" ht="35.1" customHeight="1">
      <c r="A100" s="399" t="s">
        <v>1922</v>
      </c>
      <c r="B100" s="665" t="s">
        <v>1923</v>
      </c>
      <c r="C100" s="666"/>
      <c r="D100" s="667" t="s">
        <v>83</v>
      </c>
    </row>
    <row r="101" spans="1:4" ht="64.5" customHeight="1">
      <c r="A101" s="399" t="s">
        <v>1924</v>
      </c>
      <c r="B101" s="492" t="s">
        <v>2055</v>
      </c>
      <c r="C101" s="402">
        <v>1</v>
      </c>
      <c r="D101" s="402" t="s">
        <v>83</v>
      </c>
    </row>
    <row r="102" spans="1:4" ht="50.1" customHeight="1">
      <c r="A102" s="399" t="s">
        <v>1925</v>
      </c>
      <c r="B102" s="400" t="s">
        <v>1926</v>
      </c>
      <c r="C102" s="402">
        <v>1</v>
      </c>
      <c r="D102" s="402" t="s">
        <v>83</v>
      </c>
    </row>
    <row r="103" spans="1:4" ht="50.1" customHeight="1">
      <c r="A103" s="399" t="s">
        <v>1927</v>
      </c>
      <c r="B103" s="400" t="s">
        <v>1928</v>
      </c>
      <c r="C103" s="402">
        <v>1</v>
      </c>
      <c r="D103" s="402" t="s">
        <v>83</v>
      </c>
    </row>
    <row r="104" spans="1:4" ht="6" customHeight="1"/>
    <row r="105" spans="1:4" ht="15.75" customHeight="1">
      <c r="A105" s="668" t="s">
        <v>1932</v>
      </c>
      <c r="B105" s="668"/>
      <c r="C105" s="668"/>
      <c r="D105" s="668"/>
    </row>
    <row r="106" spans="1:4" ht="14.25" customHeight="1"/>
  </sheetData>
  <customSheetViews>
    <customSheetView guid="{9067D43C-8CF0-48E5-8C1B-7DFA94892381}" showPageBreaks="1">
      <pane ySplit="10" topLeftCell="A11" activePane="bottomLeft" state="frozen"/>
      <selection pane="bottomLeft" activeCell="M9" sqref="M9"/>
      <pageMargins left="1.0629921259842521" right="0.23622047244094491" top="0.74803149606299213" bottom="0.35433070866141736" header="0.31496062992125984" footer="0.31496062992125984"/>
      <pageSetup paperSize="9" scale="70" orientation="portrait" verticalDpi="0" r:id="rId1"/>
      <headerFooter differentFirst="1">
        <oddHeader>&amp;CСтраница &amp;P из &amp;N</oddHeader>
      </headerFooter>
    </customSheetView>
    <customSheetView guid="{754BA2B9-92C8-4608-8D67-96BC5C16664E}" showPageBreaks="1">
      <pane ySplit="10" topLeftCell="A11" activePane="bottomLeft" state="frozen"/>
      <selection pane="bottomLeft" activeCell="M9" sqref="M9"/>
      <pageMargins left="1.0629921259842521" right="0.23622047244094491" top="0.74803149606299213" bottom="0.35433070866141736" header="0.31496062992125984" footer="0.31496062992125984"/>
      <pageSetup paperSize="9" scale="70" orientation="portrait" verticalDpi="0" r:id="rId2"/>
      <headerFooter differentFirst="1">
        <oddHeader>&amp;CСтраница &amp;P из &amp;N</oddHeader>
      </headerFooter>
    </customSheetView>
    <customSheetView guid="{DEEA3186-5E7C-4B49-A323-6511047D2DAC}" showPageBreaks="1">
      <pane ySplit="10" topLeftCell="A11" activePane="bottomLeft" state="frozen"/>
      <selection pane="bottomLeft" activeCell="M9" sqref="M9"/>
      <pageMargins left="1.0629921259842521" right="0.23622047244094491" top="0.74803149606299213" bottom="0.35433070866141736" header="0.31496062992125984" footer="0.31496062992125984"/>
      <pageSetup paperSize="9" scale="70" orientation="portrait" verticalDpi="0" r:id="rId3"/>
      <headerFooter differentFirst="1">
        <oddHeader>&amp;CСтраница &amp;P из &amp;N</oddHeader>
      </headerFooter>
    </customSheetView>
    <customSheetView guid="{E6862595-AEA9-4563-8AED-64A09353D7BA}" showPageBreaks="1">
      <pane ySplit="9.4848484848484844" topLeftCell="A11" activePane="bottomLeft" state="frozen"/>
      <selection pane="bottomLeft" activeCell="M9" sqref="M9"/>
      <pageMargins left="1.0629921259842521" right="0.23622047244094491" top="0.74803149606299213" bottom="0.35433070866141736" header="0.31496062992125984" footer="0.31496062992125984"/>
      <pageSetup paperSize="9" scale="70" orientation="portrait" r:id="rId4"/>
      <headerFooter differentFirst="1">
        <oddHeader>&amp;CСтраница &amp;P из &amp;N</oddHeader>
      </headerFooter>
    </customSheetView>
  </customSheetViews>
  <mergeCells count="20">
    <mergeCell ref="B100:D100"/>
    <mergeCell ref="A105:D105"/>
    <mergeCell ref="B77:D77"/>
    <mergeCell ref="B83:D83"/>
    <mergeCell ref="B87:D87"/>
    <mergeCell ref="B95:D95"/>
    <mergeCell ref="B90:D90"/>
    <mergeCell ref="B12:D12"/>
    <mergeCell ref="B16:D16"/>
    <mergeCell ref="B26:D26"/>
    <mergeCell ref="B34:D34"/>
    <mergeCell ref="B70:D70"/>
    <mergeCell ref="B43:D43"/>
    <mergeCell ref="B49:D49"/>
    <mergeCell ref="B19:D19"/>
    <mergeCell ref="A4:D4"/>
    <mergeCell ref="A6:D6"/>
    <mergeCell ref="A8:A9"/>
    <mergeCell ref="B8:B9"/>
    <mergeCell ref="C8:D8"/>
  </mergeCells>
  <pageMargins left="1.0629921259842521" right="0.23622047244094491" top="0.74803149606299213" bottom="0.35433070866141736" header="0.31496062992125984" footer="0.31496062992125984"/>
  <pageSetup paperSize="9" scale="70" orientation="portrait" r:id="rId5"/>
  <headerFooter differentFirst="1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workbookViewId="0">
      <pane ySplit="4" topLeftCell="A5" activePane="bottomLeft" state="frozen"/>
      <selection pane="bottomLeft" activeCell="E7" sqref="E7"/>
    </sheetView>
  </sheetViews>
  <sheetFormatPr defaultColWidth="9" defaultRowHeight="18"/>
  <cols>
    <col min="1" max="1" width="5.625" style="78" customWidth="1"/>
    <col min="2" max="2" width="39.75" style="78" customWidth="1"/>
    <col min="3" max="3" width="6.5" style="78" customWidth="1"/>
    <col min="4" max="4" width="56.25" style="78" customWidth="1"/>
    <col min="5" max="16384" width="9" style="78"/>
  </cols>
  <sheetData>
    <row r="1" spans="1:4" s="1" customFormat="1">
      <c r="D1" s="11" t="s">
        <v>140</v>
      </c>
    </row>
    <row r="2" spans="1:4" s="1" customFormat="1">
      <c r="D2" s="6" t="s">
        <v>149</v>
      </c>
    </row>
    <row r="3" spans="1:4" s="65" customFormat="1" ht="8.25" customHeight="1"/>
    <row r="4" spans="1:4" s="65" customFormat="1" ht="63" customHeight="1">
      <c r="A4" s="530" t="s">
        <v>195</v>
      </c>
      <c r="B4" s="530"/>
      <c r="C4" s="530"/>
      <c r="D4" s="530"/>
    </row>
    <row r="5" spans="1:4" s="65" customFormat="1" ht="17.25" customHeight="1">
      <c r="B5" s="66"/>
      <c r="C5" s="105"/>
      <c r="D5" s="66"/>
    </row>
    <row r="6" spans="1:4" s="69" customFormat="1" ht="57" customHeight="1">
      <c r="A6" s="67" t="s">
        <v>19</v>
      </c>
      <c r="B6" s="68" t="s">
        <v>21</v>
      </c>
      <c r="C6" s="106" t="s">
        <v>216</v>
      </c>
      <c r="D6" s="68" t="s">
        <v>179</v>
      </c>
    </row>
    <row r="7" spans="1:4" s="71" customFormat="1" ht="16.5" customHeight="1">
      <c r="A7" s="70">
        <v>1</v>
      </c>
      <c r="B7" s="70">
        <v>2</v>
      </c>
      <c r="C7" s="70">
        <v>3</v>
      </c>
      <c r="D7" s="70">
        <v>4</v>
      </c>
    </row>
    <row r="8" spans="1:4" s="75" customFormat="1" ht="41.1" customHeight="1">
      <c r="A8" s="72">
        <v>1</v>
      </c>
      <c r="B8" s="73" t="s">
        <v>39</v>
      </c>
      <c r="C8" s="107" t="s">
        <v>239</v>
      </c>
      <c r="D8" s="74" t="s">
        <v>180</v>
      </c>
    </row>
    <row r="9" spans="1:4" s="75" customFormat="1" ht="55.5" customHeight="1">
      <c r="A9" s="72">
        <v>2</v>
      </c>
      <c r="B9" s="73" t="s">
        <v>34</v>
      </c>
      <c r="C9" s="107" t="s">
        <v>138</v>
      </c>
      <c r="D9" s="74" t="s">
        <v>197</v>
      </c>
    </row>
    <row r="10" spans="1:4" s="75" customFormat="1" ht="41.1" customHeight="1">
      <c r="A10" s="72">
        <v>3</v>
      </c>
      <c r="B10" s="73" t="s">
        <v>2</v>
      </c>
      <c r="C10" s="107" t="s">
        <v>249</v>
      </c>
      <c r="D10" s="74" t="s">
        <v>196</v>
      </c>
    </row>
    <row r="11" spans="1:4" s="75" customFormat="1" ht="55.5" customHeight="1">
      <c r="A11" s="72">
        <v>4</v>
      </c>
      <c r="B11" s="73" t="s">
        <v>5</v>
      </c>
      <c r="C11" s="107" t="s">
        <v>250</v>
      </c>
      <c r="D11" s="74" t="s">
        <v>198</v>
      </c>
    </row>
    <row r="12" spans="1:4" s="75" customFormat="1" ht="41.1" customHeight="1">
      <c r="A12" s="72">
        <v>5</v>
      </c>
      <c r="B12" s="73" t="s">
        <v>6</v>
      </c>
      <c r="C12" s="107" t="s">
        <v>251</v>
      </c>
      <c r="D12" s="74" t="s">
        <v>199</v>
      </c>
    </row>
    <row r="13" spans="1:4" s="75" customFormat="1" ht="41.1" customHeight="1">
      <c r="A13" s="72">
        <v>6</v>
      </c>
      <c r="B13" s="73" t="s">
        <v>9</v>
      </c>
      <c r="C13" s="107" t="s">
        <v>252</v>
      </c>
      <c r="D13" s="74" t="s">
        <v>182</v>
      </c>
    </row>
    <row r="14" spans="1:4" s="75" customFormat="1" ht="41.1" customHeight="1">
      <c r="A14" s="72">
        <v>7</v>
      </c>
      <c r="B14" s="73" t="s">
        <v>3</v>
      </c>
      <c r="C14" s="107" t="s">
        <v>253</v>
      </c>
      <c r="D14" s="74" t="s">
        <v>200</v>
      </c>
    </row>
    <row r="15" spans="1:4" s="75" customFormat="1" ht="41.1" customHeight="1">
      <c r="A15" s="72">
        <v>8</v>
      </c>
      <c r="B15" s="73" t="s">
        <v>8</v>
      </c>
      <c r="C15" s="107" t="s">
        <v>254</v>
      </c>
      <c r="D15" s="74" t="s">
        <v>183</v>
      </c>
    </row>
    <row r="16" spans="1:4" s="75" customFormat="1" ht="41.1" customHeight="1">
      <c r="A16" s="72">
        <v>9</v>
      </c>
      <c r="B16" s="73" t="s">
        <v>7</v>
      </c>
      <c r="C16" s="107" t="s">
        <v>130</v>
      </c>
      <c r="D16" s="74" t="s">
        <v>184</v>
      </c>
    </row>
    <row r="17" spans="1:4" s="75" customFormat="1" ht="41.1" customHeight="1">
      <c r="A17" s="72">
        <v>10</v>
      </c>
      <c r="B17" s="73" t="s">
        <v>4</v>
      </c>
      <c r="C17" s="107" t="s">
        <v>256</v>
      </c>
      <c r="D17" s="74" t="s">
        <v>205</v>
      </c>
    </row>
    <row r="18" spans="1:4" s="75" customFormat="1" ht="41.1" customHeight="1">
      <c r="A18" s="72">
        <v>11</v>
      </c>
      <c r="B18" s="73" t="s">
        <v>1</v>
      </c>
      <c r="C18" s="107" t="s">
        <v>257</v>
      </c>
      <c r="D18" s="74" t="s">
        <v>201</v>
      </c>
    </row>
    <row r="19" spans="1:4" s="65" customFormat="1" ht="28.5" customHeight="1">
      <c r="A19" s="76" t="s">
        <v>185</v>
      </c>
      <c r="B19" s="76"/>
      <c r="C19" s="108"/>
    </row>
    <row r="20" spans="1:4" s="75" customFormat="1" ht="30" customHeight="1">
      <c r="A20" s="77" t="s">
        <v>163</v>
      </c>
      <c r="B20" s="73" t="s">
        <v>181</v>
      </c>
      <c r="C20" s="107"/>
      <c r="D20" s="73" t="s">
        <v>186</v>
      </c>
    </row>
    <row r="21" spans="1:4" s="75" customFormat="1" ht="30" customHeight="1">
      <c r="A21" s="77" t="s">
        <v>162</v>
      </c>
      <c r="B21" s="73" t="s">
        <v>187</v>
      </c>
      <c r="C21" s="107"/>
      <c r="D21" s="73" t="s">
        <v>188</v>
      </c>
    </row>
    <row r="22" spans="1:4" s="75" customFormat="1" ht="30" customHeight="1">
      <c r="A22" s="77" t="s">
        <v>161</v>
      </c>
      <c r="B22" s="73" t="s">
        <v>189</v>
      </c>
      <c r="C22" s="107"/>
      <c r="D22" s="73" t="s">
        <v>190</v>
      </c>
    </row>
    <row r="23" spans="1:4" s="75" customFormat="1" ht="30" customHeight="1">
      <c r="A23" s="77" t="s">
        <v>160</v>
      </c>
      <c r="B23" s="73" t="s">
        <v>191</v>
      </c>
      <c r="C23" s="107"/>
      <c r="D23" s="73" t="s">
        <v>192</v>
      </c>
    </row>
    <row r="24" spans="1:4" s="75" customFormat="1" ht="30" customHeight="1">
      <c r="A24" s="77" t="s">
        <v>159</v>
      </c>
      <c r="B24" s="73" t="s">
        <v>193</v>
      </c>
      <c r="C24" s="107"/>
      <c r="D24" s="73" t="s">
        <v>194</v>
      </c>
    </row>
    <row r="25" spans="1:4" ht="3.75" customHeight="1"/>
    <row r="26" spans="1:4" ht="8.25" customHeight="1">
      <c r="A26" s="531" t="s">
        <v>22</v>
      </c>
      <c r="B26" s="531"/>
      <c r="C26" s="531"/>
      <c r="D26" s="531"/>
    </row>
  </sheetData>
  <customSheetViews>
    <customSheetView guid="{9067D43C-8CF0-48E5-8C1B-7DFA94892381}">
      <pane ySplit="4" topLeftCell="A5" activePane="bottomLeft" state="frozen"/>
      <selection pane="bottomLeft" activeCell="D1" sqref="C1:D1"/>
      <pageMargins left="1.1811023622047245" right="0.39370078740157483" top="0.78740157480314965" bottom="0.78740157480314965" header="0.31496062992125984" footer="0.31496062992125984"/>
      <pageSetup paperSize="9" scale="70" orientation="portrait" verticalDpi="0" r:id="rId1"/>
    </customSheetView>
    <customSheetView guid="{754BA2B9-92C8-4608-8D67-96BC5C16664E}">
      <pane ySplit="4" topLeftCell="A5" activePane="bottomLeft" state="frozen"/>
      <selection pane="bottomLeft" activeCell="D1" sqref="C1:D1"/>
      <pageMargins left="1.1811023622047245" right="0.39370078740157483" top="0.78740157480314965" bottom="0.78740157480314965" header="0.31496062992125984" footer="0.31496062992125984"/>
      <pageSetup paperSize="9" scale="70" orientation="portrait" verticalDpi="0" r:id="rId2"/>
    </customSheetView>
    <customSheetView guid="{DEEA3186-5E7C-4B49-A323-6511047D2DAC}">
      <pane ySplit="4" topLeftCell="A5" activePane="bottomLeft" state="frozen"/>
      <selection pane="bottomLeft" activeCell="D1" sqref="C1:D1"/>
      <pageMargins left="1.1811023622047245" right="0.39370078740157483" top="0.78740157480314965" bottom="0.78740157480314965" header="0.31496062992125984" footer="0.31496062992125984"/>
      <pageSetup paperSize="9" scale="70" orientation="portrait" verticalDpi="0" r:id="rId3"/>
    </customSheetView>
    <customSheetView guid="{E6862595-AEA9-4563-8AED-64A09353D7BA}">
      <pane ySplit="4" topLeftCell="A5" activePane="bottomLeft" state="frozen"/>
      <selection pane="bottomLeft" activeCell="D1" sqref="C1:D1"/>
      <pageMargins left="1.1811023622047245" right="0.39370078740157483" top="0.78740157480314965" bottom="0.78740157480314965" header="0.31496062992125984" footer="0.31496062992125984"/>
      <pageSetup paperSize="9" scale="70" orientation="portrait" verticalDpi="0" r:id="rId4"/>
    </customSheetView>
  </customSheetViews>
  <mergeCells count="2">
    <mergeCell ref="A4:D4"/>
    <mergeCell ref="A26:D26"/>
  </mergeCells>
  <pageMargins left="1.1811023622047245" right="0.39370078740157483" top="0.78740157480314965" bottom="0.78740157480314965" header="0.31496062992125984" footer="0.31496062992125984"/>
  <pageSetup paperSize="9" scale="7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3"/>
  <sheetViews>
    <sheetView workbookViewId="0">
      <selection activeCell="B34" sqref="B34"/>
    </sheetView>
  </sheetViews>
  <sheetFormatPr defaultColWidth="9" defaultRowHeight="15.75"/>
  <cols>
    <col min="1" max="1" width="4" style="1" customWidth="1"/>
    <col min="2" max="2" width="33.875" style="1" customWidth="1"/>
    <col min="3" max="3" width="4.875" style="1" customWidth="1"/>
    <col min="4" max="4" width="10" style="1" customWidth="1"/>
    <col min="5" max="7" width="9.375" style="1" customWidth="1"/>
    <col min="8" max="9" width="10" style="1" customWidth="1"/>
    <col min="10" max="12" width="9.625" style="1" customWidth="1"/>
    <col min="13" max="13" width="10" style="1" customWidth="1"/>
    <col min="14" max="16" width="9.625" style="1" customWidth="1"/>
    <col min="17" max="16384" width="9" style="1"/>
  </cols>
  <sheetData>
    <row r="1" spans="1:16" ht="18">
      <c r="I1" s="2"/>
      <c r="J1" s="2"/>
      <c r="K1" s="2"/>
      <c r="P1" s="11" t="s">
        <v>141</v>
      </c>
    </row>
    <row r="2" spans="1:16" ht="18">
      <c r="I2" s="2"/>
      <c r="J2" s="2"/>
      <c r="K2" s="2"/>
      <c r="P2" s="6" t="s">
        <v>149</v>
      </c>
    </row>
    <row r="4" spans="1:16" ht="39" customHeight="1">
      <c r="A4" s="502" t="s">
        <v>381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6" ht="8.25" customHeight="1"/>
    <row r="6" spans="1:16" ht="18">
      <c r="A6" s="543" t="s">
        <v>148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</row>
    <row r="7" spans="1:16" ht="9" customHeight="1"/>
    <row r="8" spans="1:16" ht="20.100000000000001" customHeight="1">
      <c r="A8" s="532" t="s">
        <v>19</v>
      </c>
      <c r="B8" s="532" t="s">
        <v>0</v>
      </c>
      <c r="C8" s="532" t="s">
        <v>216</v>
      </c>
      <c r="D8" s="537" t="s">
        <v>206</v>
      </c>
      <c r="E8" s="540" t="s">
        <v>16</v>
      </c>
      <c r="F8" s="541"/>
      <c r="G8" s="541"/>
      <c r="H8" s="537" t="s">
        <v>209</v>
      </c>
      <c r="I8" s="539" t="s">
        <v>207</v>
      </c>
      <c r="J8" s="539"/>
      <c r="K8" s="539"/>
      <c r="L8" s="539"/>
      <c r="M8" s="539" t="s">
        <v>208</v>
      </c>
      <c r="N8" s="539"/>
      <c r="O8" s="539"/>
      <c r="P8" s="539"/>
    </row>
    <row r="9" spans="1:16" ht="42" customHeight="1">
      <c r="A9" s="533"/>
      <c r="B9" s="533"/>
      <c r="C9" s="533"/>
      <c r="D9" s="542"/>
      <c r="E9" s="537" t="s">
        <v>10</v>
      </c>
      <c r="F9" s="537" t="s">
        <v>11</v>
      </c>
      <c r="G9" s="537" t="s">
        <v>12</v>
      </c>
      <c r="H9" s="542"/>
      <c r="I9" s="535" t="s">
        <v>82</v>
      </c>
      <c r="J9" s="535" t="s">
        <v>13</v>
      </c>
      <c r="K9" s="535" t="s">
        <v>14</v>
      </c>
      <c r="L9" s="535" t="s">
        <v>15</v>
      </c>
      <c r="M9" s="535" t="s">
        <v>82</v>
      </c>
      <c r="N9" s="535" t="s">
        <v>13</v>
      </c>
      <c r="O9" s="535" t="s">
        <v>14</v>
      </c>
      <c r="P9" s="535" t="s">
        <v>15</v>
      </c>
    </row>
    <row r="10" spans="1:16" ht="18.75" customHeight="1">
      <c r="A10" s="534"/>
      <c r="B10" s="534"/>
      <c r="C10" s="534"/>
      <c r="D10" s="538"/>
      <c r="E10" s="538"/>
      <c r="F10" s="538"/>
      <c r="G10" s="538"/>
      <c r="H10" s="538"/>
      <c r="I10" s="536"/>
      <c r="J10" s="536"/>
      <c r="K10" s="536"/>
      <c r="L10" s="536"/>
      <c r="M10" s="536"/>
      <c r="N10" s="536"/>
      <c r="O10" s="536"/>
      <c r="P10" s="536"/>
    </row>
    <row r="11" spans="1:16" s="9" customFormat="1" ht="18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</row>
    <row r="12" spans="1:16" ht="20.100000000000001" customHeight="1">
      <c r="A12" s="13">
        <v>1</v>
      </c>
      <c r="B12" s="7" t="s">
        <v>39</v>
      </c>
      <c r="C12" s="13" t="s">
        <v>239</v>
      </c>
      <c r="D12" s="82">
        <v>45.621000000000002</v>
      </c>
      <c r="E12" s="4">
        <v>1.9548000000000001</v>
      </c>
      <c r="F12" s="4">
        <v>0.95</v>
      </c>
      <c r="G12" s="4">
        <v>0.98965000000000003</v>
      </c>
      <c r="H12" s="5">
        <f>ROUND(D12*E12*F12*G12,2)</f>
        <v>83.84</v>
      </c>
      <c r="I12" s="83">
        <f>H12-J12-K12-L12</f>
        <v>68.89</v>
      </c>
      <c r="J12" s="83">
        <f>$H12*N12</f>
        <v>4.2699999999999996</v>
      </c>
      <c r="K12" s="83">
        <f t="shared" ref="K12:L22" si="0">$H12*O12</f>
        <v>0</v>
      </c>
      <c r="L12" s="83">
        <f t="shared" si="0"/>
        <v>10.68</v>
      </c>
      <c r="M12" s="84">
        <v>0.82169999999999999</v>
      </c>
      <c r="N12" s="84">
        <v>5.0900000000000001E-2</v>
      </c>
      <c r="O12" s="84">
        <v>0</v>
      </c>
      <c r="P12" s="84">
        <v>0.12740000000000001</v>
      </c>
    </row>
    <row r="13" spans="1:16" ht="20.100000000000001" customHeight="1">
      <c r="A13" s="13">
        <v>2</v>
      </c>
      <c r="B13" s="7" t="s">
        <v>34</v>
      </c>
      <c r="C13" s="13" t="s">
        <v>138</v>
      </c>
      <c r="D13" s="82">
        <v>45.621000000000002</v>
      </c>
      <c r="E13" s="4">
        <v>1.9634199999999999</v>
      </c>
      <c r="F13" s="4">
        <v>0.95</v>
      </c>
      <c r="G13" s="4">
        <v>0.96814999999999996</v>
      </c>
      <c r="H13" s="5">
        <f t="shared" ref="H13:H22" si="1">ROUND(D13*E13*F13*G13,2)</f>
        <v>82.38</v>
      </c>
      <c r="I13" s="83">
        <f t="shared" ref="I13:I22" si="2">H13-J13-K13-L13</f>
        <v>67.7</v>
      </c>
      <c r="J13" s="83">
        <f t="shared" ref="J13:J22" si="3">$H13*N13</f>
        <v>4.18</v>
      </c>
      <c r="K13" s="83">
        <f t="shared" si="0"/>
        <v>0</v>
      </c>
      <c r="L13" s="83">
        <f t="shared" si="0"/>
        <v>10.5</v>
      </c>
      <c r="M13" s="84">
        <v>0.82189999999999996</v>
      </c>
      <c r="N13" s="84">
        <v>5.0700000000000002E-2</v>
      </c>
      <c r="O13" s="84">
        <v>0</v>
      </c>
      <c r="P13" s="84">
        <v>0.12740000000000001</v>
      </c>
    </row>
    <row r="14" spans="1:16" ht="20.100000000000001" customHeight="1">
      <c r="A14" s="13">
        <v>3</v>
      </c>
      <c r="B14" s="7" t="s">
        <v>2</v>
      </c>
      <c r="C14" s="13" t="s">
        <v>249</v>
      </c>
      <c r="D14" s="82">
        <v>45.621000000000002</v>
      </c>
      <c r="E14" s="4">
        <v>1.9548000000000001</v>
      </c>
      <c r="F14" s="4">
        <v>0.95</v>
      </c>
      <c r="G14" s="4">
        <v>0.91727000000000003</v>
      </c>
      <c r="H14" s="5">
        <f t="shared" si="1"/>
        <v>77.709999999999994</v>
      </c>
      <c r="I14" s="83">
        <f t="shared" si="2"/>
        <v>63.85</v>
      </c>
      <c r="J14" s="83">
        <f t="shared" si="3"/>
        <v>3.96</v>
      </c>
      <c r="K14" s="83">
        <f t="shared" si="0"/>
        <v>0</v>
      </c>
      <c r="L14" s="83">
        <f t="shared" si="0"/>
        <v>9.9</v>
      </c>
      <c r="M14" s="84">
        <v>0.82169999999999999</v>
      </c>
      <c r="N14" s="84">
        <v>5.0900000000000001E-2</v>
      </c>
      <c r="O14" s="84">
        <v>0</v>
      </c>
      <c r="P14" s="84">
        <v>0.12740000000000001</v>
      </c>
    </row>
    <row r="15" spans="1:16" ht="20.100000000000001" customHeight="1">
      <c r="A15" s="13">
        <v>4</v>
      </c>
      <c r="B15" s="7" t="s">
        <v>5</v>
      </c>
      <c r="C15" s="13" t="s">
        <v>250</v>
      </c>
      <c r="D15" s="82">
        <v>45.621000000000002</v>
      </c>
      <c r="E15" s="4">
        <v>1.9548000000000001</v>
      </c>
      <c r="F15" s="4">
        <v>1.2</v>
      </c>
      <c r="G15" s="4">
        <v>1.0317799999999999</v>
      </c>
      <c r="H15" s="5">
        <f t="shared" si="1"/>
        <v>110.42</v>
      </c>
      <c r="I15" s="83">
        <f t="shared" si="2"/>
        <v>91.75</v>
      </c>
      <c r="J15" s="83">
        <f t="shared" si="3"/>
        <v>4.45</v>
      </c>
      <c r="K15" s="83">
        <f t="shared" si="0"/>
        <v>0</v>
      </c>
      <c r="L15" s="83">
        <f t="shared" si="0"/>
        <v>14.22</v>
      </c>
      <c r="M15" s="84">
        <v>0.83089999999999997</v>
      </c>
      <c r="N15" s="84">
        <v>4.0300000000000002E-2</v>
      </c>
      <c r="O15" s="84">
        <v>0</v>
      </c>
      <c r="P15" s="84">
        <v>0.1288</v>
      </c>
    </row>
    <row r="16" spans="1:16" ht="20.100000000000001" customHeight="1">
      <c r="A16" s="13">
        <v>5</v>
      </c>
      <c r="B16" s="7" t="s">
        <v>6</v>
      </c>
      <c r="C16" s="13" t="s">
        <v>251</v>
      </c>
      <c r="D16" s="82">
        <v>45.621000000000002</v>
      </c>
      <c r="E16" s="4">
        <v>1.95746</v>
      </c>
      <c r="F16" s="4">
        <v>1.2</v>
      </c>
      <c r="G16" s="4">
        <v>1.21763</v>
      </c>
      <c r="H16" s="5">
        <f t="shared" si="1"/>
        <v>130.47999999999999</v>
      </c>
      <c r="I16" s="83">
        <f t="shared" si="2"/>
        <v>108.41</v>
      </c>
      <c r="J16" s="83">
        <f t="shared" si="3"/>
        <v>5.26</v>
      </c>
      <c r="K16" s="83">
        <f t="shared" si="0"/>
        <v>0</v>
      </c>
      <c r="L16" s="83">
        <f t="shared" si="0"/>
        <v>16.809999999999999</v>
      </c>
      <c r="M16" s="84">
        <v>0.83089999999999997</v>
      </c>
      <c r="N16" s="84">
        <v>4.0300000000000002E-2</v>
      </c>
      <c r="O16" s="84">
        <v>0</v>
      </c>
      <c r="P16" s="84">
        <v>0.1288</v>
      </c>
    </row>
    <row r="17" spans="1:16" ht="20.100000000000001" customHeight="1">
      <c r="A17" s="13">
        <v>6</v>
      </c>
      <c r="B17" s="7" t="s">
        <v>9</v>
      </c>
      <c r="C17" s="13" t="s">
        <v>252</v>
      </c>
      <c r="D17" s="82">
        <v>45.621000000000002</v>
      </c>
      <c r="E17" s="4">
        <v>1.9548000000000001</v>
      </c>
      <c r="F17" s="4">
        <v>1.2</v>
      </c>
      <c r="G17" s="4">
        <v>1.10893</v>
      </c>
      <c r="H17" s="5">
        <f t="shared" si="1"/>
        <v>118.67</v>
      </c>
      <c r="I17" s="83">
        <f t="shared" si="2"/>
        <v>98.61</v>
      </c>
      <c r="J17" s="83">
        <f t="shared" si="3"/>
        <v>4.78</v>
      </c>
      <c r="K17" s="83">
        <f t="shared" si="0"/>
        <v>0</v>
      </c>
      <c r="L17" s="83">
        <f t="shared" si="0"/>
        <v>15.28</v>
      </c>
      <c r="M17" s="84">
        <v>0.83089999999999997</v>
      </c>
      <c r="N17" s="84">
        <v>4.0300000000000002E-2</v>
      </c>
      <c r="O17" s="84">
        <v>0</v>
      </c>
      <c r="P17" s="84">
        <v>0.1288</v>
      </c>
    </row>
    <row r="18" spans="1:16" ht="20.100000000000001" customHeight="1">
      <c r="A18" s="13">
        <v>7</v>
      </c>
      <c r="B18" s="7" t="s">
        <v>3</v>
      </c>
      <c r="C18" s="13" t="s">
        <v>253</v>
      </c>
      <c r="D18" s="82">
        <v>45.621000000000002</v>
      </c>
      <c r="E18" s="4">
        <v>1.9548000000000001</v>
      </c>
      <c r="F18" s="4">
        <v>1.1000000000000001</v>
      </c>
      <c r="G18" s="4">
        <v>1.0324199999999999</v>
      </c>
      <c r="H18" s="5">
        <f t="shared" si="1"/>
        <v>101.28</v>
      </c>
      <c r="I18" s="83">
        <f t="shared" si="2"/>
        <v>83.83</v>
      </c>
      <c r="J18" s="83">
        <f t="shared" si="3"/>
        <v>4.46</v>
      </c>
      <c r="K18" s="83">
        <f t="shared" si="0"/>
        <v>0</v>
      </c>
      <c r="L18" s="83">
        <f t="shared" si="0"/>
        <v>12.99</v>
      </c>
      <c r="M18" s="84">
        <v>0.82769999999999999</v>
      </c>
      <c r="N18" s="84">
        <v>4.3999999999999997E-2</v>
      </c>
      <c r="O18" s="84">
        <v>0</v>
      </c>
      <c r="P18" s="84">
        <v>0.1283</v>
      </c>
    </row>
    <row r="19" spans="1:16" ht="20.100000000000001" customHeight="1">
      <c r="A19" s="13">
        <v>8</v>
      </c>
      <c r="B19" s="7" t="s">
        <v>8</v>
      </c>
      <c r="C19" s="13" t="s">
        <v>254</v>
      </c>
      <c r="D19" s="82">
        <v>45.621000000000002</v>
      </c>
      <c r="E19" s="4">
        <v>1.9548000000000001</v>
      </c>
      <c r="F19" s="4">
        <v>0.95</v>
      </c>
      <c r="G19" s="4">
        <v>0.99517</v>
      </c>
      <c r="H19" s="5">
        <f t="shared" si="1"/>
        <v>84.31</v>
      </c>
      <c r="I19" s="83">
        <f t="shared" si="2"/>
        <v>69.28</v>
      </c>
      <c r="J19" s="83">
        <f t="shared" si="3"/>
        <v>4.29</v>
      </c>
      <c r="K19" s="83">
        <f t="shared" si="0"/>
        <v>0</v>
      </c>
      <c r="L19" s="83">
        <f t="shared" si="0"/>
        <v>10.74</v>
      </c>
      <c r="M19" s="84">
        <v>0.82169999999999999</v>
      </c>
      <c r="N19" s="84">
        <v>5.0900000000000001E-2</v>
      </c>
      <c r="O19" s="84">
        <v>0</v>
      </c>
      <c r="P19" s="84">
        <v>0.12740000000000001</v>
      </c>
    </row>
    <row r="20" spans="1:16" ht="20.100000000000001" customHeight="1">
      <c r="A20" s="13">
        <v>9</v>
      </c>
      <c r="B20" s="7" t="s">
        <v>7</v>
      </c>
      <c r="C20" s="13" t="s">
        <v>130</v>
      </c>
      <c r="D20" s="82">
        <v>45.621000000000002</v>
      </c>
      <c r="E20" s="4">
        <v>1.9548000000000001</v>
      </c>
      <c r="F20" s="4">
        <v>1.1000000000000001</v>
      </c>
      <c r="G20" s="4">
        <v>0.96555999999999997</v>
      </c>
      <c r="H20" s="5">
        <f t="shared" si="1"/>
        <v>94.72</v>
      </c>
      <c r="I20" s="83">
        <f t="shared" si="2"/>
        <v>78.400000000000006</v>
      </c>
      <c r="J20" s="83">
        <f t="shared" si="3"/>
        <v>4.17</v>
      </c>
      <c r="K20" s="83">
        <f t="shared" si="0"/>
        <v>0</v>
      </c>
      <c r="L20" s="83">
        <f t="shared" si="0"/>
        <v>12.15</v>
      </c>
      <c r="M20" s="84">
        <v>0.82769999999999999</v>
      </c>
      <c r="N20" s="84">
        <v>4.3999999999999997E-2</v>
      </c>
      <c r="O20" s="84">
        <v>0</v>
      </c>
      <c r="P20" s="84">
        <v>0.1283</v>
      </c>
    </row>
    <row r="21" spans="1:16" ht="20.100000000000001" customHeight="1">
      <c r="A21" s="13">
        <v>10</v>
      </c>
      <c r="B21" s="7" t="s">
        <v>4</v>
      </c>
      <c r="C21" s="13" t="s">
        <v>256</v>
      </c>
      <c r="D21" s="82">
        <v>45.621000000000002</v>
      </c>
      <c r="E21" s="4">
        <v>1.9548000000000001</v>
      </c>
      <c r="F21" s="4">
        <v>0.95</v>
      </c>
      <c r="G21" s="4">
        <v>0.90010000000000001</v>
      </c>
      <c r="H21" s="5">
        <f t="shared" si="1"/>
        <v>76.260000000000005</v>
      </c>
      <c r="I21" s="83">
        <f t="shared" si="2"/>
        <v>62.66</v>
      </c>
      <c r="J21" s="83">
        <f t="shared" si="3"/>
        <v>3.88</v>
      </c>
      <c r="K21" s="83">
        <f t="shared" si="0"/>
        <v>0</v>
      </c>
      <c r="L21" s="83">
        <f t="shared" si="0"/>
        <v>9.7200000000000006</v>
      </c>
      <c r="M21" s="84">
        <v>0.82169999999999999</v>
      </c>
      <c r="N21" s="84">
        <v>5.0900000000000001E-2</v>
      </c>
      <c r="O21" s="84">
        <v>0</v>
      </c>
      <c r="P21" s="84">
        <v>0.12740000000000001</v>
      </c>
    </row>
    <row r="22" spans="1:16" ht="20.100000000000001" customHeight="1">
      <c r="A22" s="13">
        <v>11</v>
      </c>
      <c r="B22" s="7" t="s">
        <v>1</v>
      </c>
      <c r="C22" s="13" t="s">
        <v>257</v>
      </c>
      <c r="D22" s="82">
        <v>45.621000000000002</v>
      </c>
      <c r="E22" s="4">
        <v>1.9548000000000001</v>
      </c>
      <c r="F22" s="4">
        <v>0.95</v>
      </c>
      <c r="G22" s="4">
        <v>1.00051</v>
      </c>
      <c r="H22" s="5">
        <f t="shared" si="1"/>
        <v>84.76</v>
      </c>
      <c r="I22" s="83">
        <f t="shared" si="2"/>
        <v>69.650000000000006</v>
      </c>
      <c r="J22" s="83">
        <f t="shared" si="3"/>
        <v>4.3099999999999996</v>
      </c>
      <c r="K22" s="83">
        <f t="shared" si="0"/>
        <v>0</v>
      </c>
      <c r="L22" s="83">
        <f t="shared" si="0"/>
        <v>10.8</v>
      </c>
      <c r="M22" s="84">
        <v>0.82169999999999999</v>
      </c>
      <c r="N22" s="84">
        <v>5.0900000000000001E-2</v>
      </c>
      <c r="O22" s="84">
        <v>0</v>
      </c>
      <c r="P22" s="84">
        <v>0.12740000000000001</v>
      </c>
    </row>
    <row r="23" spans="1:16">
      <c r="G23" s="10"/>
      <c r="H23" s="12"/>
      <c r="I23" s="10"/>
      <c r="J23" s="10"/>
    </row>
  </sheetData>
  <customSheetViews>
    <customSheetView guid="{9067D43C-8CF0-48E5-8C1B-7DFA94892381}" showPageBreaks="1">
      <selection activeCell="G12" sqref="G12"/>
      <pageMargins left="0.39370078740157483" right="0.39370078740157483" top="1.1811023622047245" bottom="0.59055118110236227" header="0.31496062992125984" footer="0.31496062992125984"/>
      <printOptions horizontalCentered="1"/>
      <pageSetup paperSize="9" scale="75" orientation="landscape" verticalDpi="0" r:id="rId1"/>
    </customSheetView>
    <customSheetView guid="{754BA2B9-92C8-4608-8D67-96BC5C16664E}">
      <selection activeCell="G12" sqref="G12"/>
      <pageMargins left="0.39370078740157483" right="0.39370078740157483" top="1.1811023622047245" bottom="0.59055118110236227" header="0.31496062992125984" footer="0.31496062992125984"/>
      <printOptions horizontalCentered="1"/>
      <pageSetup paperSize="9" scale="75" orientation="landscape" verticalDpi="0" r:id="rId2"/>
    </customSheetView>
    <customSheetView guid="{DEEA3186-5E7C-4B49-A323-6511047D2DAC}">
      <selection activeCell="G12" sqref="G12"/>
      <pageMargins left="0.39370078740157483" right="0.39370078740157483" top="1.1811023622047245" bottom="0.59055118110236227" header="0.31496062992125984" footer="0.31496062992125984"/>
      <printOptions horizontalCentered="1"/>
      <pageSetup paperSize="9" scale="75" orientation="landscape" verticalDpi="0" r:id="rId3"/>
    </customSheetView>
    <customSheetView guid="{E6862595-AEA9-4563-8AED-64A09353D7BA}">
      <selection activeCell="G12" sqref="G12"/>
      <pageMargins left="0.39370078740157483" right="0.39370078740157483" top="1.1811023622047245" bottom="0.59055118110236227" header="0.31496062992125984" footer="0.31496062992125984"/>
      <printOptions horizontalCentered="1"/>
      <pageSetup paperSize="9" scale="75" orientation="landscape" verticalDpi="0" r:id="rId4"/>
    </customSheetView>
  </customSheetViews>
  <mergeCells count="21">
    <mergeCell ref="A4:P4"/>
    <mergeCell ref="A8:A10"/>
    <mergeCell ref="G9:G10"/>
    <mergeCell ref="I8:L8"/>
    <mergeCell ref="B8:B10"/>
    <mergeCell ref="E8:G8"/>
    <mergeCell ref="D8:D10"/>
    <mergeCell ref="E9:E10"/>
    <mergeCell ref="F9:F10"/>
    <mergeCell ref="H8:H10"/>
    <mergeCell ref="M8:P8"/>
    <mergeCell ref="A6:P6"/>
    <mergeCell ref="I9:I10"/>
    <mergeCell ref="J9:J10"/>
    <mergeCell ref="K9:K10"/>
    <mergeCell ref="L9:L10"/>
    <mergeCell ref="C8:C10"/>
    <mergeCell ref="M9:M10"/>
    <mergeCell ref="N9:N10"/>
    <mergeCell ref="O9:O10"/>
    <mergeCell ref="P9:P10"/>
  </mergeCells>
  <printOptions horizontalCentered="1"/>
  <pageMargins left="0.39370078740157483" right="0.39370078740157483" top="1.1811023622047245" bottom="0.59055118110236227" header="0.31496062992125984" footer="0.31496062992125984"/>
  <pageSetup paperSize="9" scale="75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5"/>
  <sheetViews>
    <sheetView workbookViewId="0">
      <selection activeCell="A13" sqref="A13:O13"/>
    </sheetView>
  </sheetViews>
  <sheetFormatPr defaultColWidth="9" defaultRowHeight="15.75"/>
  <cols>
    <col min="1" max="1" width="4.75" style="1" customWidth="1"/>
    <col min="2" max="2" width="33.875" style="1" customWidth="1"/>
    <col min="3" max="3" width="5.5" style="1" customWidth="1"/>
    <col min="4" max="11" width="10.625" style="1" customWidth="1"/>
    <col min="12" max="15" width="10.125" style="1" customWidth="1"/>
    <col min="16" max="16384" width="9" style="1"/>
  </cols>
  <sheetData>
    <row r="1" spans="1:16" ht="18">
      <c r="H1" s="2"/>
      <c r="I1" s="2"/>
      <c r="J1" s="2"/>
      <c r="O1" s="11" t="s">
        <v>213</v>
      </c>
    </row>
    <row r="2" spans="1:16" ht="18">
      <c r="H2" s="2"/>
      <c r="I2" s="2"/>
      <c r="J2" s="2"/>
      <c r="O2" s="6" t="s">
        <v>149</v>
      </c>
    </row>
    <row r="4" spans="1:16" ht="25.5" customHeight="1">
      <c r="A4" s="502" t="s">
        <v>382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</row>
    <row r="5" spans="1:16" ht="8.25" customHeight="1"/>
    <row r="6" spans="1:16" s="24" customFormat="1" ht="18">
      <c r="A6" s="109"/>
      <c r="B6" s="109"/>
      <c r="C6" s="109"/>
      <c r="D6" s="109"/>
      <c r="E6" s="110"/>
      <c r="F6" s="109"/>
      <c r="G6" s="110" t="s">
        <v>604</v>
      </c>
      <c r="H6" s="111" t="s">
        <v>379</v>
      </c>
      <c r="I6" s="163" t="s">
        <v>811</v>
      </c>
      <c r="J6" s="109"/>
      <c r="K6" s="109"/>
      <c r="L6" s="109"/>
      <c r="M6" s="109"/>
      <c r="N6" s="109"/>
      <c r="O6" s="109"/>
      <c r="P6" s="109"/>
    </row>
    <row r="7" spans="1:16" ht="8.25" customHeight="1"/>
    <row r="8" spans="1:16" ht="18">
      <c r="A8" s="503" t="s">
        <v>148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</row>
    <row r="9" spans="1:16" ht="9" customHeight="1"/>
    <row r="10" spans="1:16" ht="20.100000000000001" customHeight="1">
      <c r="A10" s="532" t="s">
        <v>19</v>
      </c>
      <c r="B10" s="532" t="s">
        <v>0</v>
      </c>
      <c r="C10" s="532" t="s">
        <v>216</v>
      </c>
      <c r="D10" s="537" t="s">
        <v>212</v>
      </c>
      <c r="E10" s="540" t="s">
        <v>16</v>
      </c>
      <c r="F10" s="541"/>
      <c r="G10" s="537" t="s">
        <v>214</v>
      </c>
      <c r="H10" s="539" t="s">
        <v>207</v>
      </c>
      <c r="I10" s="539"/>
      <c r="J10" s="539"/>
      <c r="K10" s="539"/>
      <c r="L10" s="539" t="s">
        <v>208</v>
      </c>
      <c r="M10" s="539"/>
      <c r="N10" s="539"/>
      <c r="O10" s="539"/>
    </row>
    <row r="11" spans="1:16" ht="42" customHeight="1">
      <c r="A11" s="533"/>
      <c r="B11" s="533"/>
      <c r="C11" s="533"/>
      <c r="D11" s="542"/>
      <c r="E11" s="544" t="s">
        <v>210</v>
      </c>
      <c r="F11" s="544" t="s">
        <v>211</v>
      </c>
      <c r="G11" s="542"/>
      <c r="H11" s="31" t="s">
        <v>82</v>
      </c>
      <c r="I11" s="31" t="s">
        <v>13</v>
      </c>
      <c r="J11" s="31" t="s">
        <v>14</v>
      </c>
      <c r="K11" s="31" t="s">
        <v>15</v>
      </c>
      <c r="L11" s="535" t="s">
        <v>82</v>
      </c>
      <c r="M11" s="535" t="s">
        <v>13</v>
      </c>
      <c r="N11" s="535" t="s">
        <v>14</v>
      </c>
      <c r="O11" s="535" t="s">
        <v>15</v>
      </c>
    </row>
    <row r="12" spans="1:16" ht="18.75" customHeight="1">
      <c r="A12" s="534"/>
      <c r="B12" s="534"/>
      <c r="C12" s="534"/>
      <c r="D12" s="538"/>
      <c r="E12" s="545"/>
      <c r="F12" s="545"/>
      <c r="G12" s="538"/>
      <c r="H12" s="19">
        <f>100%-K12</f>
        <v>0.86580000000000001</v>
      </c>
      <c r="I12" s="85">
        <v>163.49</v>
      </c>
      <c r="J12" s="85">
        <v>0</v>
      </c>
      <c r="K12" s="19">
        <v>0.13420000000000001</v>
      </c>
      <c r="L12" s="536"/>
      <c r="M12" s="536">
        <v>163.49</v>
      </c>
      <c r="N12" s="536">
        <v>0</v>
      </c>
      <c r="O12" s="536">
        <v>0.13420000000000001</v>
      </c>
    </row>
    <row r="13" spans="1:16" s="9" customFormat="1" ht="18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</row>
    <row r="14" spans="1:16" ht="20.100000000000001" customHeight="1">
      <c r="A14" s="13">
        <v>1</v>
      </c>
      <c r="B14" s="7" t="s">
        <v>39</v>
      </c>
      <c r="C14" s="13" t="s">
        <v>239</v>
      </c>
      <c r="D14" s="5">
        <v>1727.93</v>
      </c>
      <c r="E14" s="4">
        <v>1.9548000000000001</v>
      </c>
      <c r="F14" s="4">
        <v>0.95</v>
      </c>
      <c r="G14" s="5">
        <f>D14*E14*F14</f>
        <v>3208.87</v>
      </c>
      <c r="H14" s="3">
        <f t="shared" ref="H14" si="0">G14-SUM(I14:K14)</f>
        <v>2636.69</v>
      </c>
      <c r="I14" s="3">
        <f>$I$12</f>
        <v>163.49</v>
      </c>
      <c r="J14" s="3">
        <f>$J$12</f>
        <v>0</v>
      </c>
      <c r="K14" s="3">
        <f>(G14-I14)*$K$12</f>
        <v>408.69</v>
      </c>
      <c r="L14" s="84">
        <f>100%-SUM(M14:O14)</f>
        <v>0.82169999999999999</v>
      </c>
      <c r="M14" s="84">
        <f>I14/$G14</f>
        <v>5.0900000000000001E-2</v>
      </c>
      <c r="N14" s="84">
        <f>J14/$G14</f>
        <v>0</v>
      </c>
      <c r="O14" s="84">
        <f>K14/$G14</f>
        <v>0.12740000000000001</v>
      </c>
    </row>
    <row r="15" spans="1:16" ht="20.100000000000001" customHeight="1">
      <c r="A15" s="13">
        <v>2</v>
      </c>
      <c r="B15" s="7" t="s">
        <v>34</v>
      </c>
      <c r="C15" s="13" t="s">
        <v>138</v>
      </c>
      <c r="D15" s="5">
        <v>1727.93</v>
      </c>
      <c r="E15" s="4">
        <v>1.9634199999999999</v>
      </c>
      <c r="F15" s="4">
        <v>0.95</v>
      </c>
      <c r="G15" s="5">
        <f t="shared" ref="G15:G24" si="1">D15*E15*F15</f>
        <v>3223.02</v>
      </c>
      <c r="H15" s="3">
        <f t="shared" ref="H15:H24" si="2">G15-SUM(I15:K15)</f>
        <v>2648.94</v>
      </c>
      <c r="I15" s="3">
        <f t="shared" ref="I15:I24" si="3">$I$12</f>
        <v>163.49</v>
      </c>
      <c r="J15" s="3">
        <f t="shared" ref="J15:J24" si="4">$J$12</f>
        <v>0</v>
      </c>
      <c r="K15" s="3">
        <f t="shared" ref="K15:K24" si="5">(G15-I15)*$K$12</f>
        <v>410.59</v>
      </c>
      <c r="L15" s="84">
        <f t="shared" ref="L15:L24" si="6">100%-SUM(M15:O15)</f>
        <v>0.82189999999999996</v>
      </c>
      <c r="M15" s="84">
        <f t="shared" ref="M15:M24" si="7">I15/$G15</f>
        <v>5.0700000000000002E-2</v>
      </c>
      <c r="N15" s="84">
        <f t="shared" ref="N15:N24" si="8">J15/$G15</f>
        <v>0</v>
      </c>
      <c r="O15" s="84">
        <f t="shared" ref="O15:O24" si="9">K15/$G15</f>
        <v>0.12740000000000001</v>
      </c>
    </row>
    <row r="16" spans="1:16" ht="20.100000000000001" customHeight="1">
      <c r="A16" s="13">
        <v>3</v>
      </c>
      <c r="B16" s="7" t="s">
        <v>2</v>
      </c>
      <c r="C16" s="13" t="s">
        <v>249</v>
      </c>
      <c r="D16" s="5">
        <v>1727.93</v>
      </c>
      <c r="E16" s="4">
        <v>1.9548000000000001</v>
      </c>
      <c r="F16" s="4">
        <v>0.95</v>
      </c>
      <c r="G16" s="5">
        <f t="shared" si="1"/>
        <v>3208.87</v>
      </c>
      <c r="H16" s="3">
        <f t="shared" si="2"/>
        <v>2636.69</v>
      </c>
      <c r="I16" s="3">
        <f t="shared" si="3"/>
        <v>163.49</v>
      </c>
      <c r="J16" s="3">
        <f t="shared" si="4"/>
        <v>0</v>
      </c>
      <c r="K16" s="3">
        <f t="shared" si="5"/>
        <v>408.69</v>
      </c>
      <c r="L16" s="84">
        <f t="shared" si="6"/>
        <v>0.82169999999999999</v>
      </c>
      <c r="M16" s="84">
        <f t="shared" si="7"/>
        <v>5.0900000000000001E-2</v>
      </c>
      <c r="N16" s="84">
        <f t="shared" si="8"/>
        <v>0</v>
      </c>
      <c r="O16" s="84">
        <f t="shared" si="9"/>
        <v>0.12740000000000001</v>
      </c>
    </row>
    <row r="17" spans="1:15" ht="20.100000000000001" customHeight="1">
      <c r="A17" s="13">
        <v>4</v>
      </c>
      <c r="B17" s="7" t="s">
        <v>5</v>
      </c>
      <c r="C17" s="13" t="s">
        <v>250</v>
      </c>
      <c r="D17" s="5">
        <v>1727.93</v>
      </c>
      <c r="E17" s="4">
        <v>1.9548000000000001</v>
      </c>
      <c r="F17" s="4">
        <v>1.2</v>
      </c>
      <c r="G17" s="5">
        <f t="shared" si="1"/>
        <v>4053.31</v>
      </c>
      <c r="H17" s="3">
        <f t="shared" si="2"/>
        <v>3367.81</v>
      </c>
      <c r="I17" s="3">
        <f t="shared" si="3"/>
        <v>163.49</v>
      </c>
      <c r="J17" s="3">
        <f t="shared" si="4"/>
        <v>0</v>
      </c>
      <c r="K17" s="3">
        <f t="shared" si="5"/>
        <v>522.01</v>
      </c>
      <c r="L17" s="84">
        <f t="shared" si="6"/>
        <v>0.83089999999999997</v>
      </c>
      <c r="M17" s="84">
        <f t="shared" si="7"/>
        <v>4.0300000000000002E-2</v>
      </c>
      <c r="N17" s="84">
        <f t="shared" si="8"/>
        <v>0</v>
      </c>
      <c r="O17" s="84">
        <f t="shared" si="9"/>
        <v>0.1288</v>
      </c>
    </row>
    <row r="18" spans="1:15" ht="20.100000000000001" customHeight="1">
      <c r="A18" s="13">
        <v>5</v>
      </c>
      <c r="B18" s="7" t="s">
        <v>6</v>
      </c>
      <c r="C18" s="13" t="s">
        <v>251</v>
      </c>
      <c r="D18" s="5">
        <v>1727.93</v>
      </c>
      <c r="E18" s="4">
        <v>1.95746</v>
      </c>
      <c r="F18" s="4">
        <v>1.2</v>
      </c>
      <c r="G18" s="5">
        <f t="shared" si="1"/>
        <v>4058.82</v>
      </c>
      <c r="H18" s="3">
        <f t="shared" si="2"/>
        <v>3372.58</v>
      </c>
      <c r="I18" s="3">
        <f t="shared" si="3"/>
        <v>163.49</v>
      </c>
      <c r="J18" s="3">
        <f t="shared" si="4"/>
        <v>0</v>
      </c>
      <c r="K18" s="3">
        <f t="shared" si="5"/>
        <v>522.75</v>
      </c>
      <c r="L18" s="84">
        <f t="shared" si="6"/>
        <v>0.83089999999999997</v>
      </c>
      <c r="M18" s="84">
        <f t="shared" si="7"/>
        <v>4.0300000000000002E-2</v>
      </c>
      <c r="N18" s="84">
        <f t="shared" si="8"/>
        <v>0</v>
      </c>
      <c r="O18" s="84">
        <f t="shared" si="9"/>
        <v>0.1288</v>
      </c>
    </row>
    <row r="19" spans="1:15" ht="20.100000000000001" customHeight="1">
      <c r="A19" s="13">
        <v>6</v>
      </c>
      <c r="B19" s="7" t="s">
        <v>9</v>
      </c>
      <c r="C19" s="13" t="s">
        <v>252</v>
      </c>
      <c r="D19" s="5">
        <v>1727.93</v>
      </c>
      <c r="E19" s="4">
        <v>1.9548000000000001</v>
      </c>
      <c r="F19" s="4">
        <v>1.2</v>
      </c>
      <c r="G19" s="5">
        <f t="shared" si="1"/>
        <v>4053.31</v>
      </c>
      <c r="H19" s="3">
        <f t="shared" si="2"/>
        <v>3367.81</v>
      </c>
      <c r="I19" s="3">
        <f t="shared" si="3"/>
        <v>163.49</v>
      </c>
      <c r="J19" s="3">
        <f t="shared" si="4"/>
        <v>0</v>
      </c>
      <c r="K19" s="3">
        <f t="shared" si="5"/>
        <v>522.01</v>
      </c>
      <c r="L19" s="84">
        <f t="shared" si="6"/>
        <v>0.83089999999999997</v>
      </c>
      <c r="M19" s="84">
        <f t="shared" si="7"/>
        <v>4.0300000000000002E-2</v>
      </c>
      <c r="N19" s="84">
        <f t="shared" si="8"/>
        <v>0</v>
      </c>
      <c r="O19" s="84">
        <f t="shared" si="9"/>
        <v>0.1288</v>
      </c>
    </row>
    <row r="20" spans="1:15" ht="20.100000000000001" customHeight="1">
      <c r="A20" s="13">
        <v>7</v>
      </c>
      <c r="B20" s="7" t="s">
        <v>3</v>
      </c>
      <c r="C20" s="13" t="s">
        <v>253</v>
      </c>
      <c r="D20" s="5">
        <v>1727.93</v>
      </c>
      <c r="E20" s="4">
        <v>1.9548000000000001</v>
      </c>
      <c r="F20" s="4">
        <v>1.1000000000000001</v>
      </c>
      <c r="G20" s="5">
        <f t="shared" si="1"/>
        <v>3715.53</v>
      </c>
      <c r="H20" s="3">
        <f t="shared" si="2"/>
        <v>3075.36</v>
      </c>
      <c r="I20" s="3">
        <f t="shared" si="3"/>
        <v>163.49</v>
      </c>
      <c r="J20" s="3">
        <f t="shared" si="4"/>
        <v>0</v>
      </c>
      <c r="K20" s="3">
        <f t="shared" si="5"/>
        <v>476.68</v>
      </c>
      <c r="L20" s="84">
        <f t="shared" si="6"/>
        <v>0.82769999999999999</v>
      </c>
      <c r="M20" s="84">
        <f t="shared" si="7"/>
        <v>4.3999999999999997E-2</v>
      </c>
      <c r="N20" s="84">
        <f t="shared" si="8"/>
        <v>0</v>
      </c>
      <c r="O20" s="84">
        <f t="shared" si="9"/>
        <v>0.1283</v>
      </c>
    </row>
    <row r="21" spans="1:15" ht="20.100000000000001" customHeight="1">
      <c r="A21" s="13">
        <v>8</v>
      </c>
      <c r="B21" s="7" t="s">
        <v>8</v>
      </c>
      <c r="C21" s="13" t="s">
        <v>254</v>
      </c>
      <c r="D21" s="5">
        <v>1727.93</v>
      </c>
      <c r="E21" s="4">
        <v>1.9548000000000001</v>
      </c>
      <c r="F21" s="4">
        <v>0.95</v>
      </c>
      <c r="G21" s="5">
        <f t="shared" si="1"/>
        <v>3208.87</v>
      </c>
      <c r="H21" s="3">
        <f t="shared" si="2"/>
        <v>2636.69</v>
      </c>
      <c r="I21" s="3">
        <f t="shared" si="3"/>
        <v>163.49</v>
      </c>
      <c r="J21" s="3">
        <f t="shared" si="4"/>
        <v>0</v>
      </c>
      <c r="K21" s="3">
        <f t="shared" si="5"/>
        <v>408.69</v>
      </c>
      <c r="L21" s="84">
        <f t="shared" si="6"/>
        <v>0.82169999999999999</v>
      </c>
      <c r="M21" s="84">
        <f t="shared" si="7"/>
        <v>5.0900000000000001E-2</v>
      </c>
      <c r="N21" s="84">
        <f t="shared" si="8"/>
        <v>0</v>
      </c>
      <c r="O21" s="84">
        <f t="shared" si="9"/>
        <v>0.12740000000000001</v>
      </c>
    </row>
    <row r="22" spans="1:15" ht="20.100000000000001" customHeight="1">
      <c r="A22" s="13">
        <v>9</v>
      </c>
      <c r="B22" s="7" t="s">
        <v>7</v>
      </c>
      <c r="C22" s="13" t="s">
        <v>130</v>
      </c>
      <c r="D22" s="5">
        <v>1727.93</v>
      </c>
      <c r="E22" s="4">
        <v>1.9548000000000001</v>
      </c>
      <c r="F22" s="4">
        <v>1.1000000000000001</v>
      </c>
      <c r="G22" s="5">
        <f t="shared" si="1"/>
        <v>3715.53</v>
      </c>
      <c r="H22" s="3">
        <f t="shared" si="2"/>
        <v>3075.36</v>
      </c>
      <c r="I22" s="3">
        <f t="shared" si="3"/>
        <v>163.49</v>
      </c>
      <c r="J22" s="3">
        <f t="shared" si="4"/>
        <v>0</v>
      </c>
      <c r="K22" s="3">
        <f t="shared" si="5"/>
        <v>476.68</v>
      </c>
      <c r="L22" s="84">
        <f t="shared" si="6"/>
        <v>0.82769999999999999</v>
      </c>
      <c r="M22" s="84">
        <f t="shared" si="7"/>
        <v>4.3999999999999997E-2</v>
      </c>
      <c r="N22" s="84">
        <f t="shared" si="8"/>
        <v>0</v>
      </c>
      <c r="O22" s="84">
        <f t="shared" si="9"/>
        <v>0.1283</v>
      </c>
    </row>
    <row r="23" spans="1:15" ht="20.100000000000001" customHeight="1">
      <c r="A23" s="13">
        <v>10</v>
      </c>
      <c r="B23" s="7" t="s">
        <v>4</v>
      </c>
      <c r="C23" s="13" t="s">
        <v>256</v>
      </c>
      <c r="D23" s="5">
        <v>1727.93</v>
      </c>
      <c r="E23" s="4">
        <v>1.9548000000000001</v>
      </c>
      <c r="F23" s="4">
        <v>0.95</v>
      </c>
      <c r="G23" s="5">
        <f t="shared" si="1"/>
        <v>3208.87</v>
      </c>
      <c r="H23" s="3">
        <f t="shared" si="2"/>
        <v>2636.69</v>
      </c>
      <c r="I23" s="3">
        <f t="shared" si="3"/>
        <v>163.49</v>
      </c>
      <c r="J23" s="3">
        <f t="shared" si="4"/>
        <v>0</v>
      </c>
      <c r="K23" s="3">
        <f t="shared" si="5"/>
        <v>408.69</v>
      </c>
      <c r="L23" s="84">
        <f t="shared" si="6"/>
        <v>0.82169999999999999</v>
      </c>
      <c r="M23" s="84">
        <f t="shared" si="7"/>
        <v>5.0900000000000001E-2</v>
      </c>
      <c r="N23" s="84">
        <f t="shared" si="8"/>
        <v>0</v>
      </c>
      <c r="O23" s="84">
        <f t="shared" si="9"/>
        <v>0.12740000000000001</v>
      </c>
    </row>
    <row r="24" spans="1:15" ht="20.100000000000001" customHeight="1">
      <c r="A24" s="13">
        <v>11</v>
      </c>
      <c r="B24" s="7" t="s">
        <v>1</v>
      </c>
      <c r="C24" s="13" t="s">
        <v>257</v>
      </c>
      <c r="D24" s="5">
        <v>1727.93</v>
      </c>
      <c r="E24" s="4">
        <v>1.9548000000000001</v>
      </c>
      <c r="F24" s="4">
        <v>0.95</v>
      </c>
      <c r="G24" s="5">
        <f t="shared" si="1"/>
        <v>3208.87</v>
      </c>
      <c r="H24" s="3">
        <f t="shared" si="2"/>
        <v>2636.69</v>
      </c>
      <c r="I24" s="3">
        <f t="shared" si="3"/>
        <v>163.49</v>
      </c>
      <c r="J24" s="3">
        <f t="shared" si="4"/>
        <v>0</v>
      </c>
      <c r="K24" s="3">
        <f t="shared" si="5"/>
        <v>408.69</v>
      </c>
      <c r="L24" s="84">
        <f t="shared" si="6"/>
        <v>0.82169999999999999</v>
      </c>
      <c r="M24" s="84">
        <f t="shared" si="7"/>
        <v>5.0900000000000001E-2</v>
      </c>
      <c r="N24" s="84">
        <f t="shared" si="8"/>
        <v>0</v>
      </c>
      <c r="O24" s="84">
        <f t="shared" si="9"/>
        <v>0.12740000000000001</v>
      </c>
    </row>
    <row r="25" spans="1:15">
      <c r="G25" s="12"/>
      <c r="H25" s="10"/>
      <c r="I25" s="10"/>
    </row>
  </sheetData>
  <customSheetViews>
    <customSheetView guid="{9067D43C-8CF0-48E5-8C1B-7DFA94892381}">
      <selection activeCell="P13" sqref="P13"/>
      <pageMargins left="0.39370078740157483" right="0.39370078740157483" top="1.1811023622047245" bottom="0.59055118110236227" header="0.31496062992125984" footer="0.31496062992125984"/>
      <printOptions horizontalCentered="1"/>
      <pageSetup paperSize="9" scale="75" orientation="landscape" verticalDpi="0" r:id="rId1"/>
    </customSheetView>
    <customSheetView guid="{754BA2B9-92C8-4608-8D67-96BC5C16664E}">
      <selection activeCell="P13" sqref="P13"/>
      <pageMargins left="0.39370078740157483" right="0.39370078740157483" top="1.1811023622047245" bottom="0.59055118110236227" header="0.31496062992125984" footer="0.31496062992125984"/>
      <printOptions horizontalCentered="1"/>
      <pageSetup paperSize="9" scale="75" orientation="landscape" verticalDpi="0" r:id="rId2"/>
    </customSheetView>
    <customSheetView guid="{DEEA3186-5E7C-4B49-A323-6511047D2DAC}">
      <selection activeCell="P13" sqref="P13"/>
      <pageMargins left="0.39370078740157483" right="0.39370078740157483" top="1.1811023622047245" bottom="0.59055118110236227" header="0.31496062992125984" footer="0.31496062992125984"/>
      <printOptions horizontalCentered="1"/>
      <pageSetup paperSize="9" scale="75" orientation="landscape" verticalDpi="0" r:id="rId3"/>
    </customSheetView>
    <customSheetView guid="{E6862595-AEA9-4563-8AED-64A09353D7BA}">
      <selection activeCell="P13" sqref="P13"/>
      <pageMargins left="0.39370078740157483" right="0.39370078740157483" top="1.1811023622047245" bottom="0.59055118110236227" header="0.31496062992125984" footer="0.31496062992125984"/>
      <printOptions horizontalCentered="1"/>
      <pageSetup paperSize="9" scale="75" orientation="landscape" verticalDpi="0" r:id="rId4"/>
    </customSheetView>
  </customSheetViews>
  <mergeCells count="16">
    <mergeCell ref="A4:O4"/>
    <mergeCell ref="A8:O8"/>
    <mergeCell ref="A10:A12"/>
    <mergeCell ref="B10:B12"/>
    <mergeCell ref="D10:D12"/>
    <mergeCell ref="E10:F10"/>
    <mergeCell ref="G10:G12"/>
    <mergeCell ref="H10:K10"/>
    <mergeCell ref="L10:O10"/>
    <mergeCell ref="E11:E12"/>
    <mergeCell ref="L11:L12"/>
    <mergeCell ref="M11:M12"/>
    <mergeCell ref="N11:N12"/>
    <mergeCell ref="O11:O12"/>
    <mergeCell ref="F11:F12"/>
    <mergeCell ref="C10:C12"/>
  </mergeCells>
  <printOptions horizontalCentered="1"/>
  <pageMargins left="0.39370078740157483" right="0.39370078740157483" top="1.1811023622047245" bottom="0.59055118110236227" header="0.31496062992125984" footer="0.31496062992125984"/>
  <pageSetup paperSize="9" scale="75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71"/>
  <sheetViews>
    <sheetView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G9" sqref="G9:Y9"/>
    </sheetView>
  </sheetViews>
  <sheetFormatPr defaultColWidth="9" defaultRowHeight="18"/>
  <cols>
    <col min="1" max="1" width="6.125" style="78" customWidth="1"/>
    <col min="2" max="2" width="43.75" style="78" customWidth="1"/>
    <col min="3" max="3" width="7.875" style="92" customWidth="1"/>
    <col min="4" max="25" width="7.875" style="78" customWidth="1"/>
    <col min="26" max="16384" width="9" style="78"/>
  </cols>
  <sheetData>
    <row r="1" spans="1:25" s="1" customFormat="1">
      <c r="C1" s="28"/>
      <c r="D1" s="11"/>
      <c r="E1" s="11"/>
      <c r="Y1" s="11" t="s">
        <v>142</v>
      </c>
    </row>
    <row r="2" spans="1:25" s="1" customFormat="1">
      <c r="C2" s="28"/>
      <c r="D2" s="6"/>
      <c r="E2" s="6"/>
      <c r="Y2" s="6" t="s">
        <v>149</v>
      </c>
    </row>
    <row r="3" spans="1:25" s="65" customFormat="1" ht="8.25" customHeight="1">
      <c r="C3" s="91"/>
    </row>
    <row r="4" spans="1:25" s="65" customFormat="1" ht="63" customHeight="1">
      <c r="A4" s="530" t="s">
        <v>215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</row>
    <row r="5" spans="1:25" s="65" customFormat="1" ht="7.5" customHeight="1">
      <c r="B5" s="79"/>
      <c r="C5" s="89"/>
      <c r="D5" s="79"/>
      <c r="E5" s="79"/>
      <c r="F5" s="79"/>
    </row>
    <row r="6" spans="1:25" s="69" customFormat="1" ht="23.25" customHeight="1">
      <c r="A6" s="547" t="s">
        <v>19</v>
      </c>
      <c r="B6" s="550" t="s">
        <v>21</v>
      </c>
      <c r="C6" s="553" t="s">
        <v>216</v>
      </c>
      <c r="D6" s="546" t="s">
        <v>293</v>
      </c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</row>
    <row r="7" spans="1:25" s="69" customFormat="1" ht="147.75" customHeight="1">
      <c r="A7" s="548"/>
      <c r="B7" s="551"/>
      <c r="C7" s="554"/>
      <c r="D7" s="86" t="s">
        <v>218</v>
      </c>
      <c r="E7" s="86" t="s">
        <v>219</v>
      </c>
      <c r="F7" s="86" t="s">
        <v>220</v>
      </c>
      <c r="G7" s="86" t="s">
        <v>221</v>
      </c>
      <c r="H7" s="86" t="s">
        <v>2008</v>
      </c>
      <c r="I7" s="86" t="s">
        <v>371</v>
      </c>
      <c r="J7" s="86" t="s">
        <v>366</v>
      </c>
      <c r="K7" s="86" t="s">
        <v>1245</v>
      </c>
      <c r="L7" s="86" t="s">
        <v>222</v>
      </c>
      <c r="M7" s="86" t="s">
        <v>285</v>
      </c>
      <c r="N7" s="86" t="s">
        <v>369</v>
      </c>
      <c r="O7" s="86" t="s">
        <v>223</v>
      </c>
      <c r="P7" s="86" t="s">
        <v>224</v>
      </c>
      <c r="Q7" s="86" t="s">
        <v>286</v>
      </c>
      <c r="R7" s="86" t="s">
        <v>226</v>
      </c>
      <c r="S7" s="86" t="s">
        <v>225</v>
      </c>
      <c r="T7" s="86" t="s">
        <v>380</v>
      </c>
      <c r="U7" s="86" t="s">
        <v>372</v>
      </c>
      <c r="V7" s="86" t="s">
        <v>373</v>
      </c>
      <c r="W7" s="86" t="s">
        <v>227</v>
      </c>
      <c r="X7" s="86" t="s">
        <v>287</v>
      </c>
      <c r="Y7" s="86" t="s">
        <v>288</v>
      </c>
    </row>
    <row r="8" spans="1:25" s="69" customFormat="1" ht="16.5" customHeight="1">
      <c r="A8" s="549"/>
      <c r="B8" s="552"/>
      <c r="C8" s="555"/>
      <c r="D8" s="94">
        <v>11</v>
      </c>
      <c r="E8" s="94">
        <v>12</v>
      </c>
      <c r="F8" s="94">
        <v>13</v>
      </c>
      <c r="G8" s="94">
        <v>14</v>
      </c>
      <c r="H8" s="94">
        <v>28</v>
      </c>
      <c r="I8" s="94">
        <v>15</v>
      </c>
      <c r="J8" s="94">
        <v>16</v>
      </c>
      <c r="K8" s="94">
        <v>17</v>
      </c>
      <c r="L8" s="94">
        <v>18</v>
      </c>
      <c r="M8" s="94">
        <v>19</v>
      </c>
      <c r="N8" s="94">
        <v>20</v>
      </c>
      <c r="O8" s="94">
        <v>21</v>
      </c>
      <c r="P8" s="94">
        <v>22</v>
      </c>
      <c r="Q8" s="94">
        <v>23</v>
      </c>
      <c r="R8" s="94">
        <v>24</v>
      </c>
      <c r="S8" s="94">
        <v>25</v>
      </c>
      <c r="T8" s="94">
        <v>29</v>
      </c>
      <c r="U8" s="94">
        <v>91</v>
      </c>
      <c r="V8" s="94">
        <v>92</v>
      </c>
      <c r="W8" s="94">
        <v>99</v>
      </c>
      <c r="X8" s="94">
        <v>32</v>
      </c>
      <c r="Y8" s="94">
        <v>40</v>
      </c>
    </row>
    <row r="9" spans="1:25" s="71" customFormat="1" ht="16.5" customHeight="1">
      <c r="A9" s="70">
        <v>1</v>
      </c>
      <c r="B9" s="70">
        <v>2</v>
      </c>
      <c r="C9" s="90" t="s">
        <v>96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0">
        <v>9</v>
      </c>
      <c r="J9" s="70">
        <v>10</v>
      </c>
      <c r="K9" s="70">
        <v>11</v>
      </c>
      <c r="L9" s="70">
        <v>12</v>
      </c>
      <c r="M9" s="70">
        <v>13</v>
      </c>
      <c r="N9" s="70">
        <v>14</v>
      </c>
      <c r="O9" s="70">
        <v>15</v>
      </c>
      <c r="P9" s="70">
        <v>16</v>
      </c>
      <c r="Q9" s="70">
        <v>17</v>
      </c>
      <c r="R9" s="70">
        <v>18</v>
      </c>
      <c r="S9" s="70">
        <v>19</v>
      </c>
      <c r="T9" s="70">
        <v>20</v>
      </c>
      <c r="U9" s="70">
        <v>21</v>
      </c>
      <c r="V9" s="70">
        <v>22</v>
      </c>
      <c r="W9" s="70">
        <v>23</v>
      </c>
      <c r="X9" s="70">
        <v>24</v>
      </c>
      <c r="Y9" s="70">
        <v>25</v>
      </c>
    </row>
    <row r="10" spans="1:25" s="88" customFormat="1" ht="18.95" customHeight="1">
      <c r="A10" s="87">
        <v>1</v>
      </c>
      <c r="B10" s="29" t="s">
        <v>228</v>
      </c>
      <c r="C10" s="25" t="s">
        <v>131</v>
      </c>
      <c r="D10" s="103" t="s">
        <v>217</v>
      </c>
      <c r="E10" s="103" t="s">
        <v>83</v>
      </c>
      <c r="F10" s="103" t="s">
        <v>83</v>
      </c>
      <c r="G10" s="103" t="s">
        <v>83</v>
      </c>
      <c r="H10" s="103" t="s">
        <v>83</v>
      </c>
      <c r="I10" s="103" t="s">
        <v>217</v>
      </c>
      <c r="J10" s="103" t="s">
        <v>83</v>
      </c>
      <c r="K10" s="103" t="s">
        <v>83</v>
      </c>
      <c r="L10" s="103" t="s">
        <v>83</v>
      </c>
      <c r="M10" s="103" t="s">
        <v>83</v>
      </c>
      <c r="N10" s="103" t="s">
        <v>83</v>
      </c>
      <c r="O10" s="103" t="s">
        <v>83</v>
      </c>
      <c r="P10" s="103" t="s">
        <v>83</v>
      </c>
      <c r="Q10" s="103" t="s">
        <v>83</v>
      </c>
      <c r="R10" s="103" t="s">
        <v>217</v>
      </c>
      <c r="S10" s="103" t="s">
        <v>83</v>
      </c>
      <c r="T10" s="103" t="s">
        <v>83</v>
      </c>
      <c r="U10" s="103" t="s">
        <v>83</v>
      </c>
      <c r="V10" s="103" t="s">
        <v>83</v>
      </c>
      <c r="W10" s="103" t="s">
        <v>217</v>
      </c>
      <c r="X10" s="103" t="s">
        <v>83</v>
      </c>
      <c r="Y10" s="103" t="s">
        <v>217</v>
      </c>
    </row>
    <row r="11" spans="1:25" s="88" customFormat="1" ht="18.95" customHeight="1">
      <c r="A11" s="87">
        <v>2</v>
      </c>
      <c r="B11" s="29" t="s">
        <v>39</v>
      </c>
      <c r="C11" s="25" t="s">
        <v>239</v>
      </c>
      <c r="D11" s="103" t="s">
        <v>217</v>
      </c>
      <c r="E11" s="103" t="s">
        <v>217</v>
      </c>
      <c r="F11" s="103" t="s">
        <v>83</v>
      </c>
      <c r="G11" s="103" t="s">
        <v>217</v>
      </c>
      <c r="H11" s="103" t="s">
        <v>217</v>
      </c>
      <c r="I11" s="103" t="s">
        <v>217</v>
      </c>
      <c r="J11" s="103" t="s">
        <v>83</v>
      </c>
      <c r="K11" s="103" t="s">
        <v>83</v>
      </c>
      <c r="L11" s="103" t="s">
        <v>217</v>
      </c>
      <c r="M11" s="103" t="s">
        <v>83</v>
      </c>
      <c r="N11" s="103" t="s">
        <v>83</v>
      </c>
      <c r="O11" s="103" t="s">
        <v>83</v>
      </c>
      <c r="P11" s="103" t="s">
        <v>83</v>
      </c>
      <c r="Q11" s="103" t="s">
        <v>217</v>
      </c>
      <c r="R11" s="103" t="s">
        <v>83</v>
      </c>
      <c r="S11" s="103" t="s">
        <v>83</v>
      </c>
      <c r="T11" s="103" t="s">
        <v>83</v>
      </c>
      <c r="U11" s="103" t="s">
        <v>83</v>
      </c>
      <c r="V11" s="103" t="s">
        <v>83</v>
      </c>
      <c r="W11" s="103" t="s">
        <v>217</v>
      </c>
      <c r="X11" s="103" t="s">
        <v>83</v>
      </c>
      <c r="Y11" s="103" t="s">
        <v>217</v>
      </c>
    </row>
    <row r="12" spans="1:25" s="88" customFormat="1" ht="18.95" customHeight="1">
      <c r="A12" s="87">
        <v>3</v>
      </c>
      <c r="B12" s="29" t="s">
        <v>34</v>
      </c>
      <c r="C12" s="25" t="s">
        <v>138</v>
      </c>
      <c r="D12" s="103" t="s">
        <v>217</v>
      </c>
      <c r="E12" s="103" t="s">
        <v>217</v>
      </c>
      <c r="F12" s="103" t="s">
        <v>83</v>
      </c>
      <c r="G12" s="103" t="s">
        <v>217</v>
      </c>
      <c r="H12" s="103" t="s">
        <v>217</v>
      </c>
      <c r="I12" s="103" t="s">
        <v>217</v>
      </c>
      <c r="J12" s="103" t="s">
        <v>83</v>
      </c>
      <c r="K12" s="103" t="s">
        <v>83</v>
      </c>
      <c r="L12" s="103" t="s">
        <v>217</v>
      </c>
      <c r="M12" s="103" t="s">
        <v>83</v>
      </c>
      <c r="N12" s="103" t="s">
        <v>83</v>
      </c>
      <c r="O12" s="103" t="s">
        <v>83</v>
      </c>
      <c r="P12" s="103" t="s">
        <v>83</v>
      </c>
      <c r="Q12" s="103" t="s">
        <v>83</v>
      </c>
      <c r="R12" s="103" t="s">
        <v>83</v>
      </c>
      <c r="S12" s="103" t="s">
        <v>83</v>
      </c>
      <c r="T12" s="103" t="s">
        <v>83</v>
      </c>
      <c r="U12" s="103" t="s">
        <v>83</v>
      </c>
      <c r="V12" s="103" t="s">
        <v>83</v>
      </c>
      <c r="W12" s="103" t="s">
        <v>217</v>
      </c>
      <c r="X12" s="103" t="s">
        <v>83</v>
      </c>
      <c r="Y12" s="103" t="s">
        <v>217</v>
      </c>
    </row>
    <row r="13" spans="1:25" s="88" customFormat="1" ht="18.95" customHeight="1">
      <c r="A13" s="87">
        <v>4</v>
      </c>
      <c r="B13" s="29" t="s">
        <v>35</v>
      </c>
      <c r="C13" s="25" t="s">
        <v>132</v>
      </c>
      <c r="D13" s="103" t="s">
        <v>217</v>
      </c>
      <c r="E13" s="103" t="s">
        <v>83</v>
      </c>
      <c r="F13" s="103" t="s">
        <v>83</v>
      </c>
      <c r="G13" s="103" t="s">
        <v>83</v>
      </c>
      <c r="H13" s="103" t="s">
        <v>83</v>
      </c>
      <c r="I13" s="103" t="s">
        <v>83</v>
      </c>
      <c r="J13" s="103" t="s">
        <v>83</v>
      </c>
      <c r="K13" s="103" t="s">
        <v>83</v>
      </c>
      <c r="L13" s="103" t="s">
        <v>83</v>
      </c>
      <c r="M13" s="103" t="s">
        <v>83</v>
      </c>
      <c r="N13" s="103" t="s">
        <v>83</v>
      </c>
      <c r="O13" s="103" t="s">
        <v>83</v>
      </c>
      <c r="P13" s="103" t="s">
        <v>83</v>
      </c>
      <c r="Q13" s="103" t="s">
        <v>83</v>
      </c>
      <c r="R13" s="103" t="s">
        <v>83</v>
      </c>
      <c r="S13" s="103" t="s">
        <v>83</v>
      </c>
      <c r="T13" s="103" t="s">
        <v>83</v>
      </c>
      <c r="U13" s="103" t="s">
        <v>83</v>
      </c>
      <c r="V13" s="103" t="s">
        <v>83</v>
      </c>
      <c r="W13" s="103" t="s">
        <v>83</v>
      </c>
      <c r="X13" s="103" t="s">
        <v>83</v>
      </c>
      <c r="Y13" s="103" t="s">
        <v>217</v>
      </c>
    </row>
    <row r="14" spans="1:25" s="88" customFormat="1" ht="18.95" customHeight="1">
      <c r="A14" s="87">
        <v>5</v>
      </c>
      <c r="B14" s="29" t="s">
        <v>236</v>
      </c>
      <c r="C14" s="25" t="s">
        <v>240</v>
      </c>
      <c r="D14" s="103" t="s">
        <v>217</v>
      </c>
      <c r="E14" s="103" t="s">
        <v>83</v>
      </c>
      <c r="F14" s="103" t="s">
        <v>83</v>
      </c>
      <c r="G14" s="103" t="s">
        <v>83</v>
      </c>
      <c r="H14" s="103" t="s">
        <v>83</v>
      </c>
      <c r="I14" s="103" t="s">
        <v>83</v>
      </c>
      <c r="J14" s="103" t="s">
        <v>83</v>
      </c>
      <c r="K14" s="103" t="s">
        <v>83</v>
      </c>
      <c r="L14" s="103" t="s">
        <v>83</v>
      </c>
      <c r="M14" s="103" t="s">
        <v>83</v>
      </c>
      <c r="N14" s="103" t="s">
        <v>83</v>
      </c>
      <c r="O14" s="103" t="s">
        <v>83</v>
      </c>
      <c r="P14" s="103" t="s">
        <v>83</v>
      </c>
      <c r="Q14" s="103" t="s">
        <v>83</v>
      </c>
      <c r="R14" s="103" t="s">
        <v>83</v>
      </c>
      <c r="S14" s="103" t="s">
        <v>83</v>
      </c>
      <c r="T14" s="103" t="s">
        <v>83</v>
      </c>
      <c r="U14" s="103" t="s">
        <v>83</v>
      </c>
      <c r="V14" s="103" t="s">
        <v>83</v>
      </c>
      <c r="W14" s="103" t="s">
        <v>83</v>
      </c>
      <c r="X14" s="103" t="s">
        <v>83</v>
      </c>
      <c r="Y14" s="103" t="s">
        <v>217</v>
      </c>
    </row>
    <row r="15" spans="1:25" s="88" customFormat="1" ht="18.95" customHeight="1">
      <c r="A15" s="87">
        <v>6</v>
      </c>
      <c r="B15" s="29" t="s">
        <v>38</v>
      </c>
      <c r="C15" s="25" t="s">
        <v>241</v>
      </c>
      <c r="D15" s="103" t="s">
        <v>83</v>
      </c>
      <c r="E15" s="103" t="s">
        <v>83</v>
      </c>
      <c r="F15" s="103" t="s">
        <v>83</v>
      </c>
      <c r="G15" s="103" t="s">
        <v>83</v>
      </c>
      <c r="H15" s="103" t="s">
        <v>83</v>
      </c>
      <c r="I15" s="103" t="s">
        <v>83</v>
      </c>
      <c r="J15" s="103" t="s">
        <v>83</v>
      </c>
      <c r="K15" s="103" t="s">
        <v>217</v>
      </c>
      <c r="L15" s="103" t="s">
        <v>83</v>
      </c>
      <c r="M15" s="103" t="s">
        <v>83</v>
      </c>
      <c r="N15" s="103" t="s">
        <v>83</v>
      </c>
      <c r="O15" s="103" t="s">
        <v>83</v>
      </c>
      <c r="P15" s="103" t="s">
        <v>83</v>
      </c>
      <c r="Q15" s="103" t="s">
        <v>83</v>
      </c>
      <c r="R15" s="103" t="s">
        <v>83</v>
      </c>
      <c r="S15" s="103" t="s">
        <v>83</v>
      </c>
      <c r="T15" s="103" t="s">
        <v>83</v>
      </c>
      <c r="U15" s="103" t="s">
        <v>83</v>
      </c>
      <c r="V15" s="103" t="s">
        <v>83</v>
      </c>
      <c r="W15" s="103" t="s">
        <v>83</v>
      </c>
      <c r="X15" s="103" t="s">
        <v>83</v>
      </c>
      <c r="Y15" s="103" t="s">
        <v>217</v>
      </c>
    </row>
    <row r="16" spans="1:25" s="88" customFormat="1" ht="18.95" customHeight="1">
      <c r="A16" s="87">
        <v>7</v>
      </c>
      <c r="B16" s="29" t="s">
        <v>40</v>
      </c>
      <c r="C16" s="25" t="s">
        <v>242</v>
      </c>
      <c r="D16" s="103" t="s">
        <v>83</v>
      </c>
      <c r="E16" s="103" t="s">
        <v>83</v>
      </c>
      <c r="F16" s="103" t="s">
        <v>83</v>
      </c>
      <c r="G16" s="103" t="s">
        <v>83</v>
      </c>
      <c r="H16" s="103" t="s">
        <v>83</v>
      </c>
      <c r="I16" s="103" t="s">
        <v>83</v>
      </c>
      <c r="J16" s="103" t="s">
        <v>83</v>
      </c>
      <c r="K16" s="103" t="s">
        <v>83</v>
      </c>
      <c r="L16" s="103" t="s">
        <v>83</v>
      </c>
      <c r="M16" s="103" t="s">
        <v>83</v>
      </c>
      <c r="N16" s="103" t="s">
        <v>83</v>
      </c>
      <c r="O16" s="103" t="s">
        <v>83</v>
      </c>
      <c r="P16" s="103" t="s">
        <v>83</v>
      </c>
      <c r="Q16" s="103" t="s">
        <v>83</v>
      </c>
      <c r="R16" s="103" t="s">
        <v>83</v>
      </c>
      <c r="S16" s="103" t="s">
        <v>83</v>
      </c>
      <c r="T16" s="103" t="s">
        <v>83</v>
      </c>
      <c r="U16" s="103" t="s">
        <v>83</v>
      </c>
      <c r="V16" s="103" t="s">
        <v>83</v>
      </c>
      <c r="W16" s="103" t="s">
        <v>83</v>
      </c>
      <c r="X16" s="103" t="s">
        <v>83</v>
      </c>
      <c r="Y16" s="103" t="s">
        <v>217</v>
      </c>
    </row>
    <row r="17" spans="1:25" s="88" customFormat="1" ht="18.95" customHeight="1">
      <c r="A17" s="87">
        <v>8</v>
      </c>
      <c r="B17" s="29" t="s">
        <v>237</v>
      </c>
      <c r="C17" s="25" t="s">
        <v>243</v>
      </c>
      <c r="D17" s="103" t="s">
        <v>217</v>
      </c>
      <c r="E17" s="103" t="s">
        <v>83</v>
      </c>
      <c r="F17" s="103" t="s">
        <v>83</v>
      </c>
      <c r="G17" s="103" t="s">
        <v>83</v>
      </c>
      <c r="H17" s="103" t="s">
        <v>83</v>
      </c>
      <c r="I17" s="103" t="s">
        <v>83</v>
      </c>
      <c r="J17" s="103" t="s">
        <v>217</v>
      </c>
      <c r="K17" s="103" t="s">
        <v>83</v>
      </c>
      <c r="L17" s="103" t="s">
        <v>217</v>
      </c>
      <c r="M17" s="103" t="s">
        <v>83</v>
      </c>
      <c r="N17" s="103" t="s">
        <v>217</v>
      </c>
      <c r="O17" s="103" t="s">
        <v>83</v>
      </c>
      <c r="P17" s="103" t="s">
        <v>83</v>
      </c>
      <c r="Q17" s="103" t="s">
        <v>83</v>
      </c>
      <c r="R17" s="103" t="s">
        <v>83</v>
      </c>
      <c r="S17" s="103" t="s">
        <v>83</v>
      </c>
      <c r="T17" s="103" t="s">
        <v>83</v>
      </c>
      <c r="U17" s="103" t="s">
        <v>217</v>
      </c>
      <c r="V17" s="103" t="s">
        <v>217</v>
      </c>
      <c r="W17" s="103" t="s">
        <v>217</v>
      </c>
      <c r="X17" s="103" t="s">
        <v>83</v>
      </c>
      <c r="Y17" s="103" t="s">
        <v>217</v>
      </c>
    </row>
    <row r="18" spans="1:25" s="88" customFormat="1" ht="18.95" customHeight="1">
      <c r="A18" s="87">
        <v>9</v>
      </c>
      <c r="B18" s="29" t="s">
        <v>23</v>
      </c>
      <c r="C18" s="25" t="s">
        <v>244</v>
      </c>
      <c r="D18" s="103" t="s">
        <v>83</v>
      </c>
      <c r="E18" s="103" t="s">
        <v>83</v>
      </c>
      <c r="F18" s="103" t="s">
        <v>83</v>
      </c>
      <c r="G18" s="103" t="s">
        <v>83</v>
      </c>
      <c r="H18" s="103" t="s">
        <v>83</v>
      </c>
      <c r="I18" s="103" t="s">
        <v>217</v>
      </c>
      <c r="J18" s="103" t="s">
        <v>83</v>
      </c>
      <c r="K18" s="103" t="s">
        <v>83</v>
      </c>
      <c r="L18" s="103" t="s">
        <v>83</v>
      </c>
      <c r="M18" s="103" t="s">
        <v>83</v>
      </c>
      <c r="N18" s="103" t="s">
        <v>83</v>
      </c>
      <c r="O18" s="103" t="s">
        <v>83</v>
      </c>
      <c r="P18" s="103" t="s">
        <v>83</v>
      </c>
      <c r="Q18" s="103" t="s">
        <v>83</v>
      </c>
      <c r="R18" s="103" t="s">
        <v>83</v>
      </c>
      <c r="S18" s="103" t="s">
        <v>83</v>
      </c>
      <c r="T18" s="103" t="s">
        <v>83</v>
      </c>
      <c r="U18" s="103" t="s">
        <v>83</v>
      </c>
      <c r="V18" s="103" t="s">
        <v>83</v>
      </c>
      <c r="W18" s="103" t="s">
        <v>83</v>
      </c>
      <c r="X18" s="103" t="s">
        <v>83</v>
      </c>
      <c r="Y18" s="103" t="s">
        <v>83</v>
      </c>
    </row>
    <row r="19" spans="1:25" s="88" customFormat="1" ht="18.95" customHeight="1">
      <c r="A19" s="87">
        <v>10</v>
      </c>
      <c r="B19" s="29" t="s">
        <v>25</v>
      </c>
      <c r="C19" s="25" t="s">
        <v>245</v>
      </c>
      <c r="D19" s="103" t="s">
        <v>83</v>
      </c>
      <c r="E19" s="103" t="s">
        <v>83</v>
      </c>
      <c r="F19" s="103" t="s">
        <v>83</v>
      </c>
      <c r="G19" s="103" t="s">
        <v>83</v>
      </c>
      <c r="H19" s="103" t="s">
        <v>83</v>
      </c>
      <c r="I19" s="103" t="s">
        <v>83</v>
      </c>
      <c r="J19" s="103" t="s">
        <v>217</v>
      </c>
      <c r="K19" s="103" t="s">
        <v>217</v>
      </c>
      <c r="L19" s="103" t="s">
        <v>83</v>
      </c>
      <c r="M19" s="103" t="s">
        <v>83</v>
      </c>
      <c r="N19" s="103" t="s">
        <v>217</v>
      </c>
      <c r="O19" s="103" t="s">
        <v>83</v>
      </c>
      <c r="P19" s="103" t="s">
        <v>83</v>
      </c>
      <c r="Q19" s="103" t="s">
        <v>83</v>
      </c>
      <c r="R19" s="103" t="s">
        <v>83</v>
      </c>
      <c r="S19" s="103" t="s">
        <v>83</v>
      </c>
      <c r="T19" s="103" t="s">
        <v>83</v>
      </c>
      <c r="U19" s="103" t="s">
        <v>217</v>
      </c>
      <c r="V19" s="103" t="s">
        <v>217</v>
      </c>
      <c r="W19" s="103" t="s">
        <v>217</v>
      </c>
      <c r="X19" s="103" t="s">
        <v>83</v>
      </c>
      <c r="Y19" s="103" t="s">
        <v>83</v>
      </c>
    </row>
    <row r="20" spans="1:25" s="88" customFormat="1" ht="18.95" customHeight="1">
      <c r="A20" s="87">
        <v>11</v>
      </c>
      <c r="B20" s="29" t="s">
        <v>18</v>
      </c>
      <c r="C20" s="25" t="s">
        <v>20</v>
      </c>
      <c r="D20" s="103" t="s">
        <v>217</v>
      </c>
      <c r="E20" s="103" t="s">
        <v>83</v>
      </c>
      <c r="F20" s="103" t="s">
        <v>83</v>
      </c>
      <c r="G20" s="103" t="s">
        <v>83</v>
      </c>
      <c r="H20" s="103" t="s">
        <v>83</v>
      </c>
      <c r="I20" s="103" t="s">
        <v>83</v>
      </c>
      <c r="J20" s="103" t="s">
        <v>217</v>
      </c>
      <c r="K20" s="103" t="s">
        <v>83</v>
      </c>
      <c r="L20" s="103" t="s">
        <v>83</v>
      </c>
      <c r="M20" s="103" t="s">
        <v>83</v>
      </c>
      <c r="N20" s="103" t="s">
        <v>217</v>
      </c>
      <c r="O20" s="103" t="s">
        <v>83</v>
      </c>
      <c r="P20" s="103" t="s">
        <v>83</v>
      </c>
      <c r="Q20" s="103" t="s">
        <v>83</v>
      </c>
      <c r="R20" s="103" t="s">
        <v>83</v>
      </c>
      <c r="S20" s="103" t="s">
        <v>83</v>
      </c>
      <c r="T20" s="103" t="s">
        <v>83</v>
      </c>
      <c r="U20" s="103" t="s">
        <v>217</v>
      </c>
      <c r="V20" s="103" t="s">
        <v>83</v>
      </c>
      <c r="W20" s="103" t="s">
        <v>217</v>
      </c>
      <c r="X20" s="103" t="s">
        <v>83</v>
      </c>
      <c r="Y20" s="103" t="s">
        <v>83</v>
      </c>
    </row>
    <row r="21" spans="1:25" s="88" customFormat="1" ht="18.95" customHeight="1">
      <c r="A21" s="87">
        <v>12</v>
      </c>
      <c r="B21" s="29" t="s">
        <v>24</v>
      </c>
      <c r="C21" s="25" t="s">
        <v>246</v>
      </c>
      <c r="D21" s="103" t="s">
        <v>83</v>
      </c>
      <c r="E21" s="103" t="s">
        <v>83</v>
      </c>
      <c r="F21" s="103" t="s">
        <v>83</v>
      </c>
      <c r="G21" s="103" t="s">
        <v>83</v>
      </c>
      <c r="H21" s="103" t="s">
        <v>83</v>
      </c>
      <c r="I21" s="103" t="s">
        <v>83</v>
      </c>
      <c r="J21" s="103" t="s">
        <v>217</v>
      </c>
      <c r="K21" s="103" t="s">
        <v>217</v>
      </c>
      <c r="L21" s="103" t="s">
        <v>83</v>
      </c>
      <c r="M21" s="103" t="s">
        <v>83</v>
      </c>
      <c r="N21" s="103" t="s">
        <v>217</v>
      </c>
      <c r="O21" s="103" t="s">
        <v>83</v>
      </c>
      <c r="P21" s="103" t="s">
        <v>83</v>
      </c>
      <c r="Q21" s="103" t="s">
        <v>83</v>
      </c>
      <c r="R21" s="103" t="s">
        <v>83</v>
      </c>
      <c r="S21" s="103" t="s">
        <v>83</v>
      </c>
      <c r="T21" s="103" t="s">
        <v>83</v>
      </c>
      <c r="U21" s="103" t="s">
        <v>83</v>
      </c>
      <c r="V21" s="103" t="s">
        <v>83</v>
      </c>
      <c r="W21" s="103" t="s">
        <v>83</v>
      </c>
      <c r="X21" s="103" t="s">
        <v>83</v>
      </c>
      <c r="Y21" s="103" t="s">
        <v>83</v>
      </c>
    </row>
    <row r="22" spans="1:25" s="88" customFormat="1" ht="18.95" customHeight="1">
      <c r="A22" s="87">
        <v>13</v>
      </c>
      <c r="B22" s="29" t="s">
        <v>86</v>
      </c>
      <c r="C22" s="25" t="s">
        <v>247</v>
      </c>
      <c r="D22" s="103" t="s">
        <v>83</v>
      </c>
      <c r="E22" s="103" t="s">
        <v>83</v>
      </c>
      <c r="F22" s="103" t="s">
        <v>83</v>
      </c>
      <c r="G22" s="103" t="s">
        <v>83</v>
      </c>
      <c r="H22" s="103" t="s">
        <v>83</v>
      </c>
      <c r="I22" s="103" t="s">
        <v>83</v>
      </c>
      <c r="J22" s="103" t="s">
        <v>83</v>
      </c>
      <c r="K22" s="103" t="s">
        <v>83</v>
      </c>
      <c r="L22" s="103" t="s">
        <v>83</v>
      </c>
      <c r="M22" s="103" t="s">
        <v>83</v>
      </c>
      <c r="N22" s="103" t="s">
        <v>217</v>
      </c>
      <c r="O22" s="103" t="s">
        <v>217</v>
      </c>
      <c r="P22" s="103" t="s">
        <v>83</v>
      </c>
      <c r="Q22" s="103" t="s">
        <v>83</v>
      </c>
      <c r="R22" s="103" t="s">
        <v>83</v>
      </c>
      <c r="S22" s="103" t="s">
        <v>217</v>
      </c>
      <c r="T22" s="103" t="s">
        <v>83</v>
      </c>
      <c r="U22" s="103" t="s">
        <v>83</v>
      </c>
      <c r="V22" s="103" t="s">
        <v>83</v>
      </c>
      <c r="W22" s="103" t="s">
        <v>83</v>
      </c>
      <c r="X22" s="103" t="s">
        <v>83</v>
      </c>
      <c r="Y22" s="103" t="s">
        <v>83</v>
      </c>
    </row>
    <row r="23" spans="1:25" s="88" customFormat="1" ht="18.95" customHeight="1">
      <c r="A23" s="87">
        <v>14</v>
      </c>
      <c r="B23" s="29" t="s">
        <v>26</v>
      </c>
      <c r="C23" s="25" t="s">
        <v>248</v>
      </c>
      <c r="D23" s="103" t="s">
        <v>83</v>
      </c>
      <c r="E23" s="103" t="s">
        <v>83</v>
      </c>
      <c r="F23" s="103" t="s">
        <v>83</v>
      </c>
      <c r="G23" s="103" t="s">
        <v>83</v>
      </c>
      <c r="H23" s="103" t="s">
        <v>83</v>
      </c>
      <c r="I23" s="103" t="s">
        <v>83</v>
      </c>
      <c r="J23" s="103" t="s">
        <v>83</v>
      </c>
      <c r="K23" s="103" t="s">
        <v>83</v>
      </c>
      <c r="L23" s="103" t="s">
        <v>83</v>
      </c>
      <c r="M23" s="103" t="s">
        <v>83</v>
      </c>
      <c r="N23" s="103" t="s">
        <v>83</v>
      </c>
      <c r="O23" s="103" t="s">
        <v>83</v>
      </c>
      <c r="P23" s="103" t="s">
        <v>83</v>
      </c>
      <c r="Q23" s="103" t="s">
        <v>83</v>
      </c>
      <c r="R23" s="103" t="s">
        <v>83</v>
      </c>
      <c r="S23" s="103" t="s">
        <v>83</v>
      </c>
      <c r="T23" s="103" t="s">
        <v>83</v>
      </c>
      <c r="U23" s="103" t="s">
        <v>83</v>
      </c>
      <c r="V23" s="103" t="s">
        <v>83</v>
      </c>
      <c r="W23" s="103" t="s">
        <v>83</v>
      </c>
      <c r="X23" s="103" t="s">
        <v>83</v>
      </c>
      <c r="Y23" s="103" t="s">
        <v>217</v>
      </c>
    </row>
    <row r="24" spans="1:25" s="88" customFormat="1" ht="18.95" customHeight="1">
      <c r="A24" s="87">
        <v>15</v>
      </c>
      <c r="B24" s="29" t="s">
        <v>2</v>
      </c>
      <c r="C24" s="25" t="s">
        <v>249</v>
      </c>
      <c r="D24" s="103" t="s">
        <v>217</v>
      </c>
      <c r="E24" s="103" t="s">
        <v>217</v>
      </c>
      <c r="F24" s="103" t="s">
        <v>217</v>
      </c>
      <c r="G24" s="103" t="s">
        <v>217</v>
      </c>
      <c r="H24" s="103" t="s">
        <v>217</v>
      </c>
      <c r="I24" s="103" t="s">
        <v>217</v>
      </c>
      <c r="J24" s="103" t="s">
        <v>83</v>
      </c>
      <c r="K24" s="103" t="s">
        <v>83</v>
      </c>
      <c r="L24" s="103" t="s">
        <v>217</v>
      </c>
      <c r="M24" s="103" t="s">
        <v>83</v>
      </c>
      <c r="N24" s="103" t="s">
        <v>83</v>
      </c>
      <c r="O24" s="103" t="s">
        <v>217</v>
      </c>
      <c r="P24" s="103" t="s">
        <v>83</v>
      </c>
      <c r="Q24" s="103" t="s">
        <v>217</v>
      </c>
      <c r="R24" s="103" t="s">
        <v>83</v>
      </c>
      <c r="S24" s="103" t="s">
        <v>83</v>
      </c>
      <c r="T24" s="103" t="s">
        <v>83</v>
      </c>
      <c r="U24" s="103" t="s">
        <v>83</v>
      </c>
      <c r="V24" s="103" t="s">
        <v>217</v>
      </c>
      <c r="W24" s="103" t="s">
        <v>217</v>
      </c>
      <c r="X24" s="103" t="s">
        <v>83</v>
      </c>
      <c r="Y24" s="103" t="s">
        <v>217</v>
      </c>
    </row>
    <row r="25" spans="1:25" s="88" customFormat="1" ht="18.95" customHeight="1">
      <c r="A25" s="87">
        <v>16</v>
      </c>
      <c r="B25" s="29" t="s">
        <v>29</v>
      </c>
      <c r="C25" s="25" t="s">
        <v>99</v>
      </c>
      <c r="D25" s="103" t="s">
        <v>83</v>
      </c>
      <c r="E25" s="103" t="s">
        <v>83</v>
      </c>
      <c r="F25" s="103" t="s">
        <v>83</v>
      </c>
      <c r="G25" s="103" t="s">
        <v>83</v>
      </c>
      <c r="H25" s="103" t="s">
        <v>83</v>
      </c>
      <c r="I25" s="103" t="s">
        <v>83</v>
      </c>
      <c r="J25" s="103" t="s">
        <v>83</v>
      </c>
      <c r="K25" s="103" t="s">
        <v>83</v>
      </c>
      <c r="L25" s="103" t="s">
        <v>83</v>
      </c>
      <c r="M25" s="103" t="s">
        <v>83</v>
      </c>
      <c r="N25" s="103" t="s">
        <v>83</v>
      </c>
      <c r="O25" s="103" t="s">
        <v>83</v>
      </c>
      <c r="P25" s="103" t="s">
        <v>83</v>
      </c>
      <c r="Q25" s="103" t="s">
        <v>83</v>
      </c>
      <c r="R25" s="103" t="s">
        <v>83</v>
      </c>
      <c r="S25" s="103" t="s">
        <v>83</v>
      </c>
      <c r="T25" s="103" t="s">
        <v>83</v>
      </c>
      <c r="U25" s="103" t="s">
        <v>83</v>
      </c>
      <c r="V25" s="103" t="s">
        <v>83</v>
      </c>
      <c r="W25" s="103" t="s">
        <v>83</v>
      </c>
      <c r="X25" s="103" t="s">
        <v>83</v>
      </c>
      <c r="Y25" s="103" t="s">
        <v>217</v>
      </c>
    </row>
    <row r="26" spans="1:25" s="88" customFormat="1" ht="18.95" customHeight="1">
      <c r="A26" s="87">
        <v>17</v>
      </c>
      <c r="B26" s="29" t="s">
        <v>5</v>
      </c>
      <c r="C26" s="25" t="s">
        <v>250</v>
      </c>
      <c r="D26" s="103" t="s">
        <v>217</v>
      </c>
      <c r="E26" s="103" t="s">
        <v>217</v>
      </c>
      <c r="F26" s="103" t="s">
        <v>217</v>
      </c>
      <c r="G26" s="103" t="s">
        <v>217</v>
      </c>
      <c r="H26" s="103" t="s">
        <v>217</v>
      </c>
      <c r="I26" s="103" t="s">
        <v>217</v>
      </c>
      <c r="J26" s="103" t="s">
        <v>83</v>
      </c>
      <c r="K26" s="103" t="s">
        <v>83</v>
      </c>
      <c r="L26" s="103" t="s">
        <v>217</v>
      </c>
      <c r="M26" s="103" t="s">
        <v>83</v>
      </c>
      <c r="N26" s="103" t="s">
        <v>83</v>
      </c>
      <c r="O26" s="103" t="s">
        <v>83</v>
      </c>
      <c r="P26" s="103" t="s">
        <v>83</v>
      </c>
      <c r="Q26" s="103" t="s">
        <v>83</v>
      </c>
      <c r="R26" s="103" t="s">
        <v>83</v>
      </c>
      <c r="S26" s="103" t="s">
        <v>83</v>
      </c>
      <c r="T26" s="103" t="s">
        <v>83</v>
      </c>
      <c r="U26" s="103" t="s">
        <v>217</v>
      </c>
      <c r="V26" s="103" t="s">
        <v>217</v>
      </c>
      <c r="W26" s="103" t="s">
        <v>217</v>
      </c>
      <c r="X26" s="103" t="s">
        <v>83</v>
      </c>
      <c r="Y26" s="103" t="s">
        <v>217</v>
      </c>
    </row>
    <row r="27" spans="1:25" s="88" customFormat="1" ht="18.95" customHeight="1">
      <c r="A27" s="87">
        <v>18</v>
      </c>
      <c r="B27" s="29" t="s">
        <v>6</v>
      </c>
      <c r="C27" s="25" t="s">
        <v>251</v>
      </c>
      <c r="D27" s="103" t="s">
        <v>217</v>
      </c>
      <c r="E27" s="103" t="s">
        <v>217</v>
      </c>
      <c r="F27" s="103" t="s">
        <v>217</v>
      </c>
      <c r="G27" s="103" t="s">
        <v>217</v>
      </c>
      <c r="H27" s="103" t="s">
        <v>217</v>
      </c>
      <c r="I27" s="103" t="s">
        <v>217</v>
      </c>
      <c r="J27" s="103" t="s">
        <v>83</v>
      </c>
      <c r="K27" s="103" t="s">
        <v>83</v>
      </c>
      <c r="L27" s="103" t="s">
        <v>217</v>
      </c>
      <c r="M27" s="103" t="s">
        <v>83</v>
      </c>
      <c r="N27" s="103" t="s">
        <v>83</v>
      </c>
      <c r="O27" s="103" t="s">
        <v>83</v>
      </c>
      <c r="P27" s="103" t="s">
        <v>83</v>
      </c>
      <c r="Q27" s="103" t="s">
        <v>83</v>
      </c>
      <c r="R27" s="103" t="s">
        <v>83</v>
      </c>
      <c r="S27" s="103" t="s">
        <v>83</v>
      </c>
      <c r="T27" s="103" t="s">
        <v>83</v>
      </c>
      <c r="U27" s="103" t="s">
        <v>83</v>
      </c>
      <c r="V27" s="103" t="s">
        <v>83</v>
      </c>
      <c r="W27" s="103" t="s">
        <v>83</v>
      </c>
      <c r="X27" s="103" t="s">
        <v>83</v>
      </c>
      <c r="Y27" s="103" t="s">
        <v>217</v>
      </c>
    </row>
    <row r="28" spans="1:25" s="88" customFormat="1" ht="18.95" customHeight="1">
      <c r="A28" s="87">
        <v>19</v>
      </c>
      <c r="B28" s="29" t="s">
        <v>9</v>
      </c>
      <c r="C28" s="25" t="s">
        <v>252</v>
      </c>
      <c r="D28" s="103" t="s">
        <v>217</v>
      </c>
      <c r="E28" s="103" t="s">
        <v>217</v>
      </c>
      <c r="F28" s="103" t="s">
        <v>217</v>
      </c>
      <c r="G28" s="103" t="s">
        <v>83</v>
      </c>
      <c r="H28" s="103" t="s">
        <v>217</v>
      </c>
      <c r="I28" s="103" t="s">
        <v>217</v>
      </c>
      <c r="J28" s="103" t="s">
        <v>83</v>
      </c>
      <c r="K28" s="103" t="s">
        <v>83</v>
      </c>
      <c r="L28" s="103" t="s">
        <v>217</v>
      </c>
      <c r="M28" s="103" t="s">
        <v>83</v>
      </c>
      <c r="N28" s="103" t="s">
        <v>83</v>
      </c>
      <c r="O28" s="103" t="s">
        <v>83</v>
      </c>
      <c r="P28" s="103" t="s">
        <v>83</v>
      </c>
      <c r="Q28" s="103" t="s">
        <v>83</v>
      </c>
      <c r="R28" s="103" t="s">
        <v>83</v>
      </c>
      <c r="S28" s="103" t="s">
        <v>83</v>
      </c>
      <c r="T28" s="103" t="s">
        <v>83</v>
      </c>
      <c r="U28" s="103" t="s">
        <v>83</v>
      </c>
      <c r="V28" s="103" t="s">
        <v>83</v>
      </c>
      <c r="W28" s="103" t="s">
        <v>83</v>
      </c>
      <c r="X28" s="103" t="s">
        <v>83</v>
      </c>
      <c r="Y28" s="103" t="s">
        <v>217</v>
      </c>
    </row>
    <row r="29" spans="1:25" s="88" customFormat="1" ht="18.95" customHeight="1">
      <c r="A29" s="87">
        <v>20</v>
      </c>
      <c r="B29" s="29" t="s">
        <v>3</v>
      </c>
      <c r="C29" s="25" t="s">
        <v>253</v>
      </c>
      <c r="D29" s="103" t="s">
        <v>217</v>
      </c>
      <c r="E29" s="103" t="s">
        <v>217</v>
      </c>
      <c r="F29" s="103" t="s">
        <v>217</v>
      </c>
      <c r="G29" s="103" t="s">
        <v>217</v>
      </c>
      <c r="H29" s="103" t="s">
        <v>217</v>
      </c>
      <c r="I29" s="103" t="s">
        <v>217</v>
      </c>
      <c r="J29" s="103" t="s">
        <v>83</v>
      </c>
      <c r="K29" s="103" t="s">
        <v>83</v>
      </c>
      <c r="L29" s="103" t="s">
        <v>217</v>
      </c>
      <c r="M29" s="103" t="s">
        <v>83</v>
      </c>
      <c r="N29" s="103" t="s">
        <v>83</v>
      </c>
      <c r="O29" s="103" t="s">
        <v>217</v>
      </c>
      <c r="P29" s="103" t="s">
        <v>83</v>
      </c>
      <c r="Q29" s="103" t="s">
        <v>83</v>
      </c>
      <c r="R29" s="103" t="s">
        <v>83</v>
      </c>
      <c r="S29" s="103" t="s">
        <v>83</v>
      </c>
      <c r="T29" s="103" t="s">
        <v>83</v>
      </c>
      <c r="U29" s="103" t="s">
        <v>83</v>
      </c>
      <c r="V29" s="103" t="s">
        <v>217</v>
      </c>
      <c r="W29" s="103" t="s">
        <v>217</v>
      </c>
      <c r="X29" s="103" t="s">
        <v>83</v>
      </c>
      <c r="Y29" s="103" t="s">
        <v>217</v>
      </c>
    </row>
    <row r="30" spans="1:25" s="88" customFormat="1" ht="18.95" customHeight="1">
      <c r="A30" s="87">
        <v>21</v>
      </c>
      <c r="B30" s="29" t="s">
        <v>27</v>
      </c>
      <c r="C30" s="25" t="s">
        <v>100</v>
      </c>
      <c r="D30" s="103" t="s">
        <v>83</v>
      </c>
      <c r="E30" s="103" t="s">
        <v>83</v>
      </c>
      <c r="F30" s="103" t="s">
        <v>83</v>
      </c>
      <c r="G30" s="103" t="s">
        <v>83</v>
      </c>
      <c r="H30" s="103" t="s">
        <v>83</v>
      </c>
      <c r="I30" s="103" t="s">
        <v>83</v>
      </c>
      <c r="J30" s="103" t="s">
        <v>83</v>
      </c>
      <c r="K30" s="103" t="s">
        <v>83</v>
      </c>
      <c r="L30" s="103" t="s">
        <v>83</v>
      </c>
      <c r="M30" s="103" t="s">
        <v>83</v>
      </c>
      <c r="N30" s="103" t="s">
        <v>83</v>
      </c>
      <c r="O30" s="103" t="s">
        <v>83</v>
      </c>
      <c r="P30" s="103" t="s">
        <v>83</v>
      </c>
      <c r="Q30" s="103" t="s">
        <v>83</v>
      </c>
      <c r="R30" s="103" t="s">
        <v>83</v>
      </c>
      <c r="S30" s="103" t="s">
        <v>83</v>
      </c>
      <c r="T30" s="103" t="s">
        <v>83</v>
      </c>
      <c r="U30" s="103" t="s">
        <v>83</v>
      </c>
      <c r="V30" s="103" t="s">
        <v>83</v>
      </c>
      <c r="W30" s="103" t="s">
        <v>83</v>
      </c>
      <c r="X30" s="103" t="s">
        <v>83</v>
      </c>
      <c r="Y30" s="103" t="s">
        <v>217</v>
      </c>
    </row>
    <row r="31" spans="1:25" s="88" customFormat="1" ht="18.95" customHeight="1">
      <c r="A31" s="87">
        <v>22</v>
      </c>
      <c r="B31" s="29" t="s">
        <v>8</v>
      </c>
      <c r="C31" s="25" t="s">
        <v>254</v>
      </c>
      <c r="D31" s="103" t="s">
        <v>217</v>
      </c>
      <c r="E31" s="103" t="s">
        <v>217</v>
      </c>
      <c r="F31" s="103" t="s">
        <v>83</v>
      </c>
      <c r="G31" s="103" t="s">
        <v>217</v>
      </c>
      <c r="H31" s="103" t="s">
        <v>217</v>
      </c>
      <c r="I31" s="103" t="s">
        <v>217</v>
      </c>
      <c r="J31" s="103" t="s">
        <v>83</v>
      </c>
      <c r="K31" s="103" t="s">
        <v>83</v>
      </c>
      <c r="L31" s="103" t="s">
        <v>217</v>
      </c>
      <c r="M31" s="103" t="s">
        <v>83</v>
      </c>
      <c r="N31" s="103" t="s">
        <v>83</v>
      </c>
      <c r="O31" s="103" t="s">
        <v>83</v>
      </c>
      <c r="P31" s="103" t="s">
        <v>83</v>
      </c>
      <c r="Q31" s="103" t="s">
        <v>83</v>
      </c>
      <c r="R31" s="103" t="s">
        <v>83</v>
      </c>
      <c r="S31" s="103" t="s">
        <v>83</v>
      </c>
      <c r="T31" s="103" t="s">
        <v>83</v>
      </c>
      <c r="U31" s="103" t="s">
        <v>83</v>
      </c>
      <c r="V31" s="103" t="s">
        <v>217</v>
      </c>
      <c r="W31" s="103" t="s">
        <v>83</v>
      </c>
      <c r="X31" s="103" t="s">
        <v>83</v>
      </c>
      <c r="Y31" s="103" t="s">
        <v>83</v>
      </c>
    </row>
    <row r="32" spans="1:25" s="88" customFormat="1" ht="18.95" customHeight="1">
      <c r="A32" s="87">
        <v>23</v>
      </c>
      <c r="B32" s="29" t="s">
        <v>28</v>
      </c>
      <c r="C32" s="25" t="s">
        <v>255</v>
      </c>
      <c r="D32" s="103" t="s">
        <v>83</v>
      </c>
      <c r="E32" s="103" t="s">
        <v>83</v>
      </c>
      <c r="F32" s="103" t="s">
        <v>83</v>
      </c>
      <c r="G32" s="103" t="s">
        <v>83</v>
      </c>
      <c r="H32" s="103" t="s">
        <v>83</v>
      </c>
      <c r="I32" s="103" t="s">
        <v>83</v>
      </c>
      <c r="J32" s="103" t="s">
        <v>83</v>
      </c>
      <c r="K32" s="103" t="s">
        <v>83</v>
      </c>
      <c r="L32" s="103" t="s">
        <v>83</v>
      </c>
      <c r="M32" s="103" t="s">
        <v>83</v>
      </c>
      <c r="N32" s="103" t="s">
        <v>83</v>
      </c>
      <c r="O32" s="103" t="s">
        <v>83</v>
      </c>
      <c r="P32" s="103" t="s">
        <v>83</v>
      </c>
      <c r="Q32" s="103" t="s">
        <v>83</v>
      </c>
      <c r="R32" s="103" t="s">
        <v>83</v>
      </c>
      <c r="S32" s="103" t="s">
        <v>83</v>
      </c>
      <c r="T32" s="103" t="s">
        <v>83</v>
      </c>
      <c r="U32" s="103" t="s">
        <v>83</v>
      </c>
      <c r="V32" s="103" t="s">
        <v>83</v>
      </c>
      <c r="W32" s="103" t="s">
        <v>83</v>
      </c>
      <c r="X32" s="103" t="s">
        <v>83</v>
      </c>
      <c r="Y32" s="103" t="s">
        <v>217</v>
      </c>
    </row>
    <row r="33" spans="1:25" s="88" customFormat="1" ht="18.95" customHeight="1">
      <c r="A33" s="87">
        <v>24</v>
      </c>
      <c r="B33" s="29" t="s">
        <v>7</v>
      </c>
      <c r="C33" s="25" t="s">
        <v>130</v>
      </c>
      <c r="D33" s="103" t="s">
        <v>217</v>
      </c>
      <c r="E33" s="103" t="s">
        <v>217</v>
      </c>
      <c r="F33" s="103" t="s">
        <v>83</v>
      </c>
      <c r="G33" s="103" t="s">
        <v>83</v>
      </c>
      <c r="H33" s="103" t="s">
        <v>217</v>
      </c>
      <c r="I33" s="103" t="s">
        <v>217</v>
      </c>
      <c r="J33" s="103" t="s">
        <v>83</v>
      </c>
      <c r="K33" s="103" t="s">
        <v>83</v>
      </c>
      <c r="L33" s="103" t="s">
        <v>217</v>
      </c>
      <c r="M33" s="103" t="s">
        <v>83</v>
      </c>
      <c r="N33" s="103" t="s">
        <v>83</v>
      </c>
      <c r="O33" s="103" t="s">
        <v>83</v>
      </c>
      <c r="P33" s="103" t="s">
        <v>83</v>
      </c>
      <c r="Q33" s="103" t="s">
        <v>83</v>
      </c>
      <c r="R33" s="103" t="s">
        <v>83</v>
      </c>
      <c r="S33" s="103" t="s">
        <v>83</v>
      </c>
      <c r="T33" s="103" t="s">
        <v>83</v>
      </c>
      <c r="U33" s="103" t="s">
        <v>83</v>
      </c>
      <c r="V33" s="103" t="s">
        <v>83</v>
      </c>
      <c r="W33" s="103" t="s">
        <v>217</v>
      </c>
      <c r="X33" s="103" t="s">
        <v>83</v>
      </c>
      <c r="Y33" s="103" t="s">
        <v>217</v>
      </c>
    </row>
    <row r="34" spans="1:25" s="88" customFormat="1" ht="18.95" customHeight="1">
      <c r="A34" s="87">
        <v>25</v>
      </c>
      <c r="B34" s="29" t="s">
        <v>4</v>
      </c>
      <c r="C34" s="25" t="s">
        <v>256</v>
      </c>
      <c r="D34" s="103" t="s">
        <v>217</v>
      </c>
      <c r="E34" s="103" t="s">
        <v>217</v>
      </c>
      <c r="F34" s="103" t="s">
        <v>217</v>
      </c>
      <c r="G34" s="103" t="s">
        <v>83</v>
      </c>
      <c r="H34" s="103" t="s">
        <v>217</v>
      </c>
      <c r="I34" s="103" t="s">
        <v>217</v>
      </c>
      <c r="J34" s="103" t="s">
        <v>83</v>
      </c>
      <c r="K34" s="103" t="s">
        <v>83</v>
      </c>
      <c r="L34" s="103" t="s">
        <v>217</v>
      </c>
      <c r="M34" s="103" t="s">
        <v>83</v>
      </c>
      <c r="N34" s="103" t="s">
        <v>83</v>
      </c>
      <c r="O34" s="103" t="s">
        <v>217</v>
      </c>
      <c r="P34" s="103" t="s">
        <v>83</v>
      </c>
      <c r="Q34" s="103" t="s">
        <v>83</v>
      </c>
      <c r="R34" s="103" t="s">
        <v>83</v>
      </c>
      <c r="S34" s="103" t="s">
        <v>83</v>
      </c>
      <c r="T34" s="103" t="s">
        <v>83</v>
      </c>
      <c r="U34" s="103" t="s">
        <v>83</v>
      </c>
      <c r="V34" s="103" t="s">
        <v>83</v>
      </c>
      <c r="W34" s="103" t="s">
        <v>83</v>
      </c>
      <c r="X34" s="103" t="s">
        <v>83</v>
      </c>
      <c r="Y34" s="103" t="s">
        <v>217</v>
      </c>
    </row>
    <row r="35" spans="1:25" s="88" customFormat="1" ht="18.95" customHeight="1">
      <c r="A35" s="87">
        <v>26</v>
      </c>
      <c r="B35" s="29" t="s">
        <v>1</v>
      </c>
      <c r="C35" s="25" t="s">
        <v>257</v>
      </c>
      <c r="D35" s="103" t="s">
        <v>83</v>
      </c>
      <c r="E35" s="103" t="s">
        <v>83</v>
      </c>
      <c r="F35" s="103" t="s">
        <v>83</v>
      </c>
      <c r="G35" s="103" t="s">
        <v>83</v>
      </c>
      <c r="H35" s="103" t="s">
        <v>83</v>
      </c>
      <c r="I35" s="103" t="s">
        <v>217</v>
      </c>
      <c r="J35" s="103" t="s">
        <v>83</v>
      </c>
      <c r="K35" s="103" t="s">
        <v>83</v>
      </c>
      <c r="L35" s="103" t="s">
        <v>217</v>
      </c>
      <c r="M35" s="103" t="s">
        <v>217</v>
      </c>
      <c r="N35" s="103" t="s">
        <v>83</v>
      </c>
      <c r="O35" s="103" t="s">
        <v>83</v>
      </c>
      <c r="P35" s="103" t="s">
        <v>83</v>
      </c>
      <c r="Q35" s="103" t="s">
        <v>83</v>
      </c>
      <c r="R35" s="103" t="s">
        <v>83</v>
      </c>
      <c r="S35" s="103" t="s">
        <v>83</v>
      </c>
      <c r="T35" s="103" t="s">
        <v>83</v>
      </c>
      <c r="U35" s="103" t="s">
        <v>217</v>
      </c>
      <c r="V35" s="103" t="s">
        <v>217</v>
      </c>
      <c r="W35" s="103" t="s">
        <v>217</v>
      </c>
      <c r="X35" s="103" t="s">
        <v>83</v>
      </c>
      <c r="Y35" s="103" t="s">
        <v>83</v>
      </c>
    </row>
    <row r="36" spans="1:25" s="88" customFormat="1" ht="18.95" customHeight="1">
      <c r="A36" s="87">
        <v>27</v>
      </c>
      <c r="B36" s="29" t="s">
        <v>33</v>
      </c>
      <c r="C36" s="25" t="s">
        <v>258</v>
      </c>
      <c r="D36" s="103" t="s">
        <v>83</v>
      </c>
      <c r="E36" s="103" t="s">
        <v>83</v>
      </c>
      <c r="F36" s="103" t="s">
        <v>83</v>
      </c>
      <c r="G36" s="103" t="s">
        <v>83</v>
      </c>
      <c r="H36" s="103" t="s">
        <v>83</v>
      </c>
      <c r="I36" s="103" t="s">
        <v>217</v>
      </c>
      <c r="J36" s="103" t="s">
        <v>83</v>
      </c>
      <c r="K36" s="103" t="s">
        <v>83</v>
      </c>
      <c r="L36" s="103" t="s">
        <v>83</v>
      </c>
      <c r="M36" s="103" t="s">
        <v>83</v>
      </c>
      <c r="N36" s="103" t="s">
        <v>83</v>
      </c>
      <c r="O36" s="103" t="s">
        <v>83</v>
      </c>
      <c r="P36" s="103" t="s">
        <v>83</v>
      </c>
      <c r="Q36" s="103" t="s">
        <v>83</v>
      </c>
      <c r="R36" s="103" t="s">
        <v>83</v>
      </c>
      <c r="S36" s="103" t="s">
        <v>83</v>
      </c>
      <c r="T36" s="103" t="s">
        <v>83</v>
      </c>
      <c r="U36" s="103" t="s">
        <v>83</v>
      </c>
      <c r="V36" s="103" t="s">
        <v>83</v>
      </c>
      <c r="W36" s="103" t="s">
        <v>83</v>
      </c>
      <c r="X36" s="103" t="s">
        <v>83</v>
      </c>
      <c r="Y36" s="103" t="s">
        <v>83</v>
      </c>
    </row>
    <row r="37" spans="1:25" s="88" customFormat="1" ht="18.95" customHeight="1">
      <c r="A37" s="87">
        <v>28</v>
      </c>
      <c r="B37" s="29" t="s">
        <v>30</v>
      </c>
      <c r="C37" s="25" t="s">
        <v>259</v>
      </c>
      <c r="D37" s="103" t="s">
        <v>83</v>
      </c>
      <c r="E37" s="103" t="s">
        <v>83</v>
      </c>
      <c r="F37" s="103" t="s">
        <v>83</v>
      </c>
      <c r="G37" s="103" t="s">
        <v>83</v>
      </c>
      <c r="H37" s="103" t="s">
        <v>83</v>
      </c>
      <c r="I37" s="103" t="s">
        <v>83</v>
      </c>
      <c r="J37" s="103" t="s">
        <v>83</v>
      </c>
      <c r="K37" s="103" t="s">
        <v>83</v>
      </c>
      <c r="L37" s="103" t="s">
        <v>217</v>
      </c>
      <c r="M37" s="103" t="s">
        <v>83</v>
      </c>
      <c r="N37" s="103" t="s">
        <v>83</v>
      </c>
      <c r="O37" s="103" t="s">
        <v>83</v>
      </c>
      <c r="P37" s="103" t="s">
        <v>83</v>
      </c>
      <c r="Q37" s="103" t="s">
        <v>83</v>
      </c>
      <c r="R37" s="103" t="s">
        <v>83</v>
      </c>
      <c r="S37" s="103" t="s">
        <v>83</v>
      </c>
      <c r="T37" s="103" t="s">
        <v>83</v>
      </c>
      <c r="U37" s="103" t="s">
        <v>83</v>
      </c>
      <c r="V37" s="103" t="s">
        <v>83</v>
      </c>
      <c r="W37" s="103" t="s">
        <v>217</v>
      </c>
      <c r="X37" s="103" t="s">
        <v>83</v>
      </c>
      <c r="Y37" s="103" t="s">
        <v>83</v>
      </c>
    </row>
    <row r="38" spans="1:25" s="88" customFormat="1" ht="18.95" customHeight="1">
      <c r="A38" s="87">
        <v>29</v>
      </c>
      <c r="B38" s="29" t="s">
        <v>31</v>
      </c>
      <c r="C38" s="25" t="s">
        <v>137</v>
      </c>
      <c r="D38" s="103" t="s">
        <v>83</v>
      </c>
      <c r="E38" s="103" t="s">
        <v>83</v>
      </c>
      <c r="F38" s="103" t="s">
        <v>83</v>
      </c>
      <c r="G38" s="103" t="s">
        <v>83</v>
      </c>
      <c r="H38" s="103" t="s">
        <v>83</v>
      </c>
      <c r="I38" s="103" t="s">
        <v>83</v>
      </c>
      <c r="J38" s="103" t="s">
        <v>83</v>
      </c>
      <c r="K38" s="103" t="s">
        <v>83</v>
      </c>
      <c r="L38" s="103" t="s">
        <v>217</v>
      </c>
      <c r="M38" s="103" t="s">
        <v>83</v>
      </c>
      <c r="N38" s="103" t="s">
        <v>217</v>
      </c>
      <c r="O38" s="103" t="s">
        <v>83</v>
      </c>
      <c r="P38" s="103" t="s">
        <v>83</v>
      </c>
      <c r="Q38" s="103" t="s">
        <v>83</v>
      </c>
      <c r="R38" s="103" t="s">
        <v>83</v>
      </c>
      <c r="S38" s="103" t="s">
        <v>83</v>
      </c>
      <c r="T38" s="103" t="s">
        <v>83</v>
      </c>
      <c r="U38" s="103" t="s">
        <v>83</v>
      </c>
      <c r="V38" s="103" t="s">
        <v>83</v>
      </c>
      <c r="W38" s="103" t="s">
        <v>83</v>
      </c>
      <c r="X38" s="103" t="s">
        <v>83</v>
      </c>
      <c r="Y38" s="103" t="s">
        <v>83</v>
      </c>
    </row>
    <row r="39" spans="1:25" s="88" customFormat="1" ht="18.95" customHeight="1">
      <c r="A39" s="87">
        <v>30</v>
      </c>
      <c r="B39" s="29" t="s">
        <v>84</v>
      </c>
      <c r="C39" s="25" t="s">
        <v>260</v>
      </c>
      <c r="D39" s="103" t="s">
        <v>83</v>
      </c>
      <c r="E39" s="103" t="s">
        <v>83</v>
      </c>
      <c r="F39" s="103" t="s">
        <v>83</v>
      </c>
      <c r="G39" s="103" t="s">
        <v>83</v>
      </c>
      <c r="H39" s="103" t="s">
        <v>83</v>
      </c>
      <c r="I39" s="103" t="s">
        <v>83</v>
      </c>
      <c r="J39" s="103" t="s">
        <v>83</v>
      </c>
      <c r="K39" s="103" t="s">
        <v>83</v>
      </c>
      <c r="L39" s="103" t="s">
        <v>217</v>
      </c>
      <c r="M39" s="103" t="s">
        <v>83</v>
      </c>
      <c r="N39" s="103" t="s">
        <v>217</v>
      </c>
      <c r="O39" s="103" t="s">
        <v>83</v>
      </c>
      <c r="P39" s="103" t="s">
        <v>83</v>
      </c>
      <c r="Q39" s="103" t="s">
        <v>83</v>
      </c>
      <c r="R39" s="103" t="s">
        <v>83</v>
      </c>
      <c r="S39" s="103" t="s">
        <v>83</v>
      </c>
      <c r="T39" s="103" t="s">
        <v>83</v>
      </c>
      <c r="U39" s="103" t="s">
        <v>83</v>
      </c>
      <c r="V39" s="103" t="s">
        <v>83</v>
      </c>
      <c r="W39" s="103" t="s">
        <v>83</v>
      </c>
      <c r="X39" s="103" t="s">
        <v>83</v>
      </c>
      <c r="Y39" s="103" t="s">
        <v>83</v>
      </c>
    </row>
    <row r="40" spans="1:25" s="88" customFormat="1" ht="18.95" customHeight="1">
      <c r="A40" s="87">
        <v>31</v>
      </c>
      <c r="B40" s="29" t="s">
        <v>229</v>
      </c>
      <c r="C40" s="25" t="s">
        <v>261</v>
      </c>
      <c r="D40" s="103" t="s">
        <v>217</v>
      </c>
      <c r="E40" s="103" t="s">
        <v>83</v>
      </c>
      <c r="F40" s="103" t="s">
        <v>83</v>
      </c>
      <c r="G40" s="103" t="s">
        <v>217</v>
      </c>
      <c r="H40" s="103" t="s">
        <v>83</v>
      </c>
      <c r="I40" s="103" t="s">
        <v>83</v>
      </c>
      <c r="J40" s="103" t="s">
        <v>83</v>
      </c>
      <c r="K40" s="103" t="s">
        <v>83</v>
      </c>
      <c r="L40" s="103" t="s">
        <v>83</v>
      </c>
      <c r="M40" s="103" t="s">
        <v>217</v>
      </c>
      <c r="N40" s="103" t="s">
        <v>83</v>
      </c>
      <c r="O40" s="103" t="s">
        <v>217</v>
      </c>
      <c r="P40" s="103" t="s">
        <v>83</v>
      </c>
      <c r="Q40" s="103" t="s">
        <v>83</v>
      </c>
      <c r="R40" s="103" t="s">
        <v>83</v>
      </c>
      <c r="S40" s="103" t="s">
        <v>83</v>
      </c>
      <c r="T40" s="103" t="s">
        <v>83</v>
      </c>
      <c r="U40" s="103" t="s">
        <v>83</v>
      </c>
      <c r="V40" s="103" t="s">
        <v>83</v>
      </c>
      <c r="W40" s="103" t="s">
        <v>83</v>
      </c>
      <c r="X40" s="103" t="s">
        <v>83</v>
      </c>
      <c r="Y40" s="103" t="s">
        <v>217</v>
      </c>
    </row>
    <row r="41" spans="1:25" s="88" customFormat="1" ht="18.95" customHeight="1">
      <c r="A41" s="87">
        <v>32</v>
      </c>
      <c r="B41" s="29" t="s">
        <v>230</v>
      </c>
      <c r="C41" s="25" t="s">
        <v>262</v>
      </c>
      <c r="D41" s="103" t="s">
        <v>217</v>
      </c>
      <c r="E41" s="103" t="s">
        <v>83</v>
      </c>
      <c r="F41" s="103" t="s">
        <v>83</v>
      </c>
      <c r="G41" s="103" t="s">
        <v>217</v>
      </c>
      <c r="H41" s="103" t="s">
        <v>83</v>
      </c>
      <c r="I41" s="103" t="s">
        <v>83</v>
      </c>
      <c r="J41" s="103" t="s">
        <v>83</v>
      </c>
      <c r="K41" s="103" t="s">
        <v>83</v>
      </c>
      <c r="L41" s="103" t="s">
        <v>83</v>
      </c>
      <c r="M41" s="103" t="s">
        <v>83</v>
      </c>
      <c r="N41" s="103" t="s">
        <v>83</v>
      </c>
      <c r="O41" s="103" t="s">
        <v>83</v>
      </c>
      <c r="P41" s="103" t="s">
        <v>83</v>
      </c>
      <c r="Q41" s="103" t="s">
        <v>83</v>
      </c>
      <c r="R41" s="103" t="s">
        <v>83</v>
      </c>
      <c r="S41" s="103" t="s">
        <v>83</v>
      </c>
      <c r="T41" s="103" t="s">
        <v>83</v>
      </c>
      <c r="U41" s="103" t="s">
        <v>83</v>
      </c>
      <c r="V41" s="103" t="s">
        <v>83</v>
      </c>
      <c r="W41" s="103" t="s">
        <v>83</v>
      </c>
      <c r="X41" s="103" t="s">
        <v>83</v>
      </c>
      <c r="Y41" s="103" t="s">
        <v>83</v>
      </c>
    </row>
    <row r="42" spans="1:25" s="88" customFormat="1" ht="18.95" customHeight="1">
      <c r="A42" s="87">
        <v>33</v>
      </c>
      <c r="B42" s="29" t="s">
        <v>231</v>
      </c>
      <c r="C42" s="25" t="s">
        <v>263</v>
      </c>
      <c r="D42" s="103" t="s">
        <v>217</v>
      </c>
      <c r="E42" s="103" t="s">
        <v>83</v>
      </c>
      <c r="F42" s="103" t="s">
        <v>83</v>
      </c>
      <c r="G42" s="103" t="s">
        <v>217</v>
      </c>
      <c r="H42" s="103" t="s">
        <v>83</v>
      </c>
      <c r="I42" s="103" t="s">
        <v>83</v>
      </c>
      <c r="J42" s="103" t="s">
        <v>83</v>
      </c>
      <c r="K42" s="103" t="s">
        <v>83</v>
      </c>
      <c r="L42" s="103" t="s">
        <v>83</v>
      </c>
      <c r="M42" s="103" t="s">
        <v>83</v>
      </c>
      <c r="N42" s="103" t="s">
        <v>83</v>
      </c>
      <c r="O42" s="103" t="s">
        <v>83</v>
      </c>
      <c r="P42" s="103" t="s">
        <v>83</v>
      </c>
      <c r="Q42" s="103" t="s">
        <v>83</v>
      </c>
      <c r="R42" s="103" t="s">
        <v>83</v>
      </c>
      <c r="S42" s="103" t="s">
        <v>83</v>
      </c>
      <c r="T42" s="103" t="s">
        <v>83</v>
      </c>
      <c r="U42" s="103" t="s">
        <v>83</v>
      </c>
      <c r="V42" s="103" t="s">
        <v>83</v>
      </c>
      <c r="W42" s="103" t="s">
        <v>83</v>
      </c>
      <c r="X42" s="103" t="s">
        <v>83</v>
      </c>
      <c r="Y42" s="103" t="s">
        <v>217</v>
      </c>
    </row>
    <row r="43" spans="1:25" s="88" customFormat="1" ht="18.95" customHeight="1">
      <c r="A43" s="87">
        <v>34</v>
      </c>
      <c r="B43" s="29" t="s">
        <v>232</v>
      </c>
      <c r="C43" s="25" t="s">
        <v>264</v>
      </c>
      <c r="D43" s="103" t="s">
        <v>217</v>
      </c>
      <c r="E43" s="103" t="s">
        <v>83</v>
      </c>
      <c r="F43" s="103" t="s">
        <v>83</v>
      </c>
      <c r="G43" s="103" t="s">
        <v>217</v>
      </c>
      <c r="H43" s="103" t="s">
        <v>83</v>
      </c>
      <c r="I43" s="103" t="s">
        <v>83</v>
      </c>
      <c r="J43" s="103" t="s">
        <v>83</v>
      </c>
      <c r="K43" s="103" t="s">
        <v>83</v>
      </c>
      <c r="L43" s="103" t="s">
        <v>83</v>
      </c>
      <c r="M43" s="103" t="s">
        <v>83</v>
      </c>
      <c r="N43" s="103" t="s">
        <v>83</v>
      </c>
      <c r="O43" s="103" t="s">
        <v>83</v>
      </c>
      <c r="P43" s="103" t="s">
        <v>83</v>
      </c>
      <c r="Q43" s="103" t="s">
        <v>83</v>
      </c>
      <c r="R43" s="103" t="s">
        <v>83</v>
      </c>
      <c r="S43" s="103" t="s">
        <v>83</v>
      </c>
      <c r="T43" s="103" t="s">
        <v>83</v>
      </c>
      <c r="U43" s="103" t="s">
        <v>83</v>
      </c>
      <c r="V43" s="103" t="s">
        <v>83</v>
      </c>
      <c r="W43" s="103" t="s">
        <v>83</v>
      </c>
      <c r="X43" s="103" t="s">
        <v>83</v>
      </c>
      <c r="Y43" s="103" t="s">
        <v>217</v>
      </c>
    </row>
    <row r="44" spans="1:25" s="88" customFormat="1" ht="18.95" customHeight="1">
      <c r="A44" s="87">
        <v>35</v>
      </c>
      <c r="B44" s="29" t="s">
        <v>233</v>
      </c>
      <c r="C44" s="25" t="s">
        <v>377</v>
      </c>
      <c r="D44" s="103" t="s">
        <v>217</v>
      </c>
      <c r="E44" s="103" t="s">
        <v>83</v>
      </c>
      <c r="F44" s="103" t="s">
        <v>83</v>
      </c>
      <c r="G44" s="103" t="s">
        <v>217</v>
      </c>
      <c r="H44" s="103" t="s">
        <v>83</v>
      </c>
      <c r="I44" s="103" t="s">
        <v>83</v>
      </c>
      <c r="J44" s="103" t="s">
        <v>83</v>
      </c>
      <c r="K44" s="103" t="s">
        <v>83</v>
      </c>
      <c r="L44" s="103" t="s">
        <v>83</v>
      </c>
      <c r="M44" s="103" t="s">
        <v>83</v>
      </c>
      <c r="N44" s="103" t="s">
        <v>83</v>
      </c>
      <c r="O44" s="103" t="s">
        <v>83</v>
      </c>
      <c r="P44" s="103" t="s">
        <v>83</v>
      </c>
      <c r="Q44" s="103" t="s">
        <v>83</v>
      </c>
      <c r="R44" s="103" t="s">
        <v>83</v>
      </c>
      <c r="S44" s="103" t="s">
        <v>83</v>
      </c>
      <c r="T44" s="103" t="s">
        <v>83</v>
      </c>
      <c r="U44" s="103" t="s">
        <v>83</v>
      </c>
      <c r="V44" s="103" t="s">
        <v>83</v>
      </c>
      <c r="W44" s="103" t="s">
        <v>83</v>
      </c>
      <c r="X44" s="103" t="s">
        <v>83</v>
      </c>
      <c r="Y44" s="103" t="s">
        <v>217</v>
      </c>
    </row>
    <row r="45" spans="1:25" s="88" customFormat="1" ht="18.95" customHeight="1">
      <c r="A45" s="87">
        <v>36</v>
      </c>
      <c r="B45" s="29" t="s">
        <v>17</v>
      </c>
      <c r="C45" s="25" t="s">
        <v>266</v>
      </c>
      <c r="D45" s="103" t="s">
        <v>83</v>
      </c>
      <c r="E45" s="103" t="s">
        <v>217</v>
      </c>
      <c r="F45" s="103" t="s">
        <v>83</v>
      </c>
      <c r="G45" s="103" t="s">
        <v>83</v>
      </c>
      <c r="H45" s="103" t="s">
        <v>217</v>
      </c>
      <c r="I45" s="103" t="s">
        <v>83</v>
      </c>
      <c r="J45" s="103" t="s">
        <v>83</v>
      </c>
      <c r="K45" s="103" t="s">
        <v>83</v>
      </c>
      <c r="L45" s="103" t="s">
        <v>83</v>
      </c>
      <c r="M45" s="103" t="s">
        <v>83</v>
      </c>
      <c r="N45" s="104" t="s">
        <v>217</v>
      </c>
      <c r="O45" s="103" t="s">
        <v>217</v>
      </c>
      <c r="P45" s="103" t="s">
        <v>217</v>
      </c>
      <c r="Q45" s="103" t="s">
        <v>83</v>
      </c>
      <c r="R45" s="103" t="s">
        <v>83</v>
      </c>
      <c r="S45" s="103" t="s">
        <v>83</v>
      </c>
      <c r="T45" s="103" t="s">
        <v>83</v>
      </c>
      <c r="U45" s="103" t="s">
        <v>83</v>
      </c>
      <c r="V45" s="103" t="s">
        <v>83</v>
      </c>
      <c r="W45" s="103" t="s">
        <v>83</v>
      </c>
      <c r="X45" s="103" t="s">
        <v>83</v>
      </c>
      <c r="Y45" s="103" t="s">
        <v>217</v>
      </c>
    </row>
    <row r="46" spans="1:25" s="88" customFormat="1" ht="18.95" customHeight="1">
      <c r="A46" s="87">
        <v>37</v>
      </c>
      <c r="B46" s="29" t="s">
        <v>234</v>
      </c>
      <c r="C46" s="25" t="s">
        <v>267</v>
      </c>
      <c r="D46" s="103" t="s">
        <v>83</v>
      </c>
      <c r="E46" s="103" t="s">
        <v>217</v>
      </c>
      <c r="F46" s="103" t="s">
        <v>83</v>
      </c>
      <c r="G46" s="103" t="s">
        <v>217</v>
      </c>
      <c r="H46" s="103" t="s">
        <v>217</v>
      </c>
      <c r="I46" s="103" t="s">
        <v>83</v>
      </c>
      <c r="J46" s="103" t="s">
        <v>83</v>
      </c>
      <c r="K46" s="103" t="s">
        <v>83</v>
      </c>
      <c r="L46" s="103" t="s">
        <v>83</v>
      </c>
      <c r="M46" s="103" t="s">
        <v>83</v>
      </c>
      <c r="N46" s="103" t="s">
        <v>83</v>
      </c>
      <c r="O46" s="103" t="s">
        <v>83</v>
      </c>
      <c r="P46" s="103" t="s">
        <v>83</v>
      </c>
      <c r="Q46" s="103" t="s">
        <v>83</v>
      </c>
      <c r="R46" s="103" t="s">
        <v>83</v>
      </c>
      <c r="S46" s="103" t="s">
        <v>83</v>
      </c>
      <c r="T46" s="103" t="s">
        <v>83</v>
      </c>
      <c r="U46" s="103" t="s">
        <v>83</v>
      </c>
      <c r="V46" s="103" t="s">
        <v>83</v>
      </c>
      <c r="W46" s="103" t="s">
        <v>83</v>
      </c>
      <c r="X46" s="103" t="s">
        <v>83</v>
      </c>
      <c r="Y46" s="103" t="s">
        <v>217</v>
      </c>
    </row>
    <row r="47" spans="1:25" s="88" customFormat="1" ht="18.95" customHeight="1">
      <c r="A47" s="87">
        <v>38</v>
      </c>
      <c r="B47" s="29" t="s">
        <v>235</v>
      </c>
      <c r="C47" s="25" t="s">
        <v>268</v>
      </c>
      <c r="D47" s="103" t="s">
        <v>83</v>
      </c>
      <c r="E47" s="103" t="s">
        <v>217</v>
      </c>
      <c r="F47" s="103" t="s">
        <v>83</v>
      </c>
      <c r="G47" s="103" t="s">
        <v>83</v>
      </c>
      <c r="H47" s="103" t="s">
        <v>217</v>
      </c>
      <c r="I47" s="103" t="s">
        <v>83</v>
      </c>
      <c r="J47" s="103" t="s">
        <v>83</v>
      </c>
      <c r="K47" s="103" t="s">
        <v>83</v>
      </c>
      <c r="L47" s="103" t="s">
        <v>83</v>
      </c>
      <c r="M47" s="103" t="s">
        <v>83</v>
      </c>
      <c r="N47" s="103" t="s">
        <v>83</v>
      </c>
      <c r="O47" s="103" t="s">
        <v>83</v>
      </c>
      <c r="P47" s="103" t="s">
        <v>83</v>
      </c>
      <c r="Q47" s="103" t="s">
        <v>83</v>
      </c>
      <c r="R47" s="103" t="s">
        <v>83</v>
      </c>
      <c r="S47" s="103" t="s">
        <v>83</v>
      </c>
      <c r="T47" s="103" t="s">
        <v>83</v>
      </c>
      <c r="U47" s="103" t="s">
        <v>83</v>
      </c>
      <c r="V47" s="103" t="s">
        <v>83</v>
      </c>
      <c r="W47" s="103" t="s">
        <v>83</v>
      </c>
      <c r="X47" s="103" t="s">
        <v>83</v>
      </c>
      <c r="Y47" s="103" t="s">
        <v>217</v>
      </c>
    </row>
    <row r="48" spans="1:25" s="88" customFormat="1" ht="18.95" customHeight="1">
      <c r="A48" s="87">
        <v>39</v>
      </c>
      <c r="B48" s="29" t="s">
        <v>32</v>
      </c>
      <c r="C48" s="25" t="s">
        <v>269</v>
      </c>
      <c r="D48" s="103" t="s">
        <v>83</v>
      </c>
      <c r="E48" s="103" t="s">
        <v>83</v>
      </c>
      <c r="F48" s="103" t="s">
        <v>83</v>
      </c>
      <c r="G48" s="103" t="s">
        <v>83</v>
      </c>
      <c r="H48" s="103" t="s">
        <v>83</v>
      </c>
      <c r="I48" s="103" t="s">
        <v>83</v>
      </c>
      <c r="J48" s="103" t="s">
        <v>83</v>
      </c>
      <c r="K48" s="103" t="s">
        <v>83</v>
      </c>
      <c r="L48" s="103" t="s">
        <v>83</v>
      </c>
      <c r="M48" s="103" t="s">
        <v>83</v>
      </c>
      <c r="N48" s="103" t="s">
        <v>83</v>
      </c>
      <c r="O48" s="103" t="s">
        <v>83</v>
      </c>
      <c r="P48" s="103" t="s">
        <v>83</v>
      </c>
      <c r="Q48" s="103" t="s">
        <v>83</v>
      </c>
      <c r="R48" s="103" t="s">
        <v>83</v>
      </c>
      <c r="S48" s="103" t="s">
        <v>83</v>
      </c>
      <c r="T48" s="103" t="s">
        <v>83</v>
      </c>
      <c r="U48" s="103" t="s">
        <v>83</v>
      </c>
      <c r="V48" s="103" t="s">
        <v>83</v>
      </c>
      <c r="W48" s="103" t="s">
        <v>83</v>
      </c>
      <c r="X48" s="103" t="s">
        <v>83</v>
      </c>
      <c r="Y48" s="103" t="s">
        <v>217</v>
      </c>
    </row>
    <row r="49" spans="1:25" s="88" customFormat="1" ht="18.95" customHeight="1">
      <c r="A49" s="87">
        <v>40</v>
      </c>
      <c r="B49" s="16" t="s">
        <v>294</v>
      </c>
      <c r="C49" s="25" t="s">
        <v>270</v>
      </c>
      <c r="D49" s="103" t="s">
        <v>217</v>
      </c>
      <c r="E49" s="103" t="s">
        <v>83</v>
      </c>
      <c r="F49" s="103" t="s">
        <v>83</v>
      </c>
      <c r="G49" s="103" t="s">
        <v>83</v>
      </c>
      <c r="H49" s="103" t="s">
        <v>83</v>
      </c>
      <c r="I49" s="103" t="s">
        <v>217</v>
      </c>
      <c r="J49" s="103" t="s">
        <v>83</v>
      </c>
      <c r="K49" s="103" t="s">
        <v>83</v>
      </c>
      <c r="L49" s="103" t="s">
        <v>83</v>
      </c>
      <c r="M49" s="103" t="s">
        <v>83</v>
      </c>
      <c r="N49" s="103" t="s">
        <v>83</v>
      </c>
      <c r="O49" s="103" t="s">
        <v>83</v>
      </c>
      <c r="P49" s="103" t="s">
        <v>83</v>
      </c>
      <c r="Q49" s="103" t="s">
        <v>83</v>
      </c>
      <c r="R49" s="103" t="s">
        <v>83</v>
      </c>
      <c r="S49" s="103" t="s">
        <v>83</v>
      </c>
      <c r="T49" s="103" t="s">
        <v>83</v>
      </c>
      <c r="U49" s="103" t="s">
        <v>83</v>
      </c>
      <c r="V49" s="103" t="s">
        <v>83</v>
      </c>
      <c r="W49" s="103" t="s">
        <v>83</v>
      </c>
      <c r="X49" s="103" t="s">
        <v>83</v>
      </c>
      <c r="Y49" s="103" t="s">
        <v>217</v>
      </c>
    </row>
    <row r="50" spans="1:25" s="88" customFormat="1" ht="18.95" customHeight="1">
      <c r="A50" s="87">
        <v>41</v>
      </c>
      <c r="B50" s="16" t="s">
        <v>295</v>
      </c>
      <c r="C50" s="25" t="s">
        <v>271</v>
      </c>
      <c r="D50" s="103" t="s">
        <v>217</v>
      </c>
      <c r="E50" s="103" t="s">
        <v>83</v>
      </c>
      <c r="F50" s="103" t="s">
        <v>83</v>
      </c>
      <c r="G50" s="103" t="s">
        <v>217</v>
      </c>
      <c r="H50" s="103" t="s">
        <v>83</v>
      </c>
      <c r="I50" s="103" t="s">
        <v>217</v>
      </c>
      <c r="J50" s="103" t="s">
        <v>83</v>
      </c>
      <c r="K50" s="103" t="s">
        <v>83</v>
      </c>
      <c r="L50" s="103" t="s">
        <v>83</v>
      </c>
      <c r="M50" s="103" t="s">
        <v>83</v>
      </c>
      <c r="N50" s="103" t="s">
        <v>83</v>
      </c>
      <c r="O50" s="103" t="s">
        <v>83</v>
      </c>
      <c r="P50" s="103" t="s">
        <v>83</v>
      </c>
      <c r="Q50" s="103" t="s">
        <v>83</v>
      </c>
      <c r="R50" s="103" t="s">
        <v>83</v>
      </c>
      <c r="S50" s="103" t="s">
        <v>83</v>
      </c>
      <c r="T50" s="103" t="s">
        <v>83</v>
      </c>
      <c r="U50" s="103" t="s">
        <v>83</v>
      </c>
      <c r="V50" s="103" t="s">
        <v>83</v>
      </c>
      <c r="W50" s="103" t="s">
        <v>83</v>
      </c>
      <c r="X50" s="103" t="s">
        <v>83</v>
      </c>
      <c r="Y50" s="103" t="s">
        <v>217</v>
      </c>
    </row>
    <row r="51" spans="1:25" s="88" customFormat="1" ht="18.95" customHeight="1">
      <c r="A51" s="87">
        <v>42</v>
      </c>
      <c r="B51" s="29" t="s">
        <v>41</v>
      </c>
      <c r="C51" s="25" t="s">
        <v>92</v>
      </c>
      <c r="D51" s="103" t="s">
        <v>83</v>
      </c>
      <c r="E51" s="103" t="s">
        <v>83</v>
      </c>
      <c r="F51" s="103" t="s">
        <v>83</v>
      </c>
      <c r="G51" s="103" t="s">
        <v>83</v>
      </c>
      <c r="H51" s="103" t="s">
        <v>83</v>
      </c>
      <c r="I51" s="103" t="s">
        <v>83</v>
      </c>
      <c r="J51" s="103" t="s">
        <v>83</v>
      </c>
      <c r="K51" s="103" t="s">
        <v>83</v>
      </c>
      <c r="L51" s="103" t="s">
        <v>83</v>
      </c>
      <c r="M51" s="103" t="s">
        <v>83</v>
      </c>
      <c r="N51" s="103" t="s">
        <v>83</v>
      </c>
      <c r="O51" s="103" t="s">
        <v>83</v>
      </c>
      <c r="P51" s="103" t="s">
        <v>83</v>
      </c>
      <c r="Q51" s="103" t="s">
        <v>83</v>
      </c>
      <c r="R51" s="103" t="s">
        <v>83</v>
      </c>
      <c r="S51" s="103" t="s">
        <v>83</v>
      </c>
      <c r="T51" s="103" t="s">
        <v>83</v>
      </c>
      <c r="U51" s="103" t="s">
        <v>83</v>
      </c>
      <c r="V51" s="103" t="s">
        <v>83</v>
      </c>
      <c r="W51" s="103" t="s">
        <v>83</v>
      </c>
      <c r="X51" s="103" t="s">
        <v>83</v>
      </c>
      <c r="Y51" s="103" t="s">
        <v>217</v>
      </c>
    </row>
    <row r="52" spans="1:25" s="88" customFormat="1" ht="18.95" customHeight="1">
      <c r="A52" s="87">
        <v>43</v>
      </c>
      <c r="B52" s="29" t="s">
        <v>42</v>
      </c>
      <c r="C52" s="25" t="s">
        <v>272</v>
      </c>
      <c r="D52" s="103" t="s">
        <v>83</v>
      </c>
      <c r="E52" s="103" t="s">
        <v>83</v>
      </c>
      <c r="F52" s="103" t="s">
        <v>83</v>
      </c>
      <c r="G52" s="103" t="s">
        <v>83</v>
      </c>
      <c r="H52" s="103" t="s">
        <v>83</v>
      </c>
      <c r="I52" s="103" t="s">
        <v>83</v>
      </c>
      <c r="J52" s="103" t="s">
        <v>83</v>
      </c>
      <c r="K52" s="103" t="s">
        <v>83</v>
      </c>
      <c r="L52" s="103" t="s">
        <v>83</v>
      </c>
      <c r="M52" s="103" t="s">
        <v>83</v>
      </c>
      <c r="N52" s="103" t="s">
        <v>83</v>
      </c>
      <c r="O52" s="103" t="s">
        <v>83</v>
      </c>
      <c r="P52" s="103" t="s">
        <v>83</v>
      </c>
      <c r="Q52" s="103" t="s">
        <v>83</v>
      </c>
      <c r="R52" s="103" t="s">
        <v>83</v>
      </c>
      <c r="S52" s="103" t="s">
        <v>83</v>
      </c>
      <c r="T52" s="103" t="s">
        <v>217</v>
      </c>
      <c r="U52" s="103" t="s">
        <v>83</v>
      </c>
      <c r="V52" s="103" t="s">
        <v>83</v>
      </c>
      <c r="W52" s="103" t="s">
        <v>83</v>
      </c>
      <c r="X52" s="103" t="s">
        <v>83</v>
      </c>
      <c r="Y52" s="103" t="s">
        <v>217</v>
      </c>
    </row>
    <row r="53" spans="1:25" s="88" customFormat="1" ht="18.95" customHeight="1">
      <c r="A53" s="87">
        <v>44</v>
      </c>
      <c r="B53" s="29" t="s">
        <v>43</v>
      </c>
      <c r="C53" s="25" t="s">
        <v>273</v>
      </c>
      <c r="D53" s="103" t="s">
        <v>83</v>
      </c>
      <c r="E53" s="103" t="s">
        <v>83</v>
      </c>
      <c r="F53" s="103" t="s">
        <v>83</v>
      </c>
      <c r="G53" s="103" t="s">
        <v>83</v>
      </c>
      <c r="H53" s="103" t="s">
        <v>83</v>
      </c>
      <c r="I53" s="103" t="s">
        <v>83</v>
      </c>
      <c r="J53" s="103" t="s">
        <v>83</v>
      </c>
      <c r="K53" s="103" t="s">
        <v>83</v>
      </c>
      <c r="L53" s="103" t="s">
        <v>83</v>
      </c>
      <c r="M53" s="103" t="s">
        <v>83</v>
      </c>
      <c r="N53" s="103" t="s">
        <v>83</v>
      </c>
      <c r="O53" s="103" t="s">
        <v>83</v>
      </c>
      <c r="P53" s="103" t="s">
        <v>83</v>
      </c>
      <c r="Q53" s="103" t="s">
        <v>83</v>
      </c>
      <c r="R53" s="103" t="s">
        <v>83</v>
      </c>
      <c r="S53" s="103" t="s">
        <v>83</v>
      </c>
      <c r="T53" s="103" t="s">
        <v>83</v>
      </c>
      <c r="U53" s="103" t="s">
        <v>83</v>
      </c>
      <c r="V53" s="103" t="s">
        <v>83</v>
      </c>
      <c r="W53" s="103" t="s">
        <v>83</v>
      </c>
      <c r="X53" s="103" t="s">
        <v>83</v>
      </c>
      <c r="Y53" s="103" t="s">
        <v>217</v>
      </c>
    </row>
    <row r="54" spans="1:25" s="88" customFormat="1" ht="18.95" customHeight="1">
      <c r="A54" s="87">
        <v>45</v>
      </c>
      <c r="B54" s="29" t="s">
        <v>44</v>
      </c>
      <c r="C54" s="25" t="s">
        <v>274</v>
      </c>
      <c r="D54" s="103" t="s">
        <v>83</v>
      </c>
      <c r="E54" s="103" t="s">
        <v>83</v>
      </c>
      <c r="F54" s="103" t="s">
        <v>83</v>
      </c>
      <c r="G54" s="103" t="s">
        <v>83</v>
      </c>
      <c r="H54" s="103" t="s">
        <v>83</v>
      </c>
      <c r="I54" s="103" t="s">
        <v>83</v>
      </c>
      <c r="J54" s="103" t="s">
        <v>83</v>
      </c>
      <c r="K54" s="103" t="s">
        <v>83</v>
      </c>
      <c r="L54" s="103" t="s">
        <v>83</v>
      </c>
      <c r="M54" s="103" t="s">
        <v>83</v>
      </c>
      <c r="N54" s="103" t="s">
        <v>83</v>
      </c>
      <c r="O54" s="103" t="s">
        <v>83</v>
      </c>
      <c r="P54" s="103" t="s">
        <v>83</v>
      </c>
      <c r="Q54" s="103" t="s">
        <v>217</v>
      </c>
      <c r="R54" s="103" t="s">
        <v>83</v>
      </c>
      <c r="S54" s="103" t="s">
        <v>83</v>
      </c>
      <c r="T54" s="103" t="s">
        <v>83</v>
      </c>
      <c r="U54" s="103" t="s">
        <v>83</v>
      </c>
      <c r="V54" s="103" t="s">
        <v>83</v>
      </c>
      <c r="W54" s="103" t="s">
        <v>83</v>
      </c>
      <c r="X54" s="103" t="s">
        <v>83</v>
      </c>
      <c r="Y54" s="103" t="s">
        <v>83</v>
      </c>
    </row>
    <row r="55" spans="1:25" s="88" customFormat="1" ht="18.95" customHeight="1">
      <c r="A55" s="87">
        <v>46</v>
      </c>
      <c r="B55" s="29" t="s">
        <v>46</v>
      </c>
      <c r="C55" s="25" t="s">
        <v>276</v>
      </c>
      <c r="D55" s="103" t="s">
        <v>83</v>
      </c>
      <c r="E55" s="103" t="s">
        <v>83</v>
      </c>
      <c r="F55" s="103" t="s">
        <v>83</v>
      </c>
      <c r="G55" s="103" t="s">
        <v>83</v>
      </c>
      <c r="H55" s="103" t="s">
        <v>83</v>
      </c>
      <c r="I55" s="103" t="s">
        <v>83</v>
      </c>
      <c r="J55" s="103" t="s">
        <v>83</v>
      </c>
      <c r="K55" s="103" t="s">
        <v>83</v>
      </c>
      <c r="L55" s="103" t="s">
        <v>83</v>
      </c>
      <c r="M55" s="103" t="s">
        <v>83</v>
      </c>
      <c r="N55" s="103" t="s">
        <v>83</v>
      </c>
      <c r="O55" s="103" t="s">
        <v>83</v>
      </c>
      <c r="P55" s="103" t="s">
        <v>83</v>
      </c>
      <c r="Q55" s="103" t="s">
        <v>83</v>
      </c>
      <c r="R55" s="103" t="s">
        <v>83</v>
      </c>
      <c r="S55" s="103" t="s">
        <v>83</v>
      </c>
      <c r="T55" s="103" t="s">
        <v>83</v>
      </c>
      <c r="U55" s="103" t="s">
        <v>83</v>
      </c>
      <c r="V55" s="103" t="s">
        <v>83</v>
      </c>
      <c r="W55" s="103" t="s">
        <v>83</v>
      </c>
      <c r="X55" s="103" t="s">
        <v>83</v>
      </c>
      <c r="Y55" s="103" t="s">
        <v>83</v>
      </c>
    </row>
    <row r="56" spans="1:25" s="88" customFormat="1" ht="18.95" customHeight="1">
      <c r="A56" s="87">
        <v>47</v>
      </c>
      <c r="B56" s="29" t="s">
        <v>103</v>
      </c>
      <c r="C56" s="25" t="s">
        <v>277</v>
      </c>
      <c r="D56" s="103" t="s">
        <v>83</v>
      </c>
      <c r="E56" s="103" t="s">
        <v>83</v>
      </c>
      <c r="F56" s="103" t="s">
        <v>83</v>
      </c>
      <c r="G56" s="103" t="s">
        <v>83</v>
      </c>
      <c r="H56" s="103" t="s">
        <v>83</v>
      </c>
      <c r="I56" s="103" t="s">
        <v>83</v>
      </c>
      <c r="J56" s="103" t="s">
        <v>83</v>
      </c>
      <c r="K56" s="103" t="s">
        <v>83</v>
      </c>
      <c r="L56" s="103" t="s">
        <v>83</v>
      </c>
      <c r="M56" s="103" t="s">
        <v>83</v>
      </c>
      <c r="N56" s="103" t="s">
        <v>83</v>
      </c>
      <c r="O56" s="103" t="s">
        <v>83</v>
      </c>
      <c r="P56" s="103" t="s">
        <v>83</v>
      </c>
      <c r="Q56" s="103" t="s">
        <v>83</v>
      </c>
      <c r="R56" s="103" t="s">
        <v>83</v>
      </c>
      <c r="S56" s="103" t="s">
        <v>217</v>
      </c>
      <c r="T56" s="103" t="s">
        <v>83</v>
      </c>
      <c r="U56" s="103" t="s">
        <v>83</v>
      </c>
      <c r="V56" s="103" t="s">
        <v>83</v>
      </c>
      <c r="W56" s="103" t="s">
        <v>83</v>
      </c>
      <c r="X56" s="103" t="s">
        <v>83</v>
      </c>
      <c r="Y56" s="103" t="s">
        <v>83</v>
      </c>
    </row>
    <row r="57" spans="1:25" s="88" customFormat="1" ht="18.95" customHeight="1">
      <c r="A57" s="87">
        <v>48</v>
      </c>
      <c r="B57" s="29" t="s">
        <v>146</v>
      </c>
      <c r="C57" s="25" t="s">
        <v>278</v>
      </c>
      <c r="D57" s="103" t="s">
        <v>83</v>
      </c>
      <c r="E57" s="103" t="s">
        <v>83</v>
      </c>
      <c r="F57" s="103" t="s">
        <v>83</v>
      </c>
      <c r="G57" s="103" t="s">
        <v>83</v>
      </c>
      <c r="H57" s="103" t="s">
        <v>83</v>
      </c>
      <c r="I57" s="103" t="s">
        <v>83</v>
      </c>
      <c r="J57" s="103" t="s">
        <v>83</v>
      </c>
      <c r="K57" s="103" t="s">
        <v>83</v>
      </c>
      <c r="L57" s="103" t="s">
        <v>83</v>
      </c>
      <c r="M57" s="103" t="s">
        <v>83</v>
      </c>
      <c r="N57" s="103" t="s">
        <v>83</v>
      </c>
      <c r="O57" s="103" t="s">
        <v>83</v>
      </c>
      <c r="P57" s="103" t="s">
        <v>83</v>
      </c>
      <c r="Q57" s="103" t="s">
        <v>83</v>
      </c>
      <c r="R57" s="103" t="s">
        <v>83</v>
      </c>
      <c r="S57" s="103" t="s">
        <v>83</v>
      </c>
      <c r="T57" s="103" t="s">
        <v>83</v>
      </c>
      <c r="U57" s="103" t="s">
        <v>83</v>
      </c>
      <c r="V57" s="103" t="s">
        <v>83</v>
      </c>
      <c r="W57" s="103" t="s">
        <v>83</v>
      </c>
      <c r="X57" s="103" t="s">
        <v>83</v>
      </c>
      <c r="Y57" s="103" t="s">
        <v>217</v>
      </c>
    </row>
    <row r="58" spans="1:25" s="88" customFormat="1" ht="18.95" customHeight="1">
      <c r="A58" s="87">
        <v>49</v>
      </c>
      <c r="B58" s="29" t="s">
        <v>47</v>
      </c>
      <c r="C58" s="25" t="s">
        <v>279</v>
      </c>
      <c r="D58" s="103" t="s">
        <v>83</v>
      </c>
      <c r="E58" s="103" t="s">
        <v>83</v>
      </c>
      <c r="F58" s="103" t="s">
        <v>83</v>
      </c>
      <c r="G58" s="103" t="s">
        <v>83</v>
      </c>
      <c r="H58" s="103" t="s">
        <v>83</v>
      </c>
      <c r="I58" s="103" t="s">
        <v>83</v>
      </c>
      <c r="J58" s="103" t="s">
        <v>83</v>
      </c>
      <c r="K58" s="103" t="s">
        <v>217</v>
      </c>
      <c r="L58" s="103" t="s">
        <v>83</v>
      </c>
      <c r="M58" s="103" t="s">
        <v>83</v>
      </c>
      <c r="N58" s="103" t="s">
        <v>83</v>
      </c>
      <c r="O58" s="103" t="s">
        <v>83</v>
      </c>
      <c r="P58" s="103" t="s">
        <v>83</v>
      </c>
      <c r="Q58" s="103" t="s">
        <v>83</v>
      </c>
      <c r="R58" s="103" t="s">
        <v>83</v>
      </c>
      <c r="S58" s="103" t="s">
        <v>83</v>
      </c>
      <c r="T58" s="103" t="s">
        <v>83</v>
      </c>
      <c r="U58" s="103" t="s">
        <v>83</v>
      </c>
      <c r="V58" s="103" t="s">
        <v>83</v>
      </c>
      <c r="W58" s="103" t="s">
        <v>83</v>
      </c>
      <c r="X58" s="103" t="s">
        <v>83</v>
      </c>
      <c r="Y58" s="103" t="s">
        <v>83</v>
      </c>
    </row>
    <row r="59" spans="1:25" s="88" customFormat="1" ht="18.95" customHeight="1">
      <c r="A59" s="87">
        <v>50</v>
      </c>
      <c r="B59" s="29" t="s">
        <v>102</v>
      </c>
      <c r="C59" s="25" t="s">
        <v>280</v>
      </c>
      <c r="D59" s="103" t="s">
        <v>83</v>
      </c>
      <c r="E59" s="103" t="s">
        <v>83</v>
      </c>
      <c r="F59" s="103" t="s">
        <v>83</v>
      </c>
      <c r="G59" s="103" t="s">
        <v>83</v>
      </c>
      <c r="H59" s="103" t="s">
        <v>83</v>
      </c>
      <c r="I59" s="103" t="s">
        <v>83</v>
      </c>
      <c r="J59" s="103" t="s">
        <v>83</v>
      </c>
      <c r="K59" s="103" t="s">
        <v>217</v>
      </c>
      <c r="L59" s="103" t="s">
        <v>83</v>
      </c>
      <c r="M59" s="103" t="s">
        <v>83</v>
      </c>
      <c r="N59" s="103" t="s">
        <v>83</v>
      </c>
      <c r="O59" s="103" t="s">
        <v>83</v>
      </c>
      <c r="P59" s="103" t="s">
        <v>83</v>
      </c>
      <c r="Q59" s="103" t="s">
        <v>83</v>
      </c>
      <c r="R59" s="103" t="s">
        <v>83</v>
      </c>
      <c r="S59" s="103" t="s">
        <v>83</v>
      </c>
      <c r="T59" s="103" t="s">
        <v>83</v>
      </c>
      <c r="U59" s="103" t="s">
        <v>83</v>
      </c>
      <c r="V59" s="103" t="s">
        <v>83</v>
      </c>
      <c r="W59" s="103" t="s">
        <v>83</v>
      </c>
      <c r="X59" s="103" t="s">
        <v>83</v>
      </c>
      <c r="Y59" s="103" t="s">
        <v>83</v>
      </c>
    </row>
    <row r="60" spans="1:25" s="88" customFormat="1" ht="18.95" customHeight="1">
      <c r="A60" s="87">
        <v>51</v>
      </c>
      <c r="B60" s="29" t="s">
        <v>101</v>
      </c>
      <c r="C60" s="25" t="s">
        <v>281</v>
      </c>
      <c r="D60" s="103" t="s">
        <v>83</v>
      </c>
      <c r="E60" s="103" t="s">
        <v>83</v>
      </c>
      <c r="F60" s="103" t="s">
        <v>83</v>
      </c>
      <c r="G60" s="103" t="s">
        <v>83</v>
      </c>
      <c r="H60" s="103" t="s">
        <v>83</v>
      </c>
      <c r="I60" s="103" t="s">
        <v>83</v>
      </c>
      <c r="J60" s="103" t="s">
        <v>83</v>
      </c>
      <c r="K60" s="103" t="s">
        <v>217</v>
      </c>
      <c r="L60" s="103" t="s">
        <v>83</v>
      </c>
      <c r="M60" s="103" t="s">
        <v>83</v>
      </c>
      <c r="N60" s="103" t="s">
        <v>83</v>
      </c>
      <c r="O60" s="103" t="s">
        <v>83</v>
      </c>
      <c r="P60" s="103" t="s">
        <v>83</v>
      </c>
      <c r="Q60" s="103" t="s">
        <v>83</v>
      </c>
      <c r="R60" s="103" t="s">
        <v>83</v>
      </c>
      <c r="S60" s="103" t="s">
        <v>83</v>
      </c>
      <c r="T60" s="103" t="s">
        <v>83</v>
      </c>
      <c r="U60" s="103" t="s">
        <v>83</v>
      </c>
      <c r="V60" s="103" t="s">
        <v>83</v>
      </c>
      <c r="W60" s="103" t="s">
        <v>83</v>
      </c>
      <c r="X60" s="103" t="s">
        <v>83</v>
      </c>
      <c r="Y60" s="103" t="s">
        <v>83</v>
      </c>
    </row>
    <row r="61" spans="1:25" s="88" customFormat="1" ht="18.95" customHeight="1">
      <c r="A61" s="87">
        <v>52</v>
      </c>
      <c r="B61" s="29" t="s">
        <v>129</v>
      </c>
      <c r="C61" s="25" t="s">
        <v>282</v>
      </c>
      <c r="D61" s="103" t="s">
        <v>83</v>
      </c>
      <c r="E61" s="103" t="s">
        <v>83</v>
      </c>
      <c r="F61" s="103" t="s">
        <v>83</v>
      </c>
      <c r="G61" s="103" t="s">
        <v>83</v>
      </c>
      <c r="H61" s="103" t="s">
        <v>83</v>
      </c>
      <c r="I61" s="103" t="s">
        <v>83</v>
      </c>
      <c r="J61" s="103" t="s">
        <v>83</v>
      </c>
      <c r="K61" s="103" t="s">
        <v>217</v>
      </c>
      <c r="L61" s="103" t="s">
        <v>83</v>
      </c>
      <c r="M61" s="103" t="s">
        <v>83</v>
      </c>
      <c r="N61" s="103" t="s">
        <v>83</v>
      </c>
      <c r="O61" s="103" t="s">
        <v>83</v>
      </c>
      <c r="P61" s="103" t="s">
        <v>83</v>
      </c>
      <c r="Q61" s="103" t="s">
        <v>83</v>
      </c>
      <c r="R61" s="103" t="s">
        <v>83</v>
      </c>
      <c r="S61" s="103" t="s">
        <v>83</v>
      </c>
      <c r="T61" s="103" t="s">
        <v>83</v>
      </c>
      <c r="U61" s="103" t="s">
        <v>83</v>
      </c>
      <c r="V61" s="103" t="s">
        <v>83</v>
      </c>
      <c r="W61" s="103" t="s">
        <v>83</v>
      </c>
      <c r="X61" s="103" t="s">
        <v>83</v>
      </c>
      <c r="Y61" s="103" t="s">
        <v>83</v>
      </c>
    </row>
    <row r="62" spans="1:25" s="88" customFormat="1" ht="18.95" customHeight="1">
      <c r="A62" s="87">
        <v>53</v>
      </c>
      <c r="B62" s="29" t="s">
        <v>123</v>
      </c>
      <c r="C62" s="25" t="s">
        <v>136</v>
      </c>
      <c r="D62" s="103" t="s">
        <v>83</v>
      </c>
      <c r="E62" s="103" t="s">
        <v>83</v>
      </c>
      <c r="F62" s="103" t="s">
        <v>83</v>
      </c>
      <c r="G62" s="103" t="s">
        <v>83</v>
      </c>
      <c r="H62" s="103" t="s">
        <v>83</v>
      </c>
      <c r="I62" s="103" t="s">
        <v>83</v>
      </c>
      <c r="J62" s="103" t="s">
        <v>83</v>
      </c>
      <c r="K62" s="103" t="s">
        <v>83</v>
      </c>
      <c r="L62" s="103" t="s">
        <v>83</v>
      </c>
      <c r="M62" s="103" t="s">
        <v>83</v>
      </c>
      <c r="N62" s="103" t="s">
        <v>83</v>
      </c>
      <c r="O62" s="103" t="s">
        <v>83</v>
      </c>
      <c r="P62" s="103" t="s">
        <v>83</v>
      </c>
      <c r="Q62" s="103" t="s">
        <v>83</v>
      </c>
      <c r="R62" s="103" t="s">
        <v>83</v>
      </c>
      <c r="S62" s="103" t="s">
        <v>83</v>
      </c>
      <c r="T62" s="103" t="s">
        <v>83</v>
      </c>
      <c r="U62" s="103" t="s">
        <v>83</v>
      </c>
      <c r="V62" s="103" t="s">
        <v>83</v>
      </c>
      <c r="W62" s="103" t="s">
        <v>217</v>
      </c>
      <c r="X62" s="103" t="s">
        <v>83</v>
      </c>
      <c r="Y62" s="103" t="s">
        <v>83</v>
      </c>
    </row>
    <row r="63" spans="1:25" s="88" customFormat="1" ht="18.95" customHeight="1">
      <c r="A63" s="87">
        <v>54</v>
      </c>
      <c r="B63" s="29" t="s">
        <v>125</v>
      </c>
      <c r="C63" s="25" t="s">
        <v>283</v>
      </c>
      <c r="D63" s="103" t="s">
        <v>83</v>
      </c>
      <c r="E63" s="103" t="s">
        <v>83</v>
      </c>
      <c r="F63" s="103" t="s">
        <v>83</v>
      </c>
      <c r="G63" s="103" t="s">
        <v>83</v>
      </c>
      <c r="H63" s="103" t="s">
        <v>83</v>
      </c>
      <c r="I63" s="103" t="s">
        <v>83</v>
      </c>
      <c r="J63" s="103" t="s">
        <v>83</v>
      </c>
      <c r="K63" s="103" t="s">
        <v>83</v>
      </c>
      <c r="L63" s="103" t="s">
        <v>83</v>
      </c>
      <c r="M63" s="103" t="s">
        <v>83</v>
      </c>
      <c r="N63" s="103" t="s">
        <v>83</v>
      </c>
      <c r="O63" s="103" t="s">
        <v>83</v>
      </c>
      <c r="P63" s="103" t="s">
        <v>83</v>
      </c>
      <c r="Q63" s="103" t="s">
        <v>83</v>
      </c>
      <c r="R63" s="103" t="s">
        <v>83</v>
      </c>
      <c r="S63" s="103" t="s">
        <v>83</v>
      </c>
      <c r="T63" s="103" t="s">
        <v>83</v>
      </c>
      <c r="U63" s="103" t="s">
        <v>83</v>
      </c>
      <c r="V63" s="103" t="s">
        <v>83</v>
      </c>
      <c r="W63" s="103" t="s">
        <v>217</v>
      </c>
      <c r="X63" s="103" t="s">
        <v>83</v>
      </c>
      <c r="Y63" s="103" t="s">
        <v>83</v>
      </c>
    </row>
    <row r="64" spans="1:25" s="88" customFormat="1" ht="18.95" customHeight="1">
      <c r="A64" s="87">
        <v>55</v>
      </c>
      <c r="B64" s="29" t="s">
        <v>127</v>
      </c>
      <c r="C64" s="25" t="s">
        <v>284</v>
      </c>
      <c r="D64" s="103" t="s">
        <v>83</v>
      </c>
      <c r="E64" s="103" t="s">
        <v>83</v>
      </c>
      <c r="F64" s="103" t="s">
        <v>83</v>
      </c>
      <c r="G64" s="103" t="s">
        <v>83</v>
      </c>
      <c r="H64" s="103" t="s">
        <v>83</v>
      </c>
      <c r="I64" s="103" t="s">
        <v>83</v>
      </c>
      <c r="J64" s="103" t="s">
        <v>83</v>
      </c>
      <c r="K64" s="103" t="s">
        <v>83</v>
      </c>
      <c r="L64" s="103" t="s">
        <v>83</v>
      </c>
      <c r="M64" s="103" t="s">
        <v>83</v>
      </c>
      <c r="N64" s="103" t="s">
        <v>83</v>
      </c>
      <c r="O64" s="103" t="s">
        <v>83</v>
      </c>
      <c r="P64" s="103" t="s">
        <v>83</v>
      </c>
      <c r="Q64" s="103" t="s">
        <v>83</v>
      </c>
      <c r="R64" s="103" t="s">
        <v>83</v>
      </c>
      <c r="S64" s="103" t="s">
        <v>83</v>
      </c>
      <c r="T64" s="103" t="s">
        <v>83</v>
      </c>
      <c r="U64" s="103" t="s">
        <v>83</v>
      </c>
      <c r="V64" s="103" t="s">
        <v>83</v>
      </c>
      <c r="W64" s="103" t="s">
        <v>83</v>
      </c>
      <c r="X64" s="103" t="s">
        <v>83</v>
      </c>
      <c r="Y64" s="103" t="s">
        <v>217</v>
      </c>
    </row>
    <row r="65" spans="1:25" s="88" customFormat="1" ht="18.95" customHeight="1">
      <c r="A65" s="87">
        <v>56</v>
      </c>
      <c r="B65" s="16" t="s">
        <v>296</v>
      </c>
      <c r="C65" s="30" t="s">
        <v>364</v>
      </c>
      <c r="D65" s="103" t="s">
        <v>217</v>
      </c>
      <c r="E65" s="103" t="s">
        <v>83</v>
      </c>
      <c r="F65" s="103" t="s">
        <v>83</v>
      </c>
      <c r="G65" s="103" t="s">
        <v>83</v>
      </c>
      <c r="H65" s="103" t="s">
        <v>83</v>
      </c>
      <c r="I65" s="103" t="s">
        <v>83</v>
      </c>
      <c r="J65" s="103" t="s">
        <v>83</v>
      </c>
      <c r="K65" s="103" t="s">
        <v>83</v>
      </c>
      <c r="L65" s="103" t="s">
        <v>83</v>
      </c>
      <c r="M65" s="103" t="s">
        <v>83</v>
      </c>
      <c r="N65" s="103" t="s">
        <v>83</v>
      </c>
      <c r="O65" s="103" t="s">
        <v>83</v>
      </c>
      <c r="P65" s="103" t="s">
        <v>83</v>
      </c>
      <c r="Q65" s="103" t="s">
        <v>83</v>
      </c>
      <c r="R65" s="103" t="s">
        <v>83</v>
      </c>
      <c r="S65" s="103" t="s">
        <v>83</v>
      </c>
      <c r="T65" s="103" t="s">
        <v>83</v>
      </c>
      <c r="U65" s="103" t="s">
        <v>83</v>
      </c>
      <c r="V65" s="103" t="s">
        <v>83</v>
      </c>
      <c r="W65" s="103" t="s">
        <v>83</v>
      </c>
      <c r="X65" s="103" t="s">
        <v>83</v>
      </c>
      <c r="Y65" s="103" t="s">
        <v>83</v>
      </c>
    </row>
    <row r="66" spans="1:25" s="88" customFormat="1" ht="18.95" customHeight="1">
      <c r="A66" s="87">
        <v>57</v>
      </c>
      <c r="B66" s="16" t="s">
        <v>307</v>
      </c>
      <c r="C66" s="30" t="s">
        <v>365</v>
      </c>
      <c r="D66" s="103" t="s">
        <v>83</v>
      </c>
      <c r="E66" s="103" t="s">
        <v>83</v>
      </c>
      <c r="F66" s="103" t="s">
        <v>83</v>
      </c>
      <c r="G66" s="103" t="s">
        <v>83</v>
      </c>
      <c r="H66" s="103" t="s">
        <v>83</v>
      </c>
      <c r="I66" s="103" t="s">
        <v>83</v>
      </c>
      <c r="J66" s="103" t="s">
        <v>83</v>
      </c>
      <c r="K66" s="103" t="s">
        <v>83</v>
      </c>
      <c r="L66" s="103" t="s">
        <v>83</v>
      </c>
      <c r="M66" s="103" t="s">
        <v>83</v>
      </c>
      <c r="N66" s="103" t="s">
        <v>83</v>
      </c>
      <c r="O66" s="103" t="s">
        <v>83</v>
      </c>
      <c r="P66" s="103" t="s">
        <v>83</v>
      </c>
      <c r="Q66" s="103" t="s">
        <v>83</v>
      </c>
      <c r="R66" s="103" t="s">
        <v>83</v>
      </c>
      <c r="S66" s="103" t="s">
        <v>83</v>
      </c>
      <c r="T66" s="103" t="s">
        <v>83</v>
      </c>
      <c r="U66" s="103" t="s">
        <v>83</v>
      </c>
      <c r="V66" s="103" t="s">
        <v>83</v>
      </c>
      <c r="W66" s="103" t="s">
        <v>217</v>
      </c>
      <c r="X66" s="103" t="s">
        <v>83</v>
      </c>
      <c r="Y66" s="103" t="s">
        <v>83</v>
      </c>
    </row>
    <row r="67" spans="1:25" s="100" customFormat="1" ht="15.75">
      <c r="A67" s="100" t="s">
        <v>367</v>
      </c>
      <c r="B67" s="100" t="s">
        <v>368</v>
      </c>
      <c r="C67" s="101"/>
    </row>
    <row r="68" spans="1:25" s="100" customFormat="1" ht="15.75">
      <c r="A68" s="100" t="s">
        <v>374</v>
      </c>
      <c r="B68" s="100" t="s">
        <v>370</v>
      </c>
      <c r="C68" s="101"/>
    </row>
    <row r="69" spans="1:25" s="100" customFormat="1" ht="15.75">
      <c r="A69" s="100" t="s">
        <v>375</v>
      </c>
      <c r="B69" s="100" t="s">
        <v>376</v>
      </c>
      <c r="C69" s="101"/>
    </row>
    <row r="70" spans="1:25" s="100" customFormat="1" ht="12" customHeight="1">
      <c r="C70" s="101"/>
      <c r="K70" s="102"/>
      <c r="L70" s="102"/>
      <c r="M70" s="102"/>
      <c r="N70" s="102"/>
      <c r="O70" s="102"/>
      <c r="P70" s="102"/>
    </row>
    <row r="71" spans="1:25" ht="6.75" customHeight="1"/>
  </sheetData>
  <customSheetViews>
    <customSheetView guid="{9067D43C-8CF0-48E5-8C1B-7DFA94892381}" showPageBreaks="1">
      <pane xSplit="2" ySplit="9" topLeftCell="D19" activePane="bottomRight" state="frozen"/>
      <selection pane="bottomRight" activeCell="I35" sqref="I35"/>
      <pageMargins left="0.39370078740157483" right="0.39370078740157483" top="0.98425196850393704" bottom="0.59055118110236227" header="0.51181102362204722" footer="0.31496062992125984"/>
      <printOptions horizontalCentered="1"/>
      <pageSetup paperSize="9" scale="55" orientation="landscape" verticalDpi="0" r:id="rId1"/>
      <headerFooter>
        <oddHeader>&amp;CСтраница &amp;P из &amp;N</oddHeader>
      </headerFooter>
    </customSheetView>
    <customSheetView guid="{754BA2B9-92C8-4608-8D67-96BC5C16664E}" showPageBreaks="1">
      <pane xSplit="2" ySplit="9" topLeftCell="D22" activePane="bottomRight" state="frozen"/>
      <selection pane="bottomRight" activeCell="I35" sqref="I35"/>
      <pageMargins left="0.39370078740157483" right="0.39370078740157483" top="0.98425196850393704" bottom="0.59055118110236227" header="0.51181102362204722" footer="0.31496062992125984"/>
      <printOptions horizontalCentered="1"/>
      <pageSetup paperSize="9" scale="55" orientation="landscape" verticalDpi="0" r:id="rId2"/>
      <headerFooter>
        <oddHeader>&amp;CСтраница &amp;P из &amp;N</oddHeader>
      </headerFooter>
    </customSheetView>
    <customSheetView guid="{DEEA3186-5E7C-4B49-A323-6511047D2DAC}" showPageBreaks="1">
      <pane xSplit="2" ySplit="9" topLeftCell="D34" activePane="bottomRight" state="frozen"/>
      <selection pane="bottomRight" activeCell="I35" sqref="I35"/>
      <pageMargins left="0.39370078740157483" right="0.39370078740157483" top="0.98425196850393704" bottom="0.59055118110236227" header="0.51181102362204722" footer="0.31496062992125984"/>
      <printOptions horizontalCentered="1"/>
      <pageSetup paperSize="9" scale="55" orientation="landscape" verticalDpi="0" r:id="rId3"/>
      <headerFooter>
        <oddHeader>&amp;CСтраница &amp;P из &amp;N</oddHeader>
      </headerFooter>
    </customSheetView>
    <customSheetView guid="{E6862595-AEA9-4563-8AED-64A09353D7BA}" showPageBreaks="1">
      <pane xSplit="2" ySplit="8" topLeftCell="D22" activePane="bottomRight" state="frozen"/>
      <selection pane="bottomRight" activeCell="I35" sqref="I35"/>
      <pageMargins left="0.39370078740157483" right="0.39370078740157483" top="0.98425196850393704" bottom="0.59055118110236227" header="0.51181102362204722" footer="0.31496062992125984"/>
      <printOptions horizontalCentered="1"/>
      <pageSetup paperSize="9" scale="55" orientation="landscape" r:id="rId4"/>
      <headerFooter>
        <oddHeader>&amp;CСтраница &amp;P из &amp;N</oddHeader>
      </headerFooter>
    </customSheetView>
  </customSheetViews>
  <mergeCells count="5">
    <mergeCell ref="D6:Y6"/>
    <mergeCell ref="A4:Y4"/>
    <mergeCell ref="A6:A8"/>
    <mergeCell ref="B6:B8"/>
    <mergeCell ref="C6:C8"/>
  </mergeCells>
  <printOptions horizontalCentered="1"/>
  <pageMargins left="0.39370078740157483" right="0.39370078740157483" top="0.98425196850393704" bottom="0.59055118110236227" header="0.51181102362204722" footer="0.31496062992125984"/>
  <pageSetup paperSize="9" scale="55" orientation="landscape" r:id="rId5"/>
  <headerFooter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workbookViewId="0">
      <pane xSplit="2" ySplit="8" topLeftCell="C18" activePane="bottomRight" state="frozen"/>
      <selection pane="topRight" activeCell="C1" sqref="C1"/>
      <selection pane="bottomLeft" activeCell="A9" sqref="A9"/>
      <selection pane="bottomRight" activeCell="C20" sqref="C20"/>
    </sheetView>
  </sheetViews>
  <sheetFormatPr defaultColWidth="9" defaultRowHeight="18"/>
  <cols>
    <col min="1" max="1" width="5.625" style="78" customWidth="1"/>
    <col min="2" max="2" width="53.375" style="78" customWidth="1"/>
    <col min="3" max="3" width="9.25" style="92" customWidth="1"/>
    <col min="4" max="5" width="13.625" style="78" customWidth="1"/>
    <col min="6" max="6" width="0.625" style="78" customWidth="1"/>
    <col min="7" max="16384" width="9" style="78"/>
  </cols>
  <sheetData>
    <row r="1" spans="1:5" s="24" customFormat="1">
      <c r="E1" s="11" t="s">
        <v>143</v>
      </c>
    </row>
    <row r="2" spans="1:5" s="24" customFormat="1">
      <c r="E2" s="6" t="s">
        <v>149</v>
      </c>
    </row>
    <row r="3" spans="1:5" s="65" customFormat="1" ht="8.25" customHeight="1">
      <c r="C3" s="91"/>
    </row>
    <row r="4" spans="1:5" s="65" customFormat="1" ht="73.5" customHeight="1">
      <c r="A4" s="530" t="s">
        <v>291</v>
      </c>
      <c r="B4" s="530"/>
      <c r="C4" s="530"/>
      <c r="D4" s="530"/>
      <c r="E4" s="530"/>
    </row>
    <row r="5" spans="1:5" s="65" customFormat="1" ht="7.5" customHeight="1">
      <c r="B5" s="95"/>
      <c r="C5" s="89"/>
    </row>
    <row r="6" spans="1:5" s="69" customFormat="1" ht="23.25" customHeight="1">
      <c r="A6" s="547" t="s">
        <v>19</v>
      </c>
      <c r="B6" s="550" t="s">
        <v>21</v>
      </c>
      <c r="C6" s="553" t="s">
        <v>216</v>
      </c>
      <c r="D6" s="553" t="s">
        <v>289</v>
      </c>
      <c r="E6" s="553" t="s">
        <v>290</v>
      </c>
    </row>
    <row r="7" spans="1:5" s="69" customFormat="1" ht="57.75" customHeight="1">
      <c r="A7" s="548"/>
      <c r="B7" s="551"/>
      <c r="C7" s="554"/>
      <c r="D7" s="554"/>
      <c r="E7" s="554"/>
    </row>
    <row r="8" spans="1:5" s="71" customFormat="1" ht="16.5" customHeight="1">
      <c r="A8" s="70">
        <v>1</v>
      </c>
      <c r="B8" s="70">
        <v>2</v>
      </c>
      <c r="C8" s="90" t="s">
        <v>96</v>
      </c>
      <c r="D8" s="90" t="s">
        <v>97</v>
      </c>
      <c r="E8" s="90" t="s">
        <v>98</v>
      </c>
    </row>
    <row r="9" spans="1:5" s="75" customFormat="1" ht="21.95" customHeight="1">
      <c r="A9" s="72">
        <v>1</v>
      </c>
      <c r="B9" s="97" t="s">
        <v>228</v>
      </c>
      <c r="C9" s="98" t="s">
        <v>131</v>
      </c>
      <c r="D9" s="93" t="s">
        <v>217</v>
      </c>
      <c r="E9" s="93" t="s">
        <v>83</v>
      </c>
    </row>
    <row r="10" spans="1:5" s="75" customFormat="1" ht="21.95" customHeight="1">
      <c r="A10" s="72">
        <v>2</v>
      </c>
      <c r="B10" s="97" t="s">
        <v>39</v>
      </c>
      <c r="C10" s="98" t="s">
        <v>239</v>
      </c>
      <c r="D10" s="93" t="s">
        <v>217</v>
      </c>
      <c r="E10" s="93" t="s">
        <v>217</v>
      </c>
    </row>
    <row r="11" spans="1:5" s="75" customFormat="1" ht="21.95" customHeight="1">
      <c r="A11" s="72">
        <v>3</v>
      </c>
      <c r="B11" s="97" t="s">
        <v>34</v>
      </c>
      <c r="C11" s="98" t="s">
        <v>138</v>
      </c>
      <c r="D11" s="93" t="s">
        <v>217</v>
      </c>
      <c r="E11" s="93" t="s">
        <v>217</v>
      </c>
    </row>
    <row r="12" spans="1:5" s="75" customFormat="1" ht="21.95" customHeight="1">
      <c r="A12" s="72">
        <v>4</v>
      </c>
      <c r="B12" s="97" t="s">
        <v>35</v>
      </c>
      <c r="C12" s="98" t="s">
        <v>132</v>
      </c>
      <c r="D12" s="93" t="s">
        <v>217</v>
      </c>
      <c r="E12" s="93" t="s">
        <v>83</v>
      </c>
    </row>
    <row r="13" spans="1:5" s="75" customFormat="1" ht="21.95" customHeight="1">
      <c r="A13" s="72">
        <v>5</v>
      </c>
      <c r="B13" s="97" t="s">
        <v>236</v>
      </c>
      <c r="C13" s="98" t="s">
        <v>240</v>
      </c>
      <c r="D13" s="93" t="s">
        <v>217</v>
      </c>
      <c r="E13" s="93" t="s">
        <v>83</v>
      </c>
    </row>
    <row r="14" spans="1:5" s="75" customFormat="1" ht="21.95" customHeight="1">
      <c r="A14" s="72">
        <v>6</v>
      </c>
      <c r="B14" s="97" t="s">
        <v>237</v>
      </c>
      <c r="C14" s="98" t="s">
        <v>243</v>
      </c>
      <c r="D14" s="93" t="s">
        <v>217</v>
      </c>
      <c r="E14" s="93" t="s">
        <v>83</v>
      </c>
    </row>
    <row r="15" spans="1:5" s="75" customFormat="1" ht="21.95" customHeight="1">
      <c r="A15" s="72">
        <v>7</v>
      </c>
      <c r="B15" s="97" t="s">
        <v>18</v>
      </c>
      <c r="C15" s="98" t="s">
        <v>20</v>
      </c>
      <c r="D15" s="93" t="s">
        <v>217</v>
      </c>
      <c r="E15" s="93" t="s">
        <v>83</v>
      </c>
    </row>
    <row r="16" spans="1:5" s="75" customFormat="1" ht="21.95" customHeight="1">
      <c r="A16" s="72">
        <v>8</v>
      </c>
      <c r="B16" s="97" t="s">
        <v>2</v>
      </c>
      <c r="C16" s="98" t="s">
        <v>249</v>
      </c>
      <c r="D16" s="93" t="s">
        <v>217</v>
      </c>
      <c r="E16" s="93" t="s">
        <v>217</v>
      </c>
    </row>
    <row r="17" spans="1:5" s="75" customFormat="1" ht="21.95" customHeight="1">
      <c r="A17" s="72">
        <v>9</v>
      </c>
      <c r="B17" s="97" t="s">
        <v>5</v>
      </c>
      <c r="C17" s="98" t="s">
        <v>250</v>
      </c>
      <c r="D17" s="93" t="s">
        <v>217</v>
      </c>
      <c r="E17" s="93" t="s">
        <v>217</v>
      </c>
    </row>
    <row r="18" spans="1:5" s="75" customFormat="1" ht="21.95" customHeight="1">
      <c r="A18" s="72">
        <v>10</v>
      </c>
      <c r="B18" s="97" t="s">
        <v>6</v>
      </c>
      <c r="C18" s="98" t="s">
        <v>251</v>
      </c>
      <c r="D18" s="93" t="s">
        <v>217</v>
      </c>
      <c r="E18" s="93" t="s">
        <v>217</v>
      </c>
    </row>
    <row r="19" spans="1:5" s="75" customFormat="1" ht="21.95" customHeight="1">
      <c r="A19" s="72">
        <v>11</v>
      </c>
      <c r="B19" s="97" t="s">
        <v>9</v>
      </c>
      <c r="C19" s="98" t="s">
        <v>252</v>
      </c>
      <c r="D19" s="93" t="s">
        <v>217</v>
      </c>
      <c r="E19" s="93" t="s">
        <v>217</v>
      </c>
    </row>
    <row r="20" spans="1:5" s="75" customFormat="1" ht="21.95" customHeight="1">
      <c r="A20" s="72">
        <v>12</v>
      </c>
      <c r="B20" s="97" t="s">
        <v>3</v>
      </c>
      <c r="C20" s="98" t="s">
        <v>253</v>
      </c>
      <c r="D20" s="93" t="s">
        <v>217</v>
      </c>
      <c r="E20" s="93" t="s">
        <v>217</v>
      </c>
    </row>
    <row r="21" spans="1:5" s="75" customFormat="1" ht="21.95" customHeight="1">
      <c r="A21" s="72">
        <v>13</v>
      </c>
      <c r="B21" s="97" t="s">
        <v>8</v>
      </c>
      <c r="C21" s="98" t="s">
        <v>254</v>
      </c>
      <c r="D21" s="93" t="s">
        <v>217</v>
      </c>
      <c r="E21" s="93" t="s">
        <v>217</v>
      </c>
    </row>
    <row r="22" spans="1:5" s="75" customFormat="1" ht="21.95" customHeight="1">
      <c r="A22" s="72">
        <v>14</v>
      </c>
      <c r="B22" s="97" t="s">
        <v>7</v>
      </c>
      <c r="C22" s="98" t="s">
        <v>130</v>
      </c>
      <c r="D22" s="93" t="s">
        <v>217</v>
      </c>
      <c r="E22" s="93" t="s">
        <v>217</v>
      </c>
    </row>
    <row r="23" spans="1:5" s="75" customFormat="1" ht="21.95" customHeight="1">
      <c r="A23" s="72">
        <v>15</v>
      </c>
      <c r="B23" s="97" t="s">
        <v>4</v>
      </c>
      <c r="C23" s="98" t="s">
        <v>256</v>
      </c>
      <c r="D23" s="93" t="s">
        <v>217</v>
      </c>
      <c r="E23" s="93" t="s">
        <v>217</v>
      </c>
    </row>
    <row r="24" spans="1:5" s="75" customFormat="1" ht="21.95" customHeight="1">
      <c r="A24" s="72">
        <v>16</v>
      </c>
      <c r="B24" s="97" t="s">
        <v>229</v>
      </c>
      <c r="C24" s="98" t="s">
        <v>261</v>
      </c>
      <c r="D24" s="93" t="s">
        <v>217</v>
      </c>
      <c r="E24" s="93" t="s">
        <v>83</v>
      </c>
    </row>
    <row r="25" spans="1:5" s="75" customFormat="1" ht="21.95" customHeight="1">
      <c r="A25" s="72">
        <v>17</v>
      </c>
      <c r="B25" s="97" t="s">
        <v>230</v>
      </c>
      <c r="C25" s="98" t="s">
        <v>262</v>
      </c>
      <c r="D25" s="93" t="s">
        <v>217</v>
      </c>
      <c r="E25" s="93" t="s">
        <v>83</v>
      </c>
    </row>
    <row r="26" spans="1:5" s="75" customFormat="1" ht="21.95" customHeight="1">
      <c r="A26" s="72">
        <v>18</v>
      </c>
      <c r="B26" s="97" t="s">
        <v>231</v>
      </c>
      <c r="C26" s="98" t="s">
        <v>263</v>
      </c>
      <c r="D26" s="93" t="s">
        <v>217</v>
      </c>
      <c r="E26" s="93" t="s">
        <v>83</v>
      </c>
    </row>
    <row r="27" spans="1:5" s="75" customFormat="1" ht="21.95" customHeight="1">
      <c r="A27" s="72">
        <v>19</v>
      </c>
      <c r="B27" s="97" t="s">
        <v>232</v>
      </c>
      <c r="C27" s="98" t="s">
        <v>264</v>
      </c>
      <c r="D27" s="93" t="s">
        <v>217</v>
      </c>
      <c r="E27" s="93" t="s">
        <v>83</v>
      </c>
    </row>
    <row r="28" spans="1:5" s="75" customFormat="1" ht="21.95" customHeight="1">
      <c r="A28" s="72">
        <v>20</v>
      </c>
      <c r="B28" s="97" t="s">
        <v>233</v>
      </c>
      <c r="C28" s="98" t="s">
        <v>377</v>
      </c>
      <c r="D28" s="93" t="s">
        <v>217</v>
      </c>
      <c r="E28" s="93" t="s">
        <v>83</v>
      </c>
    </row>
    <row r="29" spans="1:5" s="75" customFormat="1" ht="21.95" customHeight="1">
      <c r="A29" s="72">
        <v>21</v>
      </c>
      <c r="B29" s="97" t="s">
        <v>17</v>
      </c>
      <c r="C29" s="98" t="s">
        <v>266</v>
      </c>
      <c r="D29" s="93" t="s">
        <v>83</v>
      </c>
      <c r="E29" s="93" t="s">
        <v>217</v>
      </c>
    </row>
    <row r="30" spans="1:5" s="75" customFormat="1" ht="21.95" customHeight="1">
      <c r="A30" s="72">
        <v>22</v>
      </c>
      <c r="B30" s="97" t="s">
        <v>234</v>
      </c>
      <c r="C30" s="98" t="s">
        <v>267</v>
      </c>
      <c r="D30" s="93" t="s">
        <v>83</v>
      </c>
      <c r="E30" s="93" t="s">
        <v>217</v>
      </c>
    </row>
    <row r="31" spans="1:5" s="75" customFormat="1" ht="21.95" customHeight="1">
      <c r="A31" s="72">
        <v>23</v>
      </c>
      <c r="B31" s="97" t="s">
        <v>235</v>
      </c>
      <c r="C31" s="98" t="s">
        <v>268</v>
      </c>
      <c r="D31" s="93" t="s">
        <v>83</v>
      </c>
      <c r="E31" s="93" t="s">
        <v>217</v>
      </c>
    </row>
    <row r="32" spans="1:5" s="75" customFormat="1" ht="21.95" customHeight="1">
      <c r="A32" s="72">
        <v>24</v>
      </c>
      <c r="B32" s="97" t="s">
        <v>294</v>
      </c>
      <c r="C32" s="98" t="s">
        <v>270</v>
      </c>
      <c r="D32" s="93" t="s">
        <v>217</v>
      </c>
      <c r="E32" s="93" t="s">
        <v>83</v>
      </c>
    </row>
    <row r="33" spans="1:5" s="75" customFormat="1" ht="21.95" customHeight="1">
      <c r="A33" s="72">
        <v>25</v>
      </c>
      <c r="B33" s="97" t="s">
        <v>295</v>
      </c>
      <c r="C33" s="98" t="s">
        <v>271</v>
      </c>
      <c r="D33" s="93" t="s">
        <v>217</v>
      </c>
      <c r="E33" s="93" t="s">
        <v>83</v>
      </c>
    </row>
    <row r="34" spans="1:5" s="75" customFormat="1" ht="21.95" customHeight="1">
      <c r="A34" s="72">
        <v>26</v>
      </c>
      <c r="B34" s="97" t="s">
        <v>296</v>
      </c>
      <c r="C34" s="98" t="s">
        <v>364</v>
      </c>
      <c r="D34" s="93" t="s">
        <v>217</v>
      </c>
      <c r="E34" s="93" t="s">
        <v>83</v>
      </c>
    </row>
    <row r="35" spans="1:5" ht="7.5" customHeight="1">
      <c r="A35" s="531" t="s">
        <v>292</v>
      </c>
      <c r="B35" s="531"/>
      <c r="C35" s="531"/>
      <c r="D35" s="531"/>
      <c r="E35" s="531"/>
    </row>
    <row r="36" spans="1:5" ht="6.75" customHeight="1"/>
  </sheetData>
  <customSheetViews>
    <customSheetView guid="{9067D43C-8CF0-48E5-8C1B-7DFA94892381}" showPageBreaks="1">
      <pane xSplit="2" ySplit="8" topLeftCell="C9" activePane="bottomRight" state="frozen"/>
      <selection pane="bottomRight" activeCell="A9" sqref="A9:C34"/>
      <pageMargins left="1.1811023622047245" right="0.39370078740157483" top="0.78740157480314965" bottom="0.39370078740157483" header="0.51181102362204722" footer="0.31496062992125984"/>
      <printOptions horizontalCentered="1"/>
      <pageSetup paperSize="9" scale="80" orientation="portrait" verticalDpi="0" r:id="rId1"/>
      <headerFooter>
        <oddHeader>&amp;CСтраница &amp;P из &amp;N</oddHeader>
      </headerFooter>
    </customSheetView>
    <customSheetView guid="{754BA2B9-92C8-4608-8D67-96BC5C16664E}" showPageBreaks="1">
      <pane xSplit="2" ySplit="8" topLeftCell="C9" activePane="bottomRight" state="frozen"/>
      <selection pane="bottomRight" activeCell="A9" sqref="A9:C34"/>
      <pageMargins left="1.1811023622047245" right="0.39370078740157483" top="0.78740157480314965" bottom="0.39370078740157483" header="0.51181102362204722" footer="0.31496062992125984"/>
      <printOptions horizontalCentered="1"/>
      <pageSetup paperSize="9" scale="80" orientation="portrait" verticalDpi="0" r:id="rId2"/>
      <headerFooter>
        <oddHeader>&amp;CСтраница &amp;P из &amp;N</oddHeader>
      </headerFooter>
    </customSheetView>
    <customSheetView guid="{DEEA3186-5E7C-4B49-A323-6511047D2DAC}" showPageBreaks="1">
      <pane xSplit="2" ySplit="8" topLeftCell="C9" activePane="bottomRight" state="frozen"/>
      <selection pane="bottomRight" activeCell="A9" sqref="A9:C34"/>
      <pageMargins left="1.1811023622047245" right="0.39370078740157483" top="0.78740157480314965" bottom="0.39370078740157483" header="0.51181102362204722" footer="0.31496062992125984"/>
      <printOptions horizontalCentered="1"/>
      <pageSetup paperSize="9" scale="80" orientation="portrait" verticalDpi="0" r:id="rId3"/>
      <headerFooter>
        <oddHeader>&amp;CСтраница &amp;P из &amp;N</oddHeader>
      </headerFooter>
    </customSheetView>
    <customSheetView guid="{E6862595-AEA9-4563-8AED-64A09353D7BA}" showPageBreaks="1">
      <pane xSplit="2" ySplit="7" topLeftCell="C9" activePane="bottomRight" state="frozen"/>
      <selection pane="bottomRight" activeCell="A9" sqref="A9:C34"/>
      <pageMargins left="1.1811023622047245" right="0.39370078740157483" top="0.78740157480314965" bottom="0.39370078740157483" header="0.51181102362204722" footer="0.31496062992125984"/>
      <printOptions horizontalCentered="1"/>
      <pageSetup paperSize="9" scale="80" orientation="portrait" r:id="rId4"/>
      <headerFooter>
        <oddHeader>&amp;CСтраница &amp;P из &amp;N</oddHeader>
      </headerFooter>
    </customSheetView>
  </customSheetViews>
  <mergeCells count="7">
    <mergeCell ref="A35:E35"/>
    <mergeCell ref="E6:E7"/>
    <mergeCell ref="A4:E4"/>
    <mergeCell ref="A6:A7"/>
    <mergeCell ref="B6:B7"/>
    <mergeCell ref="C6:C7"/>
    <mergeCell ref="D6:D7"/>
  </mergeCells>
  <printOptions horizontalCentered="1"/>
  <pageMargins left="1.1811023622047245" right="0.39370078740157483" top="0.78740157480314965" bottom="0.39370078740157483" header="0.51181102362204722" footer="0.31496062992125984"/>
  <pageSetup paperSize="9" scale="80" orientation="portrait" r:id="rId5"/>
  <headerFooter>
    <oddHeader>&amp;CСтраница &amp;P из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43"/>
  <sheetViews>
    <sheetView workbookViewId="0">
      <pane xSplit="2" ySplit="12" topLeftCell="C28" activePane="bottomRight" state="frozen"/>
      <selection pane="topRight" activeCell="C1" sqref="C1"/>
      <selection pane="bottomLeft" activeCell="A13" sqref="A13"/>
      <selection pane="bottomRight" activeCell="C33" sqref="C33"/>
    </sheetView>
  </sheetViews>
  <sheetFormatPr defaultColWidth="9" defaultRowHeight="15.75"/>
  <cols>
    <col min="1" max="1" width="5.5" style="1" customWidth="1"/>
    <col min="2" max="2" width="44.5" style="1" customWidth="1"/>
    <col min="3" max="3" width="6.375" style="1" customWidth="1"/>
    <col min="4" max="15" width="12.625" style="1" customWidth="1"/>
    <col min="16" max="16384" width="9" style="1"/>
  </cols>
  <sheetData>
    <row r="1" spans="1:15" ht="18">
      <c r="O1" s="11" t="s">
        <v>390</v>
      </c>
    </row>
    <row r="2" spans="1:15" ht="18">
      <c r="O2" s="6" t="s">
        <v>149</v>
      </c>
    </row>
    <row r="4" spans="1:15" ht="40.5" customHeight="1">
      <c r="A4" s="502" t="s">
        <v>391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</row>
    <row r="5" spans="1:15" ht="8.25" customHeight="1"/>
    <row r="6" spans="1:15" ht="18">
      <c r="A6" s="503" t="s">
        <v>148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</row>
    <row r="7" spans="1:15" ht="9" customHeight="1"/>
    <row r="8" spans="1:15" ht="21.95" customHeight="1">
      <c r="A8" s="557" t="s">
        <v>19</v>
      </c>
      <c r="B8" s="557" t="s">
        <v>0</v>
      </c>
      <c r="C8" s="557" t="s">
        <v>216</v>
      </c>
      <c r="D8" s="539" t="s">
        <v>383</v>
      </c>
      <c r="E8" s="539" t="s">
        <v>16</v>
      </c>
      <c r="F8" s="539"/>
      <c r="G8" s="539"/>
      <c r="H8" s="539"/>
      <c r="I8" s="539" t="s">
        <v>384</v>
      </c>
      <c r="J8" s="539"/>
      <c r="K8" s="539"/>
      <c r="L8" s="539" t="s">
        <v>208</v>
      </c>
      <c r="M8" s="539"/>
      <c r="N8" s="539"/>
      <c r="O8" s="539"/>
    </row>
    <row r="9" spans="1:15" ht="21.95" customHeight="1">
      <c r="A9" s="557"/>
      <c r="B9" s="557"/>
      <c r="C9" s="557"/>
      <c r="D9" s="539"/>
      <c r="E9" s="539"/>
      <c r="F9" s="539"/>
      <c r="G9" s="539"/>
      <c r="H9" s="539"/>
      <c r="I9" s="539" t="s">
        <v>88</v>
      </c>
      <c r="J9" s="539" t="s">
        <v>385</v>
      </c>
      <c r="K9" s="539"/>
      <c r="L9" s="556" t="s">
        <v>82</v>
      </c>
      <c r="M9" s="556" t="s">
        <v>13</v>
      </c>
      <c r="N9" s="556" t="s">
        <v>14</v>
      </c>
      <c r="O9" s="556" t="s">
        <v>15</v>
      </c>
    </row>
    <row r="10" spans="1:15" ht="21.95" customHeight="1">
      <c r="A10" s="557"/>
      <c r="B10" s="557"/>
      <c r="C10" s="557"/>
      <c r="D10" s="539"/>
      <c r="E10" s="539" t="s">
        <v>10</v>
      </c>
      <c r="F10" s="539" t="s">
        <v>386</v>
      </c>
      <c r="G10" s="539" t="s">
        <v>11</v>
      </c>
      <c r="H10" s="539" t="s">
        <v>387</v>
      </c>
      <c r="I10" s="539"/>
      <c r="J10" s="112" t="s">
        <v>388</v>
      </c>
      <c r="K10" s="112" t="s">
        <v>389</v>
      </c>
      <c r="L10" s="556"/>
      <c r="M10" s="556"/>
      <c r="N10" s="556"/>
      <c r="O10" s="556"/>
    </row>
    <row r="11" spans="1:15" ht="17.25" customHeight="1">
      <c r="A11" s="557"/>
      <c r="B11" s="557"/>
      <c r="C11" s="557"/>
      <c r="D11" s="539"/>
      <c r="E11" s="539"/>
      <c r="F11" s="539"/>
      <c r="G11" s="539"/>
      <c r="H11" s="539"/>
      <c r="I11" s="539"/>
      <c r="J11" s="19">
        <v>0.97499999999999998</v>
      </c>
      <c r="K11" s="19">
        <f>100%-J11</f>
        <v>2.5000000000000001E-2</v>
      </c>
      <c r="L11" s="556"/>
      <c r="M11" s="556"/>
      <c r="N11" s="556"/>
      <c r="O11" s="556"/>
    </row>
    <row r="12" spans="1:15" s="9" customFormat="1" ht="1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</row>
    <row r="13" spans="1:15" ht="21.6" customHeight="1">
      <c r="A13" s="87">
        <v>1</v>
      </c>
      <c r="B13" s="29" t="s">
        <v>228</v>
      </c>
      <c r="C13" s="25" t="s">
        <v>131</v>
      </c>
      <c r="D13" s="82">
        <v>195.33500000000001</v>
      </c>
      <c r="E13" s="4">
        <v>1.9548000000000001</v>
      </c>
      <c r="F13" s="4">
        <v>0.79107000000000005</v>
      </c>
      <c r="G13" s="4">
        <v>0.95</v>
      </c>
      <c r="H13" s="4">
        <v>1</v>
      </c>
      <c r="I13" s="5">
        <f>D13*E13*F13*G13*H13</f>
        <v>286.95999999999998</v>
      </c>
      <c r="J13" s="5">
        <f t="shared" ref="J13:J37" si="0">I13*$J$11</f>
        <v>279.79000000000002</v>
      </c>
      <c r="K13" s="5">
        <f>I13-J13</f>
        <v>7.17</v>
      </c>
      <c r="L13" s="84">
        <v>0.83199999999999996</v>
      </c>
      <c r="M13" s="84">
        <v>3.3300000000000003E-2</v>
      </c>
      <c r="N13" s="84">
        <v>0</v>
      </c>
      <c r="O13" s="84">
        <v>0.13469999999999999</v>
      </c>
    </row>
    <row r="14" spans="1:15" ht="21.6" customHeight="1">
      <c r="A14" s="87">
        <v>2</v>
      </c>
      <c r="B14" s="29" t="s">
        <v>39</v>
      </c>
      <c r="C14" s="25" t="s">
        <v>239</v>
      </c>
      <c r="D14" s="82">
        <v>195.33500000000001</v>
      </c>
      <c r="E14" s="4">
        <v>1.9548000000000001</v>
      </c>
      <c r="F14" s="4">
        <v>0.99302000000000001</v>
      </c>
      <c r="G14" s="4">
        <v>1</v>
      </c>
      <c r="H14" s="4">
        <v>1</v>
      </c>
      <c r="I14" s="5">
        <f t="shared" ref="I14:I38" si="1">D14*E14*F14*G14*H14</f>
        <v>379.18</v>
      </c>
      <c r="J14" s="5">
        <f>I14*$J$11</f>
        <v>369.7</v>
      </c>
      <c r="K14" s="5">
        <f>I14-J14</f>
        <v>9.48</v>
      </c>
      <c r="L14" s="84">
        <v>0.83199999999999996</v>
      </c>
      <c r="M14" s="84">
        <v>3.3300000000000003E-2</v>
      </c>
      <c r="N14" s="84">
        <v>0</v>
      </c>
      <c r="O14" s="84">
        <v>0.13469999999999999</v>
      </c>
    </row>
    <row r="15" spans="1:15" ht="21.6" customHeight="1">
      <c r="A15" s="87">
        <v>3</v>
      </c>
      <c r="B15" s="29" t="s">
        <v>34</v>
      </c>
      <c r="C15" s="25" t="s">
        <v>138</v>
      </c>
      <c r="D15" s="82">
        <v>195.33500000000001</v>
      </c>
      <c r="E15" s="4">
        <v>1.9631700000000001</v>
      </c>
      <c r="F15" s="4">
        <v>1.06932</v>
      </c>
      <c r="G15" s="4">
        <v>1</v>
      </c>
      <c r="H15" s="4">
        <v>1</v>
      </c>
      <c r="I15" s="5">
        <f t="shared" si="1"/>
        <v>410.06</v>
      </c>
      <c r="J15" s="5">
        <f t="shared" si="0"/>
        <v>399.81</v>
      </c>
      <c r="K15" s="5">
        <f t="shared" ref="K15:K37" si="2">I15-J15</f>
        <v>10.25</v>
      </c>
      <c r="L15" s="84">
        <v>0.83199999999999996</v>
      </c>
      <c r="M15" s="84">
        <v>3.3300000000000003E-2</v>
      </c>
      <c r="N15" s="84">
        <v>0</v>
      </c>
      <c r="O15" s="84">
        <v>0.13469999999999999</v>
      </c>
    </row>
    <row r="16" spans="1:15" ht="21.6" customHeight="1">
      <c r="A16" s="87">
        <v>4</v>
      </c>
      <c r="B16" s="29" t="s">
        <v>35</v>
      </c>
      <c r="C16" s="25" t="s">
        <v>132</v>
      </c>
      <c r="D16" s="82">
        <v>195.33500000000001</v>
      </c>
      <c r="E16" s="4">
        <v>1.9548000000000001</v>
      </c>
      <c r="F16" s="4">
        <v>0.88444999999999996</v>
      </c>
      <c r="G16" s="4">
        <v>0.95</v>
      </c>
      <c r="H16" s="4">
        <v>1</v>
      </c>
      <c r="I16" s="5">
        <f t="shared" si="1"/>
        <v>320.83</v>
      </c>
      <c r="J16" s="5">
        <f t="shared" si="0"/>
        <v>312.81</v>
      </c>
      <c r="K16" s="5">
        <f t="shared" si="2"/>
        <v>8.02</v>
      </c>
      <c r="L16" s="84">
        <v>0.83199999999999996</v>
      </c>
      <c r="M16" s="84">
        <v>3.3300000000000003E-2</v>
      </c>
      <c r="N16" s="84">
        <v>0</v>
      </c>
      <c r="O16" s="84">
        <v>0.13469999999999999</v>
      </c>
    </row>
    <row r="17" spans="1:15" ht="21.6" customHeight="1">
      <c r="A17" s="87">
        <v>5</v>
      </c>
      <c r="B17" s="29" t="s">
        <v>236</v>
      </c>
      <c r="C17" s="25" t="s">
        <v>240</v>
      </c>
      <c r="D17" s="82">
        <v>195.33500000000001</v>
      </c>
      <c r="E17" s="4">
        <v>1.9548000000000001</v>
      </c>
      <c r="F17" s="4">
        <v>0.76951000000000003</v>
      </c>
      <c r="G17" s="4">
        <v>0.95</v>
      </c>
      <c r="H17" s="4">
        <v>1</v>
      </c>
      <c r="I17" s="5">
        <f t="shared" si="1"/>
        <v>279.14</v>
      </c>
      <c r="J17" s="5">
        <f t="shared" si="0"/>
        <v>272.16000000000003</v>
      </c>
      <c r="K17" s="5">
        <f t="shared" si="2"/>
        <v>6.98</v>
      </c>
      <c r="L17" s="84">
        <v>0.83199999999999996</v>
      </c>
      <c r="M17" s="84">
        <v>3.3300000000000003E-2</v>
      </c>
      <c r="N17" s="84">
        <v>0</v>
      </c>
      <c r="O17" s="84">
        <v>0.13469999999999999</v>
      </c>
    </row>
    <row r="18" spans="1:15" ht="21.6" customHeight="1">
      <c r="A18" s="87">
        <v>6</v>
      </c>
      <c r="B18" s="29" t="s">
        <v>237</v>
      </c>
      <c r="C18" s="25" t="s">
        <v>243</v>
      </c>
      <c r="D18" s="82">
        <v>195.33500000000001</v>
      </c>
      <c r="E18" s="4">
        <v>1.9548000000000001</v>
      </c>
      <c r="F18" s="4">
        <v>0.82204999999999995</v>
      </c>
      <c r="G18" s="4">
        <v>0.95</v>
      </c>
      <c r="H18" s="4">
        <v>1</v>
      </c>
      <c r="I18" s="5">
        <f t="shared" si="1"/>
        <v>298.2</v>
      </c>
      <c r="J18" s="5">
        <f t="shared" si="0"/>
        <v>290.75</v>
      </c>
      <c r="K18" s="5">
        <f t="shared" si="2"/>
        <v>7.45</v>
      </c>
      <c r="L18" s="84">
        <v>0.83199999999999996</v>
      </c>
      <c r="M18" s="84">
        <v>3.3300000000000003E-2</v>
      </c>
      <c r="N18" s="84">
        <v>0</v>
      </c>
      <c r="O18" s="84">
        <v>0.13469999999999999</v>
      </c>
    </row>
    <row r="19" spans="1:15" ht="21.6" customHeight="1">
      <c r="A19" s="87">
        <v>7</v>
      </c>
      <c r="B19" s="29" t="s">
        <v>18</v>
      </c>
      <c r="C19" s="25" t="s">
        <v>20</v>
      </c>
      <c r="D19" s="82">
        <v>195.33500000000001</v>
      </c>
      <c r="E19" s="4">
        <v>1.9548000000000001</v>
      </c>
      <c r="F19" s="4">
        <v>0.99226999999999999</v>
      </c>
      <c r="G19" s="4">
        <v>0.95</v>
      </c>
      <c r="H19" s="4">
        <v>1</v>
      </c>
      <c r="I19" s="5">
        <f t="shared" si="1"/>
        <v>359.94</v>
      </c>
      <c r="J19" s="5">
        <f t="shared" si="0"/>
        <v>350.94</v>
      </c>
      <c r="K19" s="5">
        <f t="shared" si="2"/>
        <v>9</v>
      </c>
      <c r="L19" s="84">
        <v>0.83199999999999996</v>
      </c>
      <c r="M19" s="84">
        <v>3.3300000000000003E-2</v>
      </c>
      <c r="N19" s="84">
        <v>0</v>
      </c>
      <c r="O19" s="84">
        <v>0.13469999999999999</v>
      </c>
    </row>
    <row r="20" spans="1:15" ht="21.6" customHeight="1">
      <c r="A20" s="87">
        <v>8</v>
      </c>
      <c r="B20" s="29" t="s">
        <v>2</v>
      </c>
      <c r="C20" s="25" t="s">
        <v>249</v>
      </c>
      <c r="D20" s="82">
        <v>195.33500000000001</v>
      </c>
      <c r="E20" s="4">
        <v>1.9548000000000001</v>
      </c>
      <c r="F20" s="4">
        <v>0.99904999999999999</v>
      </c>
      <c r="G20" s="4">
        <v>1</v>
      </c>
      <c r="H20" s="4">
        <v>1</v>
      </c>
      <c r="I20" s="5">
        <f t="shared" si="1"/>
        <v>381.48</v>
      </c>
      <c r="J20" s="5">
        <f t="shared" si="0"/>
        <v>371.94</v>
      </c>
      <c r="K20" s="5">
        <f t="shared" si="2"/>
        <v>9.5399999999999991</v>
      </c>
      <c r="L20" s="84">
        <v>0.83199999999999996</v>
      </c>
      <c r="M20" s="84">
        <v>3.3300000000000003E-2</v>
      </c>
      <c r="N20" s="84">
        <v>0</v>
      </c>
      <c r="O20" s="84">
        <v>0.13469999999999999</v>
      </c>
    </row>
    <row r="21" spans="1:15" ht="21.6" customHeight="1">
      <c r="A21" s="87">
        <v>9</v>
      </c>
      <c r="B21" s="29" t="s">
        <v>5</v>
      </c>
      <c r="C21" s="25" t="s">
        <v>250</v>
      </c>
      <c r="D21" s="82">
        <v>195.33500000000001</v>
      </c>
      <c r="E21" s="4">
        <v>1.9548000000000001</v>
      </c>
      <c r="F21" s="4">
        <v>1.0225500000000001</v>
      </c>
      <c r="G21" s="4">
        <v>1.06</v>
      </c>
      <c r="H21" s="4">
        <v>1.0049999999999999</v>
      </c>
      <c r="I21" s="5">
        <f t="shared" si="1"/>
        <v>415.95</v>
      </c>
      <c r="J21" s="5">
        <f t="shared" si="0"/>
        <v>405.55</v>
      </c>
      <c r="K21" s="5">
        <f t="shared" si="2"/>
        <v>10.4</v>
      </c>
      <c r="L21" s="84">
        <v>0.83199999999999996</v>
      </c>
      <c r="M21" s="84">
        <v>3.3300000000000003E-2</v>
      </c>
      <c r="N21" s="84">
        <v>0</v>
      </c>
      <c r="O21" s="84">
        <v>0.13469999999999999</v>
      </c>
    </row>
    <row r="22" spans="1:15" ht="21.6" customHeight="1">
      <c r="A22" s="87">
        <v>10</v>
      </c>
      <c r="B22" s="29" t="s">
        <v>6</v>
      </c>
      <c r="C22" s="25" t="s">
        <v>251</v>
      </c>
      <c r="D22" s="82">
        <v>195.33500000000001</v>
      </c>
      <c r="E22" s="4">
        <v>1.95753</v>
      </c>
      <c r="F22" s="4">
        <v>0.99124999999999996</v>
      </c>
      <c r="G22" s="4">
        <v>1.06</v>
      </c>
      <c r="H22" s="4">
        <v>1.0049999999999999</v>
      </c>
      <c r="I22" s="5">
        <f t="shared" si="1"/>
        <v>403.78</v>
      </c>
      <c r="J22" s="5">
        <f t="shared" si="0"/>
        <v>393.69</v>
      </c>
      <c r="K22" s="5">
        <f t="shared" si="2"/>
        <v>10.09</v>
      </c>
      <c r="L22" s="84">
        <v>0.83199999999999996</v>
      </c>
      <c r="M22" s="84">
        <v>3.3300000000000003E-2</v>
      </c>
      <c r="N22" s="84">
        <v>0</v>
      </c>
      <c r="O22" s="84">
        <v>0.13469999999999999</v>
      </c>
    </row>
    <row r="23" spans="1:15" ht="21.6" customHeight="1">
      <c r="A23" s="87">
        <v>11</v>
      </c>
      <c r="B23" s="29" t="s">
        <v>9</v>
      </c>
      <c r="C23" s="25" t="s">
        <v>252</v>
      </c>
      <c r="D23" s="82">
        <v>195.33500000000001</v>
      </c>
      <c r="E23" s="4">
        <v>1.9548000000000001</v>
      </c>
      <c r="F23" s="4">
        <v>0.98763000000000001</v>
      </c>
      <c r="G23" s="4">
        <v>1.2</v>
      </c>
      <c r="H23" s="4">
        <v>1.0075000000000001</v>
      </c>
      <c r="I23" s="5">
        <f t="shared" si="1"/>
        <v>455.94</v>
      </c>
      <c r="J23" s="5">
        <f t="shared" si="0"/>
        <v>444.54</v>
      </c>
      <c r="K23" s="5">
        <f t="shared" si="2"/>
        <v>11.4</v>
      </c>
      <c r="L23" s="84">
        <v>0.83199999999999996</v>
      </c>
      <c r="M23" s="84">
        <v>3.3300000000000003E-2</v>
      </c>
      <c r="N23" s="84">
        <v>0</v>
      </c>
      <c r="O23" s="84">
        <v>0.13469999999999999</v>
      </c>
    </row>
    <row r="24" spans="1:15" ht="21.6" customHeight="1">
      <c r="A24" s="87">
        <v>12</v>
      </c>
      <c r="B24" s="29" t="s">
        <v>3</v>
      </c>
      <c r="C24" s="25" t="s">
        <v>253</v>
      </c>
      <c r="D24" s="82">
        <v>195.33500000000001</v>
      </c>
      <c r="E24" s="4">
        <v>1.9548000000000001</v>
      </c>
      <c r="F24" s="4">
        <v>0.99643999999999999</v>
      </c>
      <c r="G24" s="4">
        <v>1</v>
      </c>
      <c r="H24" s="4">
        <v>1</v>
      </c>
      <c r="I24" s="5">
        <f t="shared" si="1"/>
        <v>380.48</v>
      </c>
      <c r="J24" s="5">
        <f t="shared" si="0"/>
        <v>370.97</v>
      </c>
      <c r="K24" s="5">
        <f t="shared" si="2"/>
        <v>9.51</v>
      </c>
      <c r="L24" s="84">
        <v>0.83199999999999996</v>
      </c>
      <c r="M24" s="84">
        <v>3.3300000000000003E-2</v>
      </c>
      <c r="N24" s="84">
        <v>0</v>
      </c>
      <c r="O24" s="84">
        <v>0.13469999999999999</v>
      </c>
    </row>
    <row r="25" spans="1:15" ht="21.6" customHeight="1">
      <c r="A25" s="87">
        <v>13</v>
      </c>
      <c r="B25" s="29" t="s">
        <v>8</v>
      </c>
      <c r="C25" s="25" t="s">
        <v>254</v>
      </c>
      <c r="D25" s="82">
        <v>195.33500000000001</v>
      </c>
      <c r="E25" s="4">
        <v>1.9548000000000001</v>
      </c>
      <c r="F25" s="4">
        <v>1.01254</v>
      </c>
      <c r="G25" s="4">
        <v>1</v>
      </c>
      <c r="H25" s="4">
        <v>1</v>
      </c>
      <c r="I25" s="5">
        <f t="shared" si="1"/>
        <v>386.63</v>
      </c>
      <c r="J25" s="5">
        <f t="shared" si="0"/>
        <v>376.96</v>
      </c>
      <c r="K25" s="5">
        <f t="shared" si="2"/>
        <v>9.67</v>
      </c>
      <c r="L25" s="84">
        <v>0.83199999999999996</v>
      </c>
      <c r="M25" s="84">
        <v>3.3300000000000003E-2</v>
      </c>
      <c r="N25" s="84">
        <v>0</v>
      </c>
      <c r="O25" s="84">
        <v>0.13469999999999999</v>
      </c>
    </row>
    <row r="26" spans="1:15" ht="21.6" customHeight="1">
      <c r="A26" s="87">
        <v>14</v>
      </c>
      <c r="B26" s="29" t="s">
        <v>7</v>
      </c>
      <c r="C26" s="25" t="s">
        <v>130</v>
      </c>
      <c r="D26" s="82">
        <v>195.33500000000001</v>
      </c>
      <c r="E26" s="4">
        <v>1.9548000000000001</v>
      </c>
      <c r="F26" s="4">
        <v>1.0066600000000001</v>
      </c>
      <c r="G26" s="4">
        <v>1.06</v>
      </c>
      <c r="H26" s="4">
        <v>1</v>
      </c>
      <c r="I26" s="5">
        <f t="shared" si="1"/>
        <v>407.45</v>
      </c>
      <c r="J26" s="5">
        <f t="shared" si="0"/>
        <v>397.26</v>
      </c>
      <c r="K26" s="5">
        <f t="shared" si="2"/>
        <v>10.19</v>
      </c>
      <c r="L26" s="84">
        <v>0.83199999999999996</v>
      </c>
      <c r="M26" s="84">
        <v>3.3300000000000003E-2</v>
      </c>
      <c r="N26" s="84">
        <v>0</v>
      </c>
      <c r="O26" s="84">
        <v>0.13469999999999999</v>
      </c>
    </row>
    <row r="27" spans="1:15" ht="21.6" customHeight="1">
      <c r="A27" s="87">
        <v>15</v>
      </c>
      <c r="B27" s="29" t="s">
        <v>4</v>
      </c>
      <c r="C27" s="25" t="s">
        <v>256</v>
      </c>
      <c r="D27" s="82">
        <v>195.33500000000001</v>
      </c>
      <c r="E27" s="4">
        <v>1.9548000000000001</v>
      </c>
      <c r="F27" s="4">
        <v>1.05989</v>
      </c>
      <c r="G27" s="4">
        <v>1</v>
      </c>
      <c r="H27" s="4">
        <v>1</v>
      </c>
      <c r="I27" s="5">
        <f t="shared" si="1"/>
        <v>404.71</v>
      </c>
      <c r="J27" s="5">
        <f t="shared" si="0"/>
        <v>394.59</v>
      </c>
      <c r="K27" s="5">
        <f t="shared" si="2"/>
        <v>10.119999999999999</v>
      </c>
      <c r="L27" s="84">
        <v>0.83199999999999996</v>
      </c>
      <c r="M27" s="84">
        <v>3.3300000000000003E-2</v>
      </c>
      <c r="N27" s="84">
        <v>0</v>
      </c>
      <c r="O27" s="84">
        <v>0.13469999999999999</v>
      </c>
    </row>
    <row r="28" spans="1:15" ht="21.6" customHeight="1">
      <c r="A28" s="87">
        <v>16</v>
      </c>
      <c r="B28" s="29" t="s">
        <v>229</v>
      </c>
      <c r="C28" s="25" t="s">
        <v>261</v>
      </c>
      <c r="D28" s="82">
        <v>195.33500000000001</v>
      </c>
      <c r="E28" s="4">
        <v>1.9548000000000001</v>
      </c>
      <c r="F28" s="4">
        <v>0.80013000000000001</v>
      </c>
      <c r="G28" s="4">
        <v>1</v>
      </c>
      <c r="H28" s="4">
        <v>1</v>
      </c>
      <c r="I28" s="5">
        <f t="shared" si="1"/>
        <v>305.52</v>
      </c>
      <c r="J28" s="5">
        <f t="shared" si="0"/>
        <v>297.88</v>
      </c>
      <c r="K28" s="5">
        <f t="shared" si="2"/>
        <v>7.64</v>
      </c>
      <c r="L28" s="84">
        <v>0.83199999999999996</v>
      </c>
      <c r="M28" s="84">
        <v>3.3300000000000003E-2</v>
      </c>
      <c r="N28" s="84">
        <v>0</v>
      </c>
      <c r="O28" s="84">
        <v>0.13469999999999999</v>
      </c>
    </row>
    <row r="29" spans="1:15" ht="21.6" customHeight="1">
      <c r="A29" s="87">
        <v>17</v>
      </c>
      <c r="B29" s="29" t="s">
        <v>230</v>
      </c>
      <c r="C29" s="25" t="s">
        <v>262</v>
      </c>
      <c r="D29" s="82">
        <v>195.33500000000001</v>
      </c>
      <c r="E29" s="4">
        <v>1.9548000000000001</v>
      </c>
      <c r="F29" s="4">
        <v>0.82079999999999997</v>
      </c>
      <c r="G29" s="4">
        <v>1</v>
      </c>
      <c r="H29" s="4">
        <v>1</v>
      </c>
      <c r="I29" s="5">
        <f t="shared" si="1"/>
        <v>313.41000000000003</v>
      </c>
      <c r="J29" s="5">
        <f t="shared" si="0"/>
        <v>305.57</v>
      </c>
      <c r="K29" s="5">
        <f t="shared" si="2"/>
        <v>7.84</v>
      </c>
      <c r="L29" s="84">
        <v>0.83199999999999996</v>
      </c>
      <c r="M29" s="84">
        <v>3.3300000000000003E-2</v>
      </c>
      <c r="N29" s="84">
        <v>0</v>
      </c>
      <c r="O29" s="84">
        <v>0.13469999999999999</v>
      </c>
    </row>
    <row r="30" spans="1:15" ht="21.6" customHeight="1">
      <c r="A30" s="87">
        <v>18</v>
      </c>
      <c r="B30" s="29" t="s">
        <v>231</v>
      </c>
      <c r="C30" s="25" t="s">
        <v>263</v>
      </c>
      <c r="D30" s="82">
        <v>195.33500000000001</v>
      </c>
      <c r="E30" s="4">
        <v>1.9548000000000001</v>
      </c>
      <c r="F30" s="4">
        <v>0.80976999999999999</v>
      </c>
      <c r="G30" s="4">
        <v>1</v>
      </c>
      <c r="H30" s="4">
        <v>1</v>
      </c>
      <c r="I30" s="5">
        <f t="shared" si="1"/>
        <v>309.2</v>
      </c>
      <c r="J30" s="5">
        <f t="shared" si="0"/>
        <v>301.47000000000003</v>
      </c>
      <c r="K30" s="5">
        <f t="shared" si="2"/>
        <v>7.73</v>
      </c>
      <c r="L30" s="84">
        <v>0.83199999999999996</v>
      </c>
      <c r="M30" s="84">
        <v>3.3300000000000003E-2</v>
      </c>
      <c r="N30" s="84">
        <v>0</v>
      </c>
      <c r="O30" s="84">
        <v>0.13469999999999999</v>
      </c>
    </row>
    <row r="31" spans="1:15" ht="21.6" customHeight="1">
      <c r="A31" s="87">
        <v>19</v>
      </c>
      <c r="B31" s="29" t="s">
        <v>232</v>
      </c>
      <c r="C31" s="25" t="s">
        <v>264</v>
      </c>
      <c r="D31" s="82">
        <v>195.33500000000001</v>
      </c>
      <c r="E31" s="4">
        <v>1.9548000000000001</v>
      </c>
      <c r="F31" s="4">
        <v>0.82693000000000005</v>
      </c>
      <c r="G31" s="4">
        <v>1</v>
      </c>
      <c r="H31" s="4">
        <v>1</v>
      </c>
      <c r="I31" s="5">
        <f t="shared" si="1"/>
        <v>315.76</v>
      </c>
      <c r="J31" s="5">
        <f t="shared" si="0"/>
        <v>307.87</v>
      </c>
      <c r="K31" s="5">
        <f t="shared" si="2"/>
        <v>7.89</v>
      </c>
      <c r="L31" s="84">
        <v>0.83199999999999996</v>
      </c>
      <c r="M31" s="84">
        <v>3.3300000000000003E-2</v>
      </c>
      <c r="N31" s="84">
        <v>0</v>
      </c>
      <c r="O31" s="84">
        <v>0.13469999999999999</v>
      </c>
    </row>
    <row r="32" spans="1:15" ht="21.6" customHeight="1">
      <c r="A32" s="87">
        <v>20</v>
      </c>
      <c r="B32" s="29" t="s">
        <v>233</v>
      </c>
      <c r="C32" s="25" t="s">
        <v>377</v>
      </c>
      <c r="D32" s="82">
        <v>195.33500000000001</v>
      </c>
      <c r="E32" s="4">
        <v>1.9548000000000001</v>
      </c>
      <c r="F32" s="4">
        <v>0.82657999999999998</v>
      </c>
      <c r="G32" s="4">
        <v>1</v>
      </c>
      <c r="H32" s="4">
        <v>1</v>
      </c>
      <c r="I32" s="5">
        <f t="shared" si="1"/>
        <v>315.62</v>
      </c>
      <c r="J32" s="5">
        <f t="shared" si="0"/>
        <v>307.73</v>
      </c>
      <c r="K32" s="5">
        <f t="shared" si="2"/>
        <v>7.89</v>
      </c>
      <c r="L32" s="84">
        <v>0.83199999999999996</v>
      </c>
      <c r="M32" s="84">
        <v>3.3300000000000003E-2</v>
      </c>
      <c r="N32" s="84">
        <v>0</v>
      </c>
      <c r="O32" s="84">
        <v>0.13469999999999999</v>
      </c>
    </row>
    <row r="33" spans="1:15" ht="21.6" customHeight="1">
      <c r="A33" s="87">
        <v>21</v>
      </c>
      <c r="B33" s="29" t="s">
        <v>17</v>
      </c>
      <c r="C33" s="25" t="s">
        <v>266</v>
      </c>
      <c r="D33" s="82">
        <v>195.33500000000001</v>
      </c>
      <c r="E33" s="4">
        <v>1.9548000000000001</v>
      </c>
      <c r="F33" s="4">
        <v>1.7906500000000001</v>
      </c>
      <c r="G33" s="4">
        <v>1</v>
      </c>
      <c r="H33" s="4">
        <v>1</v>
      </c>
      <c r="I33" s="5">
        <f t="shared" si="1"/>
        <v>683.74</v>
      </c>
      <c r="J33" s="5">
        <f t="shared" si="0"/>
        <v>666.65</v>
      </c>
      <c r="K33" s="5">
        <f t="shared" si="2"/>
        <v>17.09</v>
      </c>
      <c r="L33" s="84">
        <v>0.83199999999999996</v>
      </c>
      <c r="M33" s="84">
        <v>3.3300000000000003E-2</v>
      </c>
      <c r="N33" s="84">
        <v>0</v>
      </c>
      <c r="O33" s="84">
        <v>0.13469999999999999</v>
      </c>
    </row>
    <row r="34" spans="1:15" ht="21.6" customHeight="1">
      <c r="A34" s="87">
        <v>22</v>
      </c>
      <c r="B34" s="29" t="s">
        <v>234</v>
      </c>
      <c r="C34" s="25" t="s">
        <v>267</v>
      </c>
      <c r="D34" s="82">
        <v>195.33500000000001</v>
      </c>
      <c r="E34" s="4">
        <v>1.9548000000000001</v>
      </c>
      <c r="F34" s="4">
        <v>1.76501</v>
      </c>
      <c r="G34" s="4">
        <v>1</v>
      </c>
      <c r="H34" s="4">
        <v>1</v>
      </c>
      <c r="I34" s="5">
        <f t="shared" si="1"/>
        <v>673.95</v>
      </c>
      <c r="J34" s="5">
        <f t="shared" si="0"/>
        <v>657.1</v>
      </c>
      <c r="K34" s="5">
        <f t="shared" si="2"/>
        <v>16.850000000000001</v>
      </c>
      <c r="L34" s="84">
        <v>0.83199999999999996</v>
      </c>
      <c r="M34" s="84">
        <v>3.3300000000000003E-2</v>
      </c>
      <c r="N34" s="84">
        <v>0</v>
      </c>
      <c r="O34" s="84">
        <v>0.13469999999999999</v>
      </c>
    </row>
    <row r="35" spans="1:15" ht="21.6" customHeight="1">
      <c r="A35" s="87">
        <v>23</v>
      </c>
      <c r="B35" s="29" t="s">
        <v>235</v>
      </c>
      <c r="C35" s="25" t="s">
        <v>268</v>
      </c>
      <c r="D35" s="82">
        <v>195.33500000000001</v>
      </c>
      <c r="E35" s="4">
        <v>1.9548000000000001</v>
      </c>
      <c r="F35" s="4">
        <v>1.7805599999999999</v>
      </c>
      <c r="G35" s="4">
        <v>1</v>
      </c>
      <c r="H35" s="4">
        <v>1</v>
      </c>
      <c r="I35" s="5">
        <f t="shared" si="1"/>
        <v>679.89</v>
      </c>
      <c r="J35" s="5">
        <f t="shared" si="0"/>
        <v>662.89</v>
      </c>
      <c r="K35" s="5">
        <f t="shared" si="2"/>
        <v>17</v>
      </c>
      <c r="L35" s="84">
        <v>0.83199999999999996</v>
      </c>
      <c r="M35" s="84">
        <v>3.3300000000000003E-2</v>
      </c>
      <c r="N35" s="84">
        <v>0</v>
      </c>
      <c r="O35" s="84">
        <v>0.13469999999999999</v>
      </c>
    </row>
    <row r="36" spans="1:15" ht="21.6" customHeight="1">
      <c r="A36" s="87">
        <v>24</v>
      </c>
      <c r="B36" s="29" t="s">
        <v>294</v>
      </c>
      <c r="C36" s="25" t="s">
        <v>270</v>
      </c>
      <c r="D36" s="82">
        <v>195.33500000000001</v>
      </c>
      <c r="E36" s="4">
        <v>1.9548000000000001</v>
      </c>
      <c r="F36" s="4">
        <v>0.83799000000000001</v>
      </c>
      <c r="G36" s="4">
        <v>0.95</v>
      </c>
      <c r="H36" s="4">
        <v>1</v>
      </c>
      <c r="I36" s="5">
        <f t="shared" si="1"/>
        <v>303.98</v>
      </c>
      <c r="J36" s="5">
        <f t="shared" si="0"/>
        <v>296.38</v>
      </c>
      <c r="K36" s="5">
        <f t="shared" si="2"/>
        <v>7.6</v>
      </c>
      <c r="L36" s="84">
        <v>0.83199999999999996</v>
      </c>
      <c r="M36" s="84">
        <v>3.3300000000000003E-2</v>
      </c>
      <c r="N36" s="84">
        <v>0</v>
      </c>
      <c r="O36" s="84">
        <v>0.13469999999999999</v>
      </c>
    </row>
    <row r="37" spans="1:15" ht="21.6" customHeight="1">
      <c r="A37" s="87">
        <v>25</v>
      </c>
      <c r="B37" s="29" t="s">
        <v>295</v>
      </c>
      <c r="C37" s="25" t="s">
        <v>271</v>
      </c>
      <c r="D37" s="82">
        <v>195.33500000000001</v>
      </c>
      <c r="E37" s="4">
        <v>1.9548000000000001</v>
      </c>
      <c r="F37" s="4">
        <v>0.70679000000000003</v>
      </c>
      <c r="G37" s="4">
        <v>0.95</v>
      </c>
      <c r="H37" s="4">
        <v>1</v>
      </c>
      <c r="I37" s="5">
        <f t="shared" si="1"/>
        <v>256.39</v>
      </c>
      <c r="J37" s="5">
        <f t="shared" si="0"/>
        <v>249.98</v>
      </c>
      <c r="K37" s="5">
        <f t="shared" si="2"/>
        <v>6.41</v>
      </c>
      <c r="L37" s="84">
        <v>0.83199999999999996</v>
      </c>
      <c r="M37" s="84">
        <v>3.3300000000000003E-2</v>
      </c>
      <c r="N37" s="84">
        <v>0</v>
      </c>
      <c r="O37" s="84">
        <v>0.13469999999999999</v>
      </c>
    </row>
    <row r="38" spans="1:15" ht="21.6" customHeight="1">
      <c r="A38" s="87">
        <v>26</v>
      </c>
      <c r="B38" s="29" t="s">
        <v>296</v>
      </c>
      <c r="C38" s="25" t="s">
        <v>364</v>
      </c>
      <c r="D38" s="82">
        <v>195.33500000000001</v>
      </c>
      <c r="E38" s="4">
        <v>1.9548000000000001</v>
      </c>
      <c r="F38" s="4">
        <v>0.84674000000000005</v>
      </c>
      <c r="G38" s="4">
        <v>0.95</v>
      </c>
      <c r="H38" s="4">
        <v>1</v>
      </c>
      <c r="I38" s="5">
        <f t="shared" si="1"/>
        <v>307.14999999999998</v>
      </c>
      <c r="J38" s="5">
        <f>I38*$J$11</f>
        <v>299.47000000000003</v>
      </c>
      <c r="K38" s="5">
        <f t="shared" ref="K38" si="3">I38-J38</f>
        <v>7.68</v>
      </c>
      <c r="L38" s="84">
        <v>0.83199999999999996</v>
      </c>
      <c r="M38" s="84">
        <v>3.3300000000000003E-2</v>
      </c>
      <c r="N38" s="84">
        <v>0</v>
      </c>
      <c r="O38" s="84">
        <v>0.13469999999999999</v>
      </c>
    </row>
    <row r="39" spans="1:15" ht="15.75" customHeight="1">
      <c r="F39" s="10"/>
      <c r="G39" s="10"/>
      <c r="H39" s="10"/>
      <c r="I39" s="10"/>
      <c r="J39" s="113"/>
      <c r="K39" s="113"/>
    </row>
    <row r="40" spans="1:15" ht="3" customHeight="1">
      <c r="I40" s="113"/>
      <c r="J40" s="113"/>
      <c r="K40" s="113"/>
    </row>
    <row r="41" spans="1:15">
      <c r="I41" s="113"/>
      <c r="J41" s="113"/>
    </row>
    <row r="42" spans="1:15">
      <c r="I42" s="113"/>
      <c r="J42" s="113"/>
    </row>
    <row r="43" spans="1:15">
      <c r="I43" s="113"/>
      <c r="J43" s="113"/>
    </row>
  </sheetData>
  <customSheetViews>
    <customSheetView guid="{9067D43C-8CF0-48E5-8C1B-7DFA94892381}">
      <pane xSplit="2" ySplit="12" topLeftCell="C13" activePane="bottomRight" state="frozen"/>
      <selection pane="bottomRight" activeCell="Q19" sqref="Q19"/>
      <pageMargins left="0.19685039370078741" right="0.19685039370078741" top="1.1811023622047245" bottom="0.19685039370078741" header="0.31496062992125984" footer="0.31496062992125984"/>
      <printOptions horizontalCentered="1"/>
      <pageSetup paperSize="9" scale="60" orientation="landscape" verticalDpi="0" r:id="rId1"/>
    </customSheetView>
    <customSheetView guid="{754BA2B9-92C8-4608-8D67-96BC5C16664E}">
      <pane xSplit="2" ySplit="12" topLeftCell="C13" activePane="bottomRight" state="frozen"/>
      <selection pane="bottomRight" activeCell="Q19" sqref="Q19"/>
      <pageMargins left="0.19685039370078741" right="0.19685039370078741" top="1.1811023622047245" bottom="0.19685039370078741" header="0.31496062992125984" footer="0.31496062992125984"/>
      <printOptions horizontalCentered="1"/>
      <pageSetup paperSize="9" scale="60" orientation="landscape" verticalDpi="0" r:id="rId2"/>
    </customSheetView>
    <customSheetView guid="{DEEA3186-5E7C-4B49-A323-6511047D2DAC}">
      <pane xSplit="2" ySplit="12" topLeftCell="C13" activePane="bottomRight" state="frozen"/>
      <selection pane="bottomRight" activeCell="Q19" sqref="Q19"/>
      <pageMargins left="0.19685039370078741" right="0.19685039370078741" top="1.1811023622047245" bottom="0.19685039370078741" header="0.31496062992125984" footer="0.31496062992125984"/>
      <printOptions horizontalCentered="1"/>
      <pageSetup paperSize="9" scale="60" orientation="landscape" verticalDpi="0" r:id="rId3"/>
    </customSheetView>
    <customSheetView guid="{E6862595-AEA9-4563-8AED-64A09353D7BA}">
      <pane xSplit="2" ySplit="11" topLeftCell="C13" activePane="bottomRight" state="frozen"/>
      <selection pane="bottomRight" activeCell="Q19" sqref="Q19"/>
      <pageMargins left="0.19685039370078741" right="0.19685039370078741" top="1.1811023622047245" bottom="0.19685039370078741" header="0.31496062992125984" footer="0.31496062992125984"/>
      <printOptions horizontalCentered="1"/>
      <pageSetup paperSize="9" scale="60" orientation="landscape" verticalDpi="0" r:id="rId4"/>
    </customSheetView>
  </customSheetViews>
  <mergeCells count="19">
    <mergeCell ref="A4:O4"/>
    <mergeCell ref="A6:O6"/>
    <mergeCell ref="L8:O8"/>
    <mergeCell ref="L9:L11"/>
    <mergeCell ref="M9:M11"/>
    <mergeCell ref="N9:N11"/>
    <mergeCell ref="O9:O11"/>
    <mergeCell ref="G10:G11"/>
    <mergeCell ref="H10:H11"/>
    <mergeCell ref="C8:C11"/>
    <mergeCell ref="A8:A11"/>
    <mergeCell ref="B8:B11"/>
    <mergeCell ref="D8:D11"/>
    <mergeCell ref="E8:H9"/>
    <mergeCell ref="I8:K8"/>
    <mergeCell ref="I9:I11"/>
    <mergeCell ref="J9:K9"/>
    <mergeCell ref="E10:E11"/>
    <mergeCell ref="F10:F11"/>
  </mergeCells>
  <printOptions horizontalCentered="1"/>
  <pageMargins left="0.19685039370078741" right="0.19685039370078741" top="1.1811023622047245" bottom="0.19685039370078741" header="0.31496062992125984" footer="0.31496062992125984"/>
  <pageSetup paperSize="9" scale="60"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25"/>
  <sheetViews>
    <sheetView tabSelected="1" workbookViewId="0">
      <pane ySplit="10" topLeftCell="A14" activePane="bottomLeft" state="frozen"/>
      <selection pane="bottomLeft" activeCell="G29" sqref="G29"/>
    </sheetView>
  </sheetViews>
  <sheetFormatPr defaultColWidth="7.75" defaultRowHeight="12.75"/>
  <cols>
    <col min="1" max="2" width="10.625" style="116" customWidth="1"/>
    <col min="3" max="3" width="60.5" style="116" customWidth="1"/>
    <col min="4" max="4" width="11" style="116" customWidth="1"/>
    <col min="5" max="5" width="11.875" style="116" customWidth="1"/>
    <col min="6" max="9" width="10.625" style="116" customWidth="1"/>
    <col min="10" max="10" width="16.5" style="116" customWidth="1"/>
    <col min="11" max="11" width="22.625" style="116" customWidth="1"/>
    <col min="12" max="12" width="0.625" style="116" customWidth="1"/>
    <col min="13" max="256" width="7.75" style="116"/>
    <col min="257" max="257" width="10.125" style="116" customWidth="1"/>
    <col min="258" max="258" width="10.875" style="116" customWidth="1"/>
    <col min="259" max="259" width="51.625" style="116" customWidth="1"/>
    <col min="260" max="260" width="9.5" style="116" customWidth="1"/>
    <col min="261" max="261" width="7.75" style="116"/>
    <col min="262" max="262" width="9.5" style="116" customWidth="1"/>
    <col min="263" max="265" width="7.75" style="116"/>
    <col min="266" max="266" width="16.375" style="116" customWidth="1"/>
    <col min="267" max="512" width="7.75" style="116"/>
    <col min="513" max="513" width="10.125" style="116" customWidth="1"/>
    <col min="514" max="514" width="10.875" style="116" customWidth="1"/>
    <col min="515" max="515" width="51.625" style="116" customWidth="1"/>
    <col min="516" max="516" width="9.5" style="116" customWidth="1"/>
    <col min="517" max="517" width="7.75" style="116"/>
    <col min="518" max="518" width="9.5" style="116" customWidth="1"/>
    <col min="519" max="521" width="7.75" style="116"/>
    <col min="522" max="522" width="16.375" style="116" customWidth="1"/>
    <col min="523" max="768" width="7.75" style="116"/>
    <col min="769" max="769" width="10.125" style="116" customWidth="1"/>
    <col min="770" max="770" width="10.875" style="116" customWidth="1"/>
    <col min="771" max="771" width="51.625" style="116" customWidth="1"/>
    <col min="772" max="772" width="9.5" style="116" customWidth="1"/>
    <col min="773" max="773" width="7.75" style="116"/>
    <col min="774" max="774" width="9.5" style="116" customWidth="1"/>
    <col min="775" max="777" width="7.75" style="116"/>
    <col min="778" max="778" width="16.375" style="116" customWidth="1"/>
    <col min="779" max="1024" width="7.75" style="116"/>
    <col min="1025" max="1025" width="10.125" style="116" customWidth="1"/>
    <col min="1026" max="1026" width="10.875" style="116" customWidth="1"/>
    <col min="1027" max="1027" width="51.625" style="116" customWidth="1"/>
    <col min="1028" max="1028" width="9.5" style="116" customWidth="1"/>
    <col min="1029" max="1029" width="7.75" style="116"/>
    <col min="1030" max="1030" width="9.5" style="116" customWidth="1"/>
    <col min="1031" max="1033" width="7.75" style="116"/>
    <col min="1034" max="1034" width="16.375" style="116" customWidth="1"/>
    <col min="1035" max="1280" width="7.75" style="116"/>
    <col min="1281" max="1281" width="10.125" style="116" customWidth="1"/>
    <col min="1282" max="1282" width="10.875" style="116" customWidth="1"/>
    <col min="1283" max="1283" width="51.625" style="116" customWidth="1"/>
    <col min="1284" max="1284" width="9.5" style="116" customWidth="1"/>
    <col min="1285" max="1285" width="7.75" style="116"/>
    <col min="1286" max="1286" width="9.5" style="116" customWidth="1"/>
    <col min="1287" max="1289" width="7.75" style="116"/>
    <col min="1290" max="1290" width="16.375" style="116" customWidth="1"/>
    <col min="1291" max="1536" width="7.75" style="116"/>
    <col min="1537" max="1537" width="10.125" style="116" customWidth="1"/>
    <col min="1538" max="1538" width="10.875" style="116" customWidth="1"/>
    <col min="1539" max="1539" width="51.625" style="116" customWidth="1"/>
    <col min="1540" max="1540" width="9.5" style="116" customWidth="1"/>
    <col min="1541" max="1541" width="7.75" style="116"/>
    <col min="1542" max="1542" width="9.5" style="116" customWidth="1"/>
    <col min="1543" max="1545" width="7.75" style="116"/>
    <col min="1546" max="1546" width="16.375" style="116" customWidth="1"/>
    <col min="1547" max="1792" width="7.75" style="116"/>
    <col min="1793" max="1793" width="10.125" style="116" customWidth="1"/>
    <col min="1794" max="1794" width="10.875" style="116" customWidth="1"/>
    <col min="1795" max="1795" width="51.625" style="116" customWidth="1"/>
    <col min="1796" max="1796" width="9.5" style="116" customWidth="1"/>
    <col min="1797" max="1797" width="7.75" style="116"/>
    <col min="1798" max="1798" width="9.5" style="116" customWidth="1"/>
    <col min="1799" max="1801" width="7.75" style="116"/>
    <col min="1802" max="1802" width="16.375" style="116" customWidth="1"/>
    <col min="1803" max="2048" width="7.75" style="116"/>
    <col min="2049" max="2049" width="10.125" style="116" customWidth="1"/>
    <col min="2050" max="2050" width="10.875" style="116" customWidth="1"/>
    <col min="2051" max="2051" width="51.625" style="116" customWidth="1"/>
    <col min="2052" max="2052" width="9.5" style="116" customWidth="1"/>
    <col min="2053" max="2053" width="7.75" style="116"/>
    <col min="2054" max="2054" width="9.5" style="116" customWidth="1"/>
    <col min="2055" max="2057" width="7.75" style="116"/>
    <col min="2058" max="2058" width="16.375" style="116" customWidth="1"/>
    <col min="2059" max="2304" width="7.75" style="116"/>
    <col min="2305" max="2305" width="10.125" style="116" customWidth="1"/>
    <col min="2306" max="2306" width="10.875" style="116" customWidth="1"/>
    <col min="2307" max="2307" width="51.625" style="116" customWidth="1"/>
    <col min="2308" max="2308" width="9.5" style="116" customWidth="1"/>
    <col min="2309" max="2309" width="7.75" style="116"/>
    <col min="2310" max="2310" width="9.5" style="116" customWidth="1"/>
    <col min="2311" max="2313" width="7.75" style="116"/>
    <col min="2314" max="2314" width="16.375" style="116" customWidth="1"/>
    <col min="2315" max="2560" width="7.75" style="116"/>
    <col min="2561" max="2561" width="10.125" style="116" customWidth="1"/>
    <col min="2562" max="2562" width="10.875" style="116" customWidth="1"/>
    <col min="2563" max="2563" width="51.625" style="116" customWidth="1"/>
    <col min="2564" max="2564" width="9.5" style="116" customWidth="1"/>
    <col min="2565" max="2565" width="7.75" style="116"/>
    <col min="2566" max="2566" width="9.5" style="116" customWidth="1"/>
    <col min="2567" max="2569" width="7.75" style="116"/>
    <col min="2570" max="2570" width="16.375" style="116" customWidth="1"/>
    <col min="2571" max="2816" width="7.75" style="116"/>
    <col min="2817" max="2817" width="10.125" style="116" customWidth="1"/>
    <col min="2818" max="2818" width="10.875" style="116" customWidth="1"/>
    <col min="2819" max="2819" width="51.625" style="116" customWidth="1"/>
    <col min="2820" max="2820" width="9.5" style="116" customWidth="1"/>
    <col min="2821" max="2821" width="7.75" style="116"/>
    <col min="2822" max="2822" width="9.5" style="116" customWidth="1"/>
    <col min="2823" max="2825" width="7.75" style="116"/>
    <col min="2826" max="2826" width="16.375" style="116" customWidth="1"/>
    <col min="2827" max="3072" width="7.75" style="116"/>
    <col min="3073" max="3073" width="10.125" style="116" customWidth="1"/>
    <col min="3074" max="3074" width="10.875" style="116" customWidth="1"/>
    <col min="3075" max="3075" width="51.625" style="116" customWidth="1"/>
    <col min="3076" max="3076" width="9.5" style="116" customWidth="1"/>
    <col min="3077" max="3077" width="7.75" style="116"/>
    <col min="3078" max="3078" width="9.5" style="116" customWidth="1"/>
    <col min="3079" max="3081" width="7.75" style="116"/>
    <col min="3082" max="3082" width="16.375" style="116" customWidth="1"/>
    <col min="3083" max="3328" width="7.75" style="116"/>
    <col min="3329" max="3329" width="10.125" style="116" customWidth="1"/>
    <col min="3330" max="3330" width="10.875" style="116" customWidth="1"/>
    <col min="3331" max="3331" width="51.625" style="116" customWidth="1"/>
    <col min="3332" max="3332" width="9.5" style="116" customWidth="1"/>
    <col min="3333" max="3333" width="7.75" style="116"/>
    <col min="3334" max="3334" width="9.5" style="116" customWidth="1"/>
    <col min="3335" max="3337" width="7.75" style="116"/>
    <col min="3338" max="3338" width="16.375" style="116" customWidth="1"/>
    <col min="3339" max="3584" width="7.75" style="116"/>
    <col min="3585" max="3585" width="10.125" style="116" customWidth="1"/>
    <col min="3586" max="3586" width="10.875" style="116" customWidth="1"/>
    <col min="3587" max="3587" width="51.625" style="116" customWidth="1"/>
    <col min="3588" max="3588" width="9.5" style="116" customWidth="1"/>
    <col min="3589" max="3589" width="7.75" style="116"/>
    <col min="3590" max="3590" width="9.5" style="116" customWidth="1"/>
    <col min="3591" max="3593" width="7.75" style="116"/>
    <col min="3594" max="3594" width="16.375" style="116" customWidth="1"/>
    <col min="3595" max="3840" width="7.75" style="116"/>
    <col min="3841" max="3841" width="10.125" style="116" customWidth="1"/>
    <col min="3842" max="3842" width="10.875" style="116" customWidth="1"/>
    <col min="3843" max="3843" width="51.625" style="116" customWidth="1"/>
    <col min="3844" max="3844" width="9.5" style="116" customWidth="1"/>
    <col min="3845" max="3845" width="7.75" style="116"/>
    <col min="3846" max="3846" width="9.5" style="116" customWidth="1"/>
    <col min="3847" max="3849" width="7.75" style="116"/>
    <col min="3850" max="3850" width="16.375" style="116" customWidth="1"/>
    <col min="3851" max="4096" width="7.75" style="116"/>
    <col min="4097" max="4097" width="10.125" style="116" customWidth="1"/>
    <col min="4098" max="4098" width="10.875" style="116" customWidth="1"/>
    <col min="4099" max="4099" width="51.625" style="116" customWidth="1"/>
    <col min="4100" max="4100" width="9.5" style="116" customWidth="1"/>
    <col min="4101" max="4101" width="7.75" style="116"/>
    <col min="4102" max="4102" width="9.5" style="116" customWidth="1"/>
    <col min="4103" max="4105" width="7.75" style="116"/>
    <col min="4106" max="4106" width="16.375" style="116" customWidth="1"/>
    <col min="4107" max="4352" width="7.75" style="116"/>
    <col min="4353" max="4353" width="10.125" style="116" customWidth="1"/>
    <col min="4354" max="4354" width="10.875" style="116" customWidth="1"/>
    <col min="4355" max="4355" width="51.625" style="116" customWidth="1"/>
    <col min="4356" max="4356" width="9.5" style="116" customWidth="1"/>
    <col min="4357" max="4357" width="7.75" style="116"/>
    <col min="4358" max="4358" width="9.5" style="116" customWidth="1"/>
    <col min="4359" max="4361" width="7.75" style="116"/>
    <col min="4362" max="4362" width="16.375" style="116" customWidth="1"/>
    <col min="4363" max="4608" width="7.75" style="116"/>
    <col min="4609" max="4609" width="10.125" style="116" customWidth="1"/>
    <col min="4610" max="4610" width="10.875" style="116" customWidth="1"/>
    <col min="4611" max="4611" width="51.625" style="116" customWidth="1"/>
    <col min="4612" max="4612" width="9.5" style="116" customWidth="1"/>
    <col min="4613" max="4613" width="7.75" style="116"/>
    <col min="4614" max="4614" width="9.5" style="116" customWidth="1"/>
    <col min="4615" max="4617" width="7.75" style="116"/>
    <col min="4618" max="4618" width="16.375" style="116" customWidth="1"/>
    <col min="4619" max="4864" width="7.75" style="116"/>
    <col min="4865" max="4865" width="10.125" style="116" customWidth="1"/>
    <col min="4866" max="4866" width="10.875" style="116" customWidth="1"/>
    <col min="4867" max="4867" width="51.625" style="116" customWidth="1"/>
    <col min="4868" max="4868" width="9.5" style="116" customWidth="1"/>
    <col min="4869" max="4869" width="7.75" style="116"/>
    <col min="4870" max="4870" width="9.5" style="116" customWidth="1"/>
    <col min="4871" max="4873" width="7.75" style="116"/>
    <col min="4874" max="4874" width="16.375" style="116" customWidth="1"/>
    <col min="4875" max="5120" width="7.75" style="116"/>
    <col min="5121" max="5121" width="10.125" style="116" customWidth="1"/>
    <col min="5122" max="5122" width="10.875" style="116" customWidth="1"/>
    <col min="5123" max="5123" width="51.625" style="116" customWidth="1"/>
    <col min="5124" max="5124" width="9.5" style="116" customWidth="1"/>
    <col min="5125" max="5125" width="7.75" style="116"/>
    <col min="5126" max="5126" width="9.5" style="116" customWidth="1"/>
    <col min="5127" max="5129" width="7.75" style="116"/>
    <col min="5130" max="5130" width="16.375" style="116" customWidth="1"/>
    <col min="5131" max="5376" width="7.75" style="116"/>
    <col min="5377" max="5377" width="10.125" style="116" customWidth="1"/>
    <col min="5378" max="5378" width="10.875" style="116" customWidth="1"/>
    <col min="5379" max="5379" width="51.625" style="116" customWidth="1"/>
    <col min="5380" max="5380" width="9.5" style="116" customWidth="1"/>
    <col min="5381" max="5381" width="7.75" style="116"/>
    <col min="5382" max="5382" width="9.5" style="116" customWidth="1"/>
    <col min="5383" max="5385" width="7.75" style="116"/>
    <col min="5386" max="5386" width="16.375" style="116" customWidth="1"/>
    <col min="5387" max="5632" width="7.75" style="116"/>
    <col min="5633" max="5633" width="10.125" style="116" customWidth="1"/>
    <col min="5634" max="5634" width="10.875" style="116" customWidth="1"/>
    <col min="5635" max="5635" width="51.625" style="116" customWidth="1"/>
    <col min="5636" max="5636" width="9.5" style="116" customWidth="1"/>
    <col min="5637" max="5637" width="7.75" style="116"/>
    <col min="5638" max="5638" width="9.5" style="116" customWidth="1"/>
    <col min="5639" max="5641" width="7.75" style="116"/>
    <col min="5642" max="5642" width="16.375" style="116" customWidth="1"/>
    <col min="5643" max="5888" width="7.75" style="116"/>
    <col min="5889" max="5889" width="10.125" style="116" customWidth="1"/>
    <col min="5890" max="5890" width="10.875" style="116" customWidth="1"/>
    <col min="5891" max="5891" width="51.625" style="116" customWidth="1"/>
    <col min="5892" max="5892" width="9.5" style="116" customWidth="1"/>
    <col min="5893" max="5893" width="7.75" style="116"/>
    <col min="5894" max="5894" width="9.5" style="116" customWidth="1"/>
    <col min="5895" max="5897" width="7.75" style="116"/>
    <col min="5898" max="5898" width="16.375" style="116" customWidth="1"/>
    <col min="5899" max="6144" width="7.75" style="116"/>
    <col min="6145" max="6145" width="10.125" style="116" customWidth="1"/>
    <col min="6146" max="6146" width="10.875" style="116" customWidth="1"/>
    <col min="6147" max="6147" width="51.625" style="116" customWidth="1"/>
    <col min="6148" max="6148" width="9.5" style="116" customWidth="1"/>
    <col min="6149" max="6149" width="7.75" style="116"/>
    <col min="6150" max="6150" width="9.5" style="116" customWidth="1"/>
    <col min="6151" max="6153" width="7.75" style="116"/>
    <col min="6154" max="6154" width="16.375" style="116" customWidth="1"/>
    <col min="6155" max="6400" width="7.75" style="116"/>
    <col min="6401" max="6401" width="10.125" style="116" customWidth="1"/>
    <col min="6402" max="6402" width="10.875" style="116" customWidth="1"/>
    <col min="6403" max="6403" width="51.625" style="116" customWidth="1"/>
    <col min="6404" max="6404" width="9.5" style="116" customWidth="1"/>
    <col min="6405" max="6405" width="7.75" style="116"/>
    <col min="6406" max="6406" width="9.5" style="116" customWidth="1"/>
    <col min="6407" max="6409" width="7.75" style="116"/>
    <col min="6410" max="6410" width="16.375" style="116" customWidth="1"/>
    <col min="6411" max="6656" width="7.75" style="116"/>
    <col min="6657" max="6657" width="10.125" style="116" customWidth="1"/>
    <col min="6658" max="6658" width="10.875" style="116" customWidth="1"/>
    <col min="6659" max="6659" width="51.625" style="116" customWidth="1"/>
    <col min="6660" max="6660" width="9.5" style="116" customWidth="1"/>
    <col min="6661" max="6661" width="7.75" style="116"/>
    <col min="6662" max="6662" width="9.5" style="116" customWidth="1"/>
    <col min="6663" max="6665" width="7.75" style="116"/>
    <col min="6666" max="6666" width="16.375" style="116" customWidth="1"/>
    <col min="6667" max="6912" width="7.75" style="116"/>
    <col min="6913" max="6913" width="10.125" style="116" customWidth="1"/>
    <col min="6914" max="6914" width="10.875" style="116" customWidth="1"/>
    <col min="6915" max="6915" width="51.625" style="116" customWidth="1"/>
    <col min="6916" max="6916" width="9.5" style="116" customWidth="1"/>
    <col min="6917" max="6917" width="7.75" style="116"/>
    <col min="6918" max="6918" width="9.5" style="116" customWidth="1"/>
    <col min="6919" max="6921" width="7.75" style="116"/>
    <col min="6922" max="6922" width="16.375" style="116" customWidth="1"/>
    <col min="6923" max="7168" width="7.75" style="116"/>
    <col min="7169" max="7169" width="10.125" style="116" customWidth="1"/>
    <col min="7170" max="7170" width="10.875" style="116" customWidth="1"/>
    <col min="7171" max="7171" width="51.625" style="116" customWidth="1"/>
    <col min="7172" max="7172" width="9.5" style="116" customWidth="1"/>
    <col min="7173" max="7173" width="7.75" style="116"/>
    <col min="7174" max="7174" width="9.5" style="116" customWidth="1"/>
    <col min="7175" max="7177" width="7.75" style="116"/>
    <col min="7178" max="7178" width="16.375" style="116" customWidth="1"/>
    <col min="7179" max="7424" width="7.75" style="116"/>
    <col min="7425" max="7425" width="10.125" style="116" customWidth="1"/>
    <col min="7426" max="7426" width="10.875" style="116" customWidth="1"/>
    <col min="7427" max="7427" width="51.625" style="116" customWidth="1"/>
    <col min="7428" max="7428" width="9.5" style="116" customWidth="1"/>
    <col min="7429" max="7429" width="7.75" style="116"/>
    <col min="7430" max="7430" width="9.5" style="116" customWidth="1"/>
    <col min="7431" max="7433" width="7.75" style="116"/>
    <col min="7434" max="7434" width="16.375" style="116" customWidth="1"/>
    <col min="7435" max="7680" width="7.75" style="116"/>
    <col min="7681" max="7681" width="10.125" style="116" customWidth="1"/>
    <col min="7682" max="7682" width="10.875" style="116" customWidth="1"/>
    <col min="7683" max="7683" width="51.625" style="116" customWidth="1"/>
    <col min="7684" max="7684" width="9.5" style="116" customWidth="1"/>
    <col min="7685" max="7685" width="7.75" style="116"/>
    <col min="7686" max="7686" width="9.5" style="116" customWidth="1"/>
    <col min="7687" max="7689" width="7.75" style="116"/>
    <col min="7690" max="7690" width="16.375" style="116" customWidth="1"/>
    <col min="7691" max="7936" width="7.75" style="116"/>
    <col min="7937" max="7937" width="10.125" style="116" customWidth="1"/>
    <col min="7938" max="7938" width="10.875" style="116" customWidth="1"/>
    <col min="7939" max="7939" width="51.625" style="116" customWidth="1"/>
    <col min="7940" max="7940" width="9.5" style="116" customWidth="1"/>
    <col min="7941" max="7941" width="7.75" style="116"/>
    <col min="7942" max="7942" width="9.5" style="116" customWidth="1"/>
    <col min="7943" max="7945" width="7.75" style="116"/>
    <col min="7946" max="7946" width="16.375" style="116" customWidth="1"/>
    <col min="7947" max="8192" width="7.75" style="116"/>
    <col min="8193" max="8193" width="10.125" style="116" customWidth="1"/>
    <col min="8194" max="8194" width="10.875" style="116" customWidth="1"/>
    <col min="8195" max="8195" width="51.625" style="116" customWidth="1"/>
    <col min="8196" max="8196" width="9.5" style="116" customWidth="1"/>
    <col min="8197" max="8197" width="7.75" style="116"/>
    <col min="8198" max="8198" width="9.5" style="116" customWidth="1"/>
    <col min="8199" max="8201" width="7.75" style="116"/>
    <col min="8202" max="8202" width="16.375" style="116" customWidth="1"/>
    <col min="8203" max="8448" width="7.75" style="116"/>
    <col min="8449" max="8449" width="10.125" style="116" customWidth="1"/>
    <col min="8450" max="8450" width="10.875" style="116" customWidth="1"/>
    <col min="8451" max="8451" width="51.625" style="116" customWidth="1"/>
    <col min="8452" max="8452" width="9.5" style="116" customWidth="1"/>
    <col min="8453" max="8453" width="7.75" style="116"/>
    <col min="8454" max="8454" width="9.5" style="116" customWidth="1"/>
    <col min="8455" max="8457" width="7.75" style="116"/>
    <col min="8458" max="8458" width="16.375" style="116" customWidth="1"/>
    <col min="8459" max="8704" width="7.75" style="116"/>
    <col min="8705" max="8705" width="10.125" style="116" customWidth="1"/>
    <col min="8706" max="8706" width="10.875" style="116" customWidth="1"/>
    <col min="8707" max="8707" width="51.625" style="116" customWidth="1"/>
    <col min="8708" max="8708" width="9.5" style="116" customWidth="1"/>
    <col min="8709" max="8709" width="7.75" style="116"/>
    <col min="8710" max="8710" width="9.5" style="116" customWidth="1"/>
    <col min="8711" max="8713" width="7.75" style="116"/>
    <col min="8714" max="8714" width="16.375" style="116" customWidth="1"/>
    <col min="8715" max="8960" width="7.75" style="116"/>
    <col min="8961" max="8961" width="10.125" style="116" customWidth="1"/>
    <col min="8962" max="8962" width="10.875" style="116" customWidth="1"/>
    <col min="8963" max="8963" width="51.625" style="116" customWidth="1"/>
    <col min="8964" max="8964" width="9.5" style="116" customWidth="1"/>
    <col min="8965" max="8965" width="7.75" style="116"/>
    <col min="8966" max="8966" width="9.5" style="116" customWidth="1"/>
    <col min="8967" max="8969" width="7.75" style="116"/>
    <col min="8970" max="8970" width="16.375" style="116" customWidth="1"/>
    <col min="8971" max="9216" width="7.75" style="116"/>
    <col min="9217" max="9217" width="10.125" style="116" customWidth="1"/>
    <col min="9218" max="9218" width="10.875" style="116" customWidth="1"/>
    <col min="9219" max="9219" width="51.625" style="116" customWidth="1"/>
    <col min="9220" max="9220" width="9.5" style="116" customWidth="1"/>
    <col min="9221" max="9221" width="7.75" style="116"/>
    <col min="9222" max="9222" width="9.5" style="116" customWidth="1"/>
    <col min="9223" max="9225" width="7.75" style="116"/>
    <col min="9226" max="9226" width="16.375" style="116" customWidth="1"/>
    <col min="9227" max="9472" width="7.75" style="116"/>
    <col min="9473" max="9473" width="10.125" style="116" customWidth="1"/>
    <col min="9474" max="9474" width="10.875" style="116" customWidth="1"/>
    <col min="9475" max="9475" width="51.625" style="116" customWidth="1"/>
    <col min="9476" max="9476" width="9.5" style="116" customWidth="1"/>
    <col min="9477" max="9477" width="7.75" style="116"/>
    <col min="9478" max="9478" width="9.5" style="116" customWidth="1"/>
    <col min="9479" max="9481" width="7.75" style="116"/>
    <col min="9482" max="9482" width="16.375" style="116" customWidth="1"/>
    <col min="9483" max="9728" width="7.75" style="116"/>
    <col min="9729" max="9729" width="10.125" style="116" customWidth="1"/>
    <col min="9730" max="9730" width="10.875" style="116" customWidth="1"/>
    <col min="9731" max="9731" width="51.625" style="116" customWidth="1"/>
    <col min="9732" max="9732" width="9.5" style="116" customWidth="1"/>
    <col min="9733" max="9733" width="7.75" style="116"/>
    <col min="9734" max="9734" width="9.5" style="116" customWidth="1"/>
    <col min="9735" max="9737" width="7.75" style="116"/>
    <col min="9738" max="9738" width="16.375" style="116" customWidth="1"/>
    <col min="9739" max="9984" width="7.75" style="116"/>
    <col min="9985" max="9985" width="10.125" style="116" customWidth="1"/>
    <col min="9986" max="9986" width="10.875" style="116" customWidth="1"/>
    <col min="9987" max="9987" width="51.625" style="116" customWidth="1"/>
    <col min="9988" max="9988" width="9.5" style="116" customWidth="1"/>
    <col min="9989" max="9989" width="7.75" style="116"/>
    <col min="9990" max="9990" width="9.5" style="116" customWidth="1"/>
    <col min="9991" max="9993" width="7.75" style="116"/>
    <col min="9994" max="9994" width="16.375" style="116" customWidth="1"/>
    <col min="9995" max="10240" width="7.75" style="116"/>
    <col min="10241" max="10241" width="10.125" style="116" customWidth="1"/>
    <col min="10242" max="10242" width="10.875" style="116" customWidth="1"/>
    <col min="10243" max="10243" width="51.625" style="116" customWidth="1"/>
    <col min="10244" max="10244" width="9.5" style="116" customWidth="1"/>
    <col min="10245" max="10245" width="7.75" style="116"/>
    <col min="10246" max="10246" width="9.5" style="116" customWidth="1"/>
    <col min="10247" max="10249" width="7.75" style="116"/>
    <col min="10250" max="10250" width="16.375" style="116" customWidth="1"/>
    <col min="10251" max="10496" width="7.75" style="116"/>
    <col min="10497" max="10497" width="10.125" style="116" customWidth="1"/>
    <col min="10498" max="10498" width="10.875" style="116" customWidth="1"/>
    <col min="10499" max="10499" width="51.625" style="116" customWidth="1"/>
    <col min="10500" max="10500" width="9.5" style="116" customWidth="1"/>
    <col min="10501" max="10501" width="7.75" style="116"/>
    <col min="10502" max="10502" width="9.5" style="116" customWidth="1"/>
    <col min="10503" max="10505" width="7.75" style="116"/>
    <col min="10506" max="10506" width="16.375" style="116" customWidth="1"/>
    <col min="10507" max="10752" width="7.75" style="116"/>
    <col min="10753" max="10753" width="10.125" style="116" customWidth="1"/>
    <col min="10754" max="10754" width="10.875" style="116" customWidth="1"/>
    <col min="10755" max="10755" width="51.625" style="116" customWidth="1"/>
    <col min="10756" max="10756" width="9.5" style="116" customWidth="1"/>
    <col min="10757" max="10757" width="7.75" style="116"/>
    <col min="10758" max="10758" width="9.5" style="116" customWidth="1"/>
    <col min="10759" max="10761" width="7.75" style="116"/>
    <col min="10762" max="10762" width="16.375" style="116" customWidth="1"/>
    <col min="10763" max="11008" width="7.75" style="116"/>
    <col min="11009" max="11009" width="10.125" style="116" customWidth="1"/>
    <col min="11010" max="11010" width="10.875" style="116" customWidth="1"/>
    <col min="11011" max="11011" width="51.625" style="116" customWidth="1"/>
    <col min="11012" max="11012" width="9.5" style="116" customWidth="1"/>
    <col min="11013" max="11013" width="7.75" style="116"/>
    <col min="11014" max="11014" width="9.5" style="116" customWidth="1"/>
    <col min="11015" max="11017" width="7.75" style="116"/>
    <col min="11018" max="11018" width="16.375" style="116" customWidth="1"/>
    <col min="11019" max="11264" width="7.75" style="116"/>
    <col min="11265" max="11265" width="10.125" style="116" customWidth="1"/>
    <col min="11266" max="11266" width="10.875" style="116" customWidth="1"/>
    <col min="11267" max="11267" width="51.625" style="116" customWidth="1"/>
    <col min="11268" max="11268" width="9.5" style="116" customWidth="1"/>
    <col min="11269" max="11269" width="7.75" style="116"/>
    <col min="11270" max="11270" width="9.5" style="116" customWidth="1"/>
    <col min="11271" max="11273" width="7.75" style="116"/>
    <col min="11274" max="11274" width="16.375" style="116" customWidth="1"/>
    <col min="11275" max="11520" width="7.75" style="116"/>
    <col min="11521" max="11521" width="10.125" style="116" customWidth="1"/>
    <col min="11522" max="11522" width="10.875" style="116" customWidth="1"/>
    <col min="11523" max="11523" width="51.625" style="116" customWidth="1"/>
    <col min="11524" max="11524" width="9.5" style="116" customWidth="1"/>
    <col min="11525" max="11525" width="7.75" style="116"/>
    <col min="11526" max="11526" width="9.5" style="116" customWidth="1"/>
    <col min="11527" max="11529" width="7.75" style="116"/>
    <col min="11530" max="11530" width="16.375" style="116" customWidth="1"/>
    <col min="11531" max="11776" width="7.75" style="116"/>
    <col min="11777" max="11777" width="10.125" style="116" customWidth="1"/>
    <col min="11778" max="11778" width="10.875" style="116" customWidth="1"/>
    <col min="11779" max="11779" width="51.625" style="116" customWidth="1"/>
    <col min="11780" max="11780" width="9.5" style="116" customWidth="1"/>
    <col min="11781" max="11781" width="7.75" style="116"/>
    <col min="11782" max="11782" width="9.5" style="116" customWidth="1"/>
    <col min="11783" max="11785" width="7.75" style="116"/>
    <col min="11786" max="11786" width="16.375" style="116" customWidth="1"/>
    <col min="11787" max="12032" width="7.75" style="116"/>
    <col min="12033" max="12033" width="10.125" style="116" customWidth="1"/>
    <col min="12034" max="12034" width="10.875" style="116" customWidth="1"/>
    <col min="12035" max="12035" width="51.625" style="116" customWidth="1"/>
    <col min="12036" max="12036" width="9.5" style="116" customWidth="1"/>
    <col min="12037" max="12037" width="7.75" style="116"/>
    <col min="12038" max="12038" width="9.5" style="116" customWidth="1"/>
    <col min="12039" max="12041" width="7.75" style="116"/>
    <col min="12042" max="12042" width="16.375" style="116" customWidth="1"/>
    <col min="12043" max="12288" width="7.75" style="116"/>
    <col min="12289" max="12289" width="10.125" style="116" customWidth="1"/>
    <col min="12290" max="12290" width="10.875" style="116" customWidth="1"/>
    <col min="12291" max="12291" width="51.625" style="116" customWidth="1"/>
    <col min="12292" max="12292" width="9.5" style="116" customWidth="1"/>
    <col min="12293" max="12293" width="7.75" style="116"/>
    <col min="12294" max="12294" width="9.5" style="116" customWidth="1"/>
    <col min="12295" max="12297" width="7.75" style="116"/>
    <col min="12298" max="12298" width="16.375" style="116" customWidth="1"/>
    <col min="12299" max="12544" width="7.75" style="116"/>
    <col min="12545" max="12545" width="10.125" style="116" customWidth="1"/>
    <col min="12546" max="12546" width="10.875" style="116" customWidth="1"/>
    <col min="12547" max="12547" width="51.625" style="116" customWidth="1"/>
    <col min="12548" max="12548" width="9.5" style="116" customWidth="1"/>
    <col min="12549" max="12549" width="7.75" style="116"/>
    <col min="12550" max="12550" width="9.5" style="116" customWidth="1"/>
    <col min="12551" max="12553" width="7.75" style="116"/>
    <col min="12554" max="12554" width="16.375" style="116" customWidth="1"/>
    <col min="12555" max="12800" width="7.75" style="116"/>
    <col min="12801" max="12801" width="10.125" style="116" customWidth="1"/>
    <col min="12802" max="12802" width="10.875" style="116" customWidth="1"/>
    <col min="12803" max="12803" width="51.625" style="116" customWidth="1"/>
    <col min="12804" max="12804" width="9.5" style="116" customWidth="1"/>
    <col min="12805" max="12805" width="7.75" style="116"/>
    <col min="12806" max="12806" width="9.5" style="116" customWidth="1"/>
    <col min="12807" max="12809" width="7.75" style="116"/>
    <col min="12810" max="12810" width="16.375" style="116" customWidth="1"/>
    <col min="12811" max="13056" width="7.75" style="116"/>
    <col min="13057" max="13057" width="10.125" style="116" customWidth="1"/>
    <col min="13058" max="13058" width="10.875" style="116" customWidth="1"/>
    <col min="13059" max="13059" width="51.625" style="116" customWidth="1"/>
    <col min="13060" max="13060" width="9.5" style="116" customWidth="1"/>
    <col min="13061" max="13061" width="7.75" style="116"/>
    <col min="13062" max="13062" width="9.5" style="116" customWidth="1"/>
    <col min="13063" max="13065" width="7.75" style="116"/>
    <col min="13066" max="13066" width="16.375" style="116" customWidth="1"/>
    <col min="13067" max="13312" width="7.75" style="116"/>
    <col min="13313" max="13313" width="10.125" style="116" customWidth="1"/>
    <col min="13314" max="13314" width="10.875" style="116" customWidth="1"/>
    <col min="13315" max="13315" width="51.625" style="116" customWidth="1"/>
    <col min="13316" max="13316" width="9.5" style="116" customWidth="1"/>
    <col min="13317" max="13317" width="7.75" style="116"/>
    <col min="13318" max="13318" width="9.5" style="116" customWidth="1"/>
    <col min="13319" max="13321" width="7.75" style="116"/>
    <col min="13322" max="13322" width="16.375" style="116" customWidth="1"/>
    <col min="13323" max="13568" width="7.75" style="116"/>
    <col min="13569" max="13569" width="10.125" style="116" customWidth="1"/>
    <col min="13570" max="13570" width="10.875" style="116" customWidth="1"/>
    <col min="13571" max="13571" width="51.625" style="116" customWidth="1"/>
    <col min="13572" max="13572" width="9.5" style="116" customWidth="1"/>
    <col min="13573" max="13573" width="7.75" style="116"/>
    <col min="13574" max="13574" width="9.5" style="116" customWidth="1"/>
    <col min="13575" max="13577" width="7.75" style="116"/>
    <col min="13578" max="13578" width="16.375" style="116" customWidth="1"/>
    <col min="13579" max="13824" width="7.75" style="116"/>
    <col min="13825" max="13825" width="10.125" style="116" customWidth="1"/>
    <col min="13826" max="13826" width="10.875" style="116" customWidth="1"/>
    <col min="13827" max="13827" width="51.625" style="116" customWidth="1"/>
    <col min="13828" max="13828" width="9.5" style="116" customWidth="1"/>
    <col min="13829" max="13829" width="7.75" style="116"/>
    <col min="13830" max="13830" width="9.5" style="116" customWidth="1"/>
    <col min="13831" max="13833" width="7.75" style="116"/>
    <col min="13834" max="13834" width="16.375" style="116" customWidth="1"/>
    <col min="13835" max="14080" width="7.75" style="116"/>
    <col min="14081" max="14081" width="10.125" style="116" customWidth="1"/>
    <col min="14082" max="14082" width="10.875" style="116" customWidth="1"/>
    <col min="14083" max="14083" width="51.625" style="116" customWidth="1"/>
    <col min="14084" max="14084" width="9.5" style="116" customWidth="1"/>
    <col min="14085" max="14085" width="7.75" style="116"/>
    <col min="14086" max="14086" width="9.5" style="116" customWidth="1"/>
    <col min="14087" max="14089" width="7.75" style="116"/>
    <col min="14090" max="14090" width="16.375" style="116" customWidth="1"/>
    <col min="14091" max="14336" width="7.75" style="116"/>
    <col min="14337" max="14337" width="10.125" style="116" customWidth="1"/>
    <col min="14338" max="14338" width="10.875" style="116" customWidth="1"/>
    <col min="14339" max="14339" width="51.625" style="116" customWidth="1"/>
    <col min="14340" max="14340" width="9.5" style="116" customWidth="1"/>
    <col min="14341" max="14341" width="7.75" style="116"/>
    <col min="14342" max="14342" width="9.5" style="116" customWidth="1"/>
    <col min="14343" max="14345" width="7.75" style="116"/>
    <col min="14346" max="14346" width="16.375" style="116" customWidth="1"/>
    <col min="14347" max="14592" width="7.75" style="116"/>
    <col min="14593" max="14593" width="10.125" style="116" customWidth="1"/>
    <col min="14594" max="14594" width="10.875" style="116" customWidth="1"/>
    <col min="14595" max="14595" width="51.625" style="116" customWidth="1"/>
    <col min="14596" max="14596" width="9.5" style="116" customWidth="1"/>
    <col min="14597" max="14597" width="7.75" style="116"/>
    <col min="14598" max="14598" width="9.5" style="116" customWidth="1"/>
    <col min="14599" max="14601" width="7.75" style="116"/>
    <col min="14602" max="14602" width="16.375" style="116" customWidth="1"/>
    <col min="14603" max="14848" width="7.75" style="116"/>
    <col min="14849" max="14849" width="10.125" style="116" customWidth="1"/>
    <col min="14850" max="14850" width="10.875" style="116" customWidth="1"/>
    <col min="14851" max="14851" width="51.625" style="116" customWidth="1"/>
    <col min="14852" max="14852" width="9.5" style="116" customWidth="1"/>
    <col min="14853" max="14853" width="7.75" style="116"/>
    <col min="14854" max="14854" width="9.5" style="116" customWidth="1"/>
    <col min="14855" max="14857" width="7.75" style="116"/>
    <col min="14858" max="14858" width="16.375" style="116" customWidth="1"/>
    <col min="14859" max="15104" width="7.75" style="116"/>
    <col min="15105" max="15105" width="10.125" style="116" customWidth="1"/>
    <col min="15106" max="15106" width="10.875" style="116" customWidth="1"/>
    <col min="15107" max="15107" width="51.625" style="116" customWidth="1"/>
    <col min="15108" max="15108" width="9.5" style="116" customWidth="1"/>
    <col min="15109" max="15109" width="7.75" style="116"/>
    <col min="15110" max="15110" width="9.5" style="116" customWidth="1"/>
    <col min="15111" max="15113" width="7.75" style="116"/>
    <col min="15114" max="15114" width="16.375" style="116" customWidth="1"/>
    <col min="15115" max="15360" width="7.75" style="116"/>
    <col min="15361" max="15361" width="10.125" style="116" customWidth="1"/>
    <col min="15362" max="15362" width="10.875" style="116" customWidth="1"/>
    <col min="15363" max="15363" width="51.625" style="116" customWidth="1"/>
    <col min="15364" max="15364" width="9.5" style="116" customWidth="1"/>
    <col min="15365" max="15365" width="7.75" style="116"/>
    <col min="15366" max="15366" width="9.5" style="116" customWidth="1"/>
    <col min="15367" max="15369" width="7.75" style="116"/>
    <col min="15370" max="15370" width="16.375" style="116" customWidth="1"/>
    <col min="15371" max="15616" width="7.75" style="116"/>
    <col min="15617" max="15617" width="10.125" style="116" customWidth="1"/>
    <col min="15618" max="15618" width="10.875" style="116" customWidth="1"/>
    <col min="15619" max="15619" width="51.625" style="116" customWidth="1"/>
    <col min="15620" max="15620" width="9.5" style="116" customWidth="1"/>
    <col min="15621" max="15621" width="7.75" style="116"/>
    <col min="15622" max="15622" width="9.5" style="116" customWidth="1"/>
    <col min="15623" max="15625" width="7.75" style="116"/>
    <col min="15626" max="15626" width="16.375" style="116" customWidth="1"/>
    <col min="15627" max="15872" width="7.75" style="116"/>
    <col min="15873" max="15873" width="10.125" style="116" customWidth="1"/>
    <col min="15874" max="15874" width="10.875" style="116" customWidth="1"/>
    <col min="15875" max="15875" width="51.625" style="116" customWidth="1"/>
    <col min="15876" max="15876" width="9.5" style="116" customWidth="1"/>
    <col min="15877" max="15877" width="7.75" style="116"/>
    <col min="15878" max="15878" width="9.5" style="116" customWidth="1"/>
    <col min="15879" max="15881" width="7.75" style="116"/>
    <col min="15882" max="15882" width="16.375" style="116" customWidth="1"/>
    <col min="15883" max="16128" width="7.75" style="116"/>
    <col min="16129" max="16129" width="10.125" style="116" customWidth="1"/>
    <col min="16130" max="16130" width="10.875" style="116" customWidth="1"/>
    <col min="16131" max="16131" width="51.625" style="116" customWidth="1"/>
    <col min="16132" max="16132" width="9.5" style="116" customWidth="1"/>
    <col min="16133" max="16133" width="7.75" style="116"/>
    <col min="16134" max="16134" width="9.5" style="116" customWidth="1"/>
    <col min="16135" max="16137" width="7.75" style="116"/>
    <col min="16138" max="16138" width="16.375" style="116" customWidth="1"/>
    <col min="16139" max="16384" width="7.75" style="116"/>
  </cols>
  <sheetData>
    <row r="1" spans="1:256" s="1" customFormat="1" ht="18">
      <c r="F1" s="2"/>
      <c r="G1" s="2"/>
      <c r="H1" s="2"/>
      <c r="K1" s="11" t="s">
        <v>476</v>
      </c>
    </row>
    <row r="2" spans="1:256" s="1" customFormat="1" ht="18">
      <c r="F2" s="2"/>
      <c r="G2" s="2"/>
      <c r="H2" s="2"/>
      <c r="K2" s="6" t="s">
        <v>149</v>
      </c>
    </row>
    <row r="3" spans="1:256" s="1" customFormat="1" ht="15.75"/>
    <row r="4" spans="1:256" s="412" customFormat="1" ht="32.25" customHeight="1">
      <c r="A4" s="502" t="s">
        <v>2021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</row>
    <row r="5" spans="1:256" s="1" customFormat="1" ht="6.75" customHeight="1"/>
    <row r="6" spans="1:256" s="1" customFormat="1" ht="18">
      <c r="A6" s="503" t="s">
        <v>148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</row>
    <row r="7" spans="1:256" s="1" customFormat="1" ht="6.75" customHeight="1"/>
    <row r="8" spans="1:256" s="114" customFormat="1" ht="21.95" customHeight="1">
      <c r="A8" s="558" t="s">
        <v>392</v>
      </c>
      <c r="B8" s="558" t="s">
        <v>393</v>
      </c>
      <c r="C8" s="563" t="s">
        <v>394</v>
      </c>
      <c r="D8" s="563" t="s">
        <v>89</v>
      </c>
      <c r="E8" s="564" t="s">
        <v>395</v>
      </c>
      <c r="F8" s="564" t="s">
        <v>396</v>
      </c>
      <c r="G8" s="564"/>
      <c r="H8" s="564"/>
      <c r="I8" s="564"/>
      <c r="J8" s="558" t="s">
        <v>477</v>
      </c>
      <c r="K8" s="563" t="s">
        <v>397</v>
      </c>
    </row>
    <row r="9" spans="1:256" s="114" customFormat="1" ht="42.75" customHeight="1">
      <c r="A9" s="558"/>
      <c r="B9" s="558"/>
      <c r="C9" s="563"/>
      <c r="D9" s="563"/>
      <c r="E9" s="564"/>
      <c r="F9" s="31" t="s">
        <v>82</v>
      </c>
      <c r="G9" s="31" t="s">
        <v>13</v>
      </c>
      <c r="H9" s="31" t="s">
        <v>14</v>
      </c>
      <c r="I9" s="31" t="s">
        <v>15</v>
      </c>
      <c r="J9" s="559"/>
      <c r="K9" s="565"/>
    </row>
    <row r="10" spans="1:256" ht="15" customHeight="1">
      <c r="A10" s="115" t="s">
        <v>91</v>
      </c>
      <c r="B10" s="115" t="s">
        <v>305</v>
      </c>
      <c r="C10" s="115" t="s">
        <v>96</v>
      </c>
      <c r="D10" s="115" t="s">
        <v>97</v>
      </c>
      <c r="E10" s="115" t="s">
        <v>98</v>
      </c>
      <c r="F10" s="115" t="s">
        <v>309</v>
      </c>
      <c r="G10" s="115" t="s">
        <v>310</v>
      </c>
      <c r="H10" s="115" t="s">
        <v>311</v>
      </c>
      <c r="I10" s="115" t="s">
        <v>312</v>
      </c>
      <c r="J10" s="115" t="s">
        <v>313</v>
      </c>
      <c r="K10" s="115" t="s">
        <v>314</v>
      </c>
    </row>
    <row r="11" spans="1:256" customFormat="1" ht="40.5" customHeight="1">
      <c r="A11" s="560" t="s">
        <v>601</v>
      </c>
      <c r="B11" s="561"/>
      <c r="C11" s="561"/>
      <c r="D11" s="561"/>
      <c r="E11" s="561"/>
      <c r="F11" s="561"/>
      <c r="G11" s="561"/>
      <c r="H11" s="561"/>
      <c r="I11" s="561"/>
      <c r="J11" s="561"/>
      <c r="K11" s="562"/>
      <c r="L11" s="130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s="231" customFormat="1" ht="15.95" customHeight="1">
      <c r="A12" s="228" t="s">
        <v>436</v>
      </c>
      <c r="B12" s="228" t="s">
        <v>436</v>
      </c>
      <c r="C12" s="117" t="s">
        <v>437</v>
      </c>
      <c r="D12" s="127"/>
      <c r="E12" s="128"/>
      <c r="F12" s="128"/>
      <c r="G12" s="128"/>
      <c r="H12" s="128"/>
      <c r="I12" s="128"/>
      <c r="J12" s="118"/>
      <c r="K12" s="118"/>
      <c r="L12" s="229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  <c r="IV12" s="230"/>
    </row>
    <row r="13" spans="1:256" ht="15.95" customHeight="1">
      <c r="A13" s="120" t="s">
        <v>436</v>
      </c>
      <c r="B13" s="120" t="s">
        <v>446</v>
      </c>
      <c r="C13" s="121" t="s">
        <v>447</v>
      </c>
      <c r="D13" s="126" t="s">
        <v>402</v>
      </c>
      <c r="E13" s="123">
        <f t="shared" ref="E13:E20" si="0">SUM(F13:I13)</f>
        <v>85.28</v>
      </c>
      <c r="F13" s="124">
        <v>74.34</v>
      </c>
      <c r="G13" s="124">
        <v>3.99</v>
      </c>
      <c r="H13" s="124">
        <v>0</v>
      </c>
      <c r="I13" s="125">
        <v>6.95</v>
      </c>
      <c r="J13" s="131" t="s">
        <v>478</v>
      </c>
      <c r="K13" s="132"/>
    </row>
    <row r="14" spans="1:256" ht="15.95" customHeight="1">
      <c r="A14" s="120" t="s">
        <v>436</v>
      </c>
      <c r="B14" s="120" t="s">
        <v>448</v>
      </c>
      <c r="C14" s="121" t="s">
        <v>449</v>
      </c>
      <c r="D14" s="126" t="s">
        <v>402</v>
      </c>
      <c r="E14" s="123">
        <f t="shared" si="0"/>
        <v>85.28</v>
      </c>
      <c r="F14" s="124">
        <v>74.34</v>
      </c>
      <c r="G14" s="124">
        <v>3.99</v>
      </c>
      <c r="H14" s="124">
        <v>0</v>
      </c>
      <c r="I14" s="125">
        <v>6.95</v>
      </c>
      <c r="J14" s="131" t="s">
        <v>478</v>
      </c>
      <c r="K14" s="132"/>
    </row>
    <row r="15" spans="1:256" ht="15.95" customHeight="1">
      <c r="A15" s="120" t="s">
        <v>436</v>
      </c>
      <c r="B15" s="120" t="s">
        <v>450</v>
      </c>
      <c r="C15" s="121" t="s">
        <v>451</v>
      </c>
      <c r="D15" s="126" t="s">
        <v>402</v>
      </c>
      <c r="E15" s="123">
        <f t="shared" si="0"/>
        <v>495.29</v>
      </c>
      <c r="F15" s="124">
        <v>74.34</v>
      </c>
      <c r="G15" s="124">
        <v>414</v>
      </c>
      <c r="H15" s="124">
        <v>0</v>
      </c>
      <c r="I15" s="125">
        <v>6.95</v>
      </c>
      <c r="J15" s="131" t="s">
        <v>478</v>
      </c>
      <c r="K15" s="132"/>
    </row>
    <row r="16" spans="1:256" ht="15.95" customHeight="1">
      <c r="A16" s="120" t="s">
        <v>436</v>
      </c>
      <c r="B16" s="120" t="s">
        <v>452</v>
      </c>
      <c r="C16" s="121" t="s">
        <v>453</v>
      </c>
      <c r="D16" s="126" t="s">
        <v>402</v>
      </c>
      <c r="E16" s="123">
        <f t="shared" si="0"/>
        <v>85.28</v>
      </c>
      <c r="F16" s="124">
        <v>74.34</v>
      </c>
      <c r="G16" s="124">
        <v>3.99</v>
      </c>
      <c r="H16" s="124">
        <v>0</v>
      </c>
      <c r="I16" s="125">
        <v>6.95</v>
      </c>
      <c r="J16" s="131" t="s">
        <v>478</v>
      </c>
      <c r="K16" s="132"/>
    </row>
    <row r="17" spans="1:256" ht="15.95" customHeight="1">
      <c r="A17" s="120" t="s">
        <v>436</v>
      </c>
      <c r="B17" s="120" t="s">
        <v>454</v>
      </c>
      <c r="C17" s="121" t="s">
        <v>455</v>
      </c>
      <c r="D17" s="126" t="s">
        <v>402</v>
      </c>
      <c r="E17" s="123">
        <f t="shared" si="0"/>
        <v>535.03</v>
      </c>
      <c r="F17" s="124">
        <v>74.34</v>
      </c>
      <c r="G17" s="124">
        <v>453.74</v>
      </c>
      <c r="H17" s="124">
        <v>0</v>
      </c>
      <c r="I17" s="125">
        <v>6.95</v>
      </c>
      <c r="J17" s="131" t="s">
        <v>478</v>
      </c>
      <c r="K17" s="132"/>
    </row>
    <row r="18" spans="1:256" ht="15.95" customHeight="1">
      <c r="A18" s="120" t="s">
        <v>436</v>
      </c>
      <c r="B18" s="120" t="s">
        <v>456</v>
      </c>
      <c r="C18" s="121" t="s">
        <v>457</v>
      </c>
      <c r="D18" s="126" t="s">
        <v>402</v>
      </c>
      <c r="E18" s="123">
        <f t="shared" si="0"/>
        <v>333.37</v>
      </c>
      <c r="F18" s="124">
        <v>74.34</v>
      </c>
      <c r="G18" s="124">
        <v>252.08</v>
      </c>
      <c r="H18" s="124">
        <v>0</v>
      </c>
      <c r="I18" s="125">
        <v>6.95</v>
      </c>
      <c r="J18" s="131" t="s">
        <v>478</v>
      </c>
      <c r="K18" s="132"/>
    </row>
    <row r="19" spans="1:256" ht="15.95" customHeight="1">
      <c r="A19" s="120" t="s">
        <v>436</v>
      </c>
      <c r="B19" s="120" t="s">
        <v>458</v>
      </c>
      <c r="C19" s="121" t="s">
        <v>459</v>
      </c>
      <c r="D19" s="126" t="s">
        <v>402</v>
      </c>
      <c r="E19" s="123">
        <f t="shared" si="0"/>
        <v>249.34</v>
      </c>
      <c r="F19" s="124">
        <v>74.34</v>
      </c>
      <c r="G19" s="124">
        <v>168.05</v>
      </c>
      <c r="H19" s="124">
        <v>0</v>
      </c>
      <c r="I19" s="125">
        <v>6.95</v>
      </c>
      <c r="J19" s="131" t="s">
        <v>478</v>
      </c>
      <c r="K19" s="132"/>
    </row>
    <row r="20" spans="1:256" ht="15.95" customHeight="1">
      <c r="A20" s="120" t="s">
        <v>436</v>
      </c>
      <c r="B20" s="120" t="s">
        <v>460</v>
      </c>
      <c r="C20" s="121" t="s">
        <v>461</v>
      </c>
      <c r="D20" s="126" t="s">
        <v>402</v>
      </c>
      <c r="E20" s="123">
        <f t="shared" si="0"/>
        <v>97.29</v>
      </c>
      <c r="F20" s="124">
        <v>62.01</v>
      </c>
      <c r="G20" s="124">
        <v>30.02</v>
      </c>
      <c r="H20" s="124">
        <v>0</v>
      </c>
      <c r="I20" s="125">
        <v>5.26</v>
      </c>
      <c r="J20" s="131">
        <v>99</v>
      </c>
      <c r="K20" s="132"/>
    </row>
    <row r="21" spans="1:256" s="231" customFormat="1" ht="15.95" customHeight="1">
      <c r="A21" s="228" t="s">
        <v>398</v>
      </c>
      <c r="B21" s="228" t="s">
        <v>398</v>
      </c>
      <c r="C21" s="117" t="s">
        <v>399</v>
      </c>
      <c r="D21" s="127"/>
      <c r="E21" s="232"/>
      <c r="F21" s="232"/>
      <c r="G21" s="232"/>
      <c r="H21" s="232"/>
      <c r="I21" s="232"/>
      <c r="J21" s="118"/>
      <c r="K21" s="118"/>
      <c r="L21" s="229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  <c r="IQ21" s="230"/>
      <c r="IR21" s="230"/>
      <c r="IS21" s="230"/>
      <c r="IT21" s="230"/>
      <c r="IU21" s="230"/>
      <c r="IV21" s="230"/>
    </row>
    <row r="22" spans="1:256" customFormat="1" ht="15.95" customHeight="1">
      <c r="A22" s="120" t="s">
        <v>398</v>
      </c>
      <c r="B22" s="120" t="s">
        <v>462</v>
      </c>
      <c r="C22" s="121" t="s">
        <v>463</v>
      </c>
      <c r="D22" s="126" t="s">
        <v>402</v>
      </c>
      <c r="E22" s="123">
        <f t="shared" ref="E22" si="1">SUM(F22:I22)</f>
        <v>1232.6400000000001</v>
      </c>
      <c r="F22" s="124">
        <v>62.31</v>
      </c>
      <c r="G22" s="124">
        <v>1165.17</v>
      </c>
      <c r="H22" s="124">
        <v>0</v>
      </c>
      <c r="I22" s="125">
        <v>5.16</v>
      </c>
      <c r="J22" s="131">
        <v>91</v>
      </c>
      <c r="K22" s="132"/>
      <c r="L22" s="130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customFormat="1" ht="15.95" customHeight="1">
      <c r="A23" s="120" t="s">
        <v>398</v>
      </c>
      <c r="B23" s="120" t="s">
        <v>464</v>
      </c>
      <c r="C23" s="121" t="s">
        <v>465</v>
      </c>
      <c r="D23" s="126" t="s">
        <v>402</v>
      </c>
      <c r="E23" s="123">
        <f t="shared" ref="E23" si="2">SUM(F23:I23)</f>
        <v>71.239999999999995</v>
      </c>
      <c r="F23" s="124">
        <v>62.31</v>
      </c>
      <c r="G23" s="124">
        <v>3.77</v>
      </c>
      <c r="H23" s="124">
        <v>0</v>
      </c>
      <c r="I23" s="125">
        <v>5.16</v>
      </c>
      <c r="J23" s="131">
        <v>91</v>
      </c>
      <c r="K23" s="132"/>
      <c r="L23" s="130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</row>
    <row r="24" spans="1:256" customFormat="1" ht="15.95" customHeight="1">
      <c r="A24" s="120" t="s">
        <v>398</v>
      </c>
      <c r="B24" s="120" t="s">
        <v>466</v>
      </c>
      <c r="C24" s="121" t="s">
        <v>467</v>
      </c>
      <c r="D24" s="126" t="s">
        <v>402</v>
      </c>
      <c r="E24" s="123">
        <f t="shared" ref="E24" si="3">SUM(F24:I24)</f>
        <v>107.44</v>
      </c>
      <c r="F24" s="124">
        <v>62.31</v>
      </c>
      <c r="G24" s="124">
        <v>39.97</v>
      </c>
      <c r="H24" s="124">
        <v>0</v>
      </c>
      <c r="I24" s="125">
        <v>5.16</v>
      </c>
      <c r="J24" s="131">
        <v>91</v>
      </c>
      <c r="K24" s="132"/>
      <c r="L24" s="130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spans="1:256" s="231" customFormat="1" ht="15.95" customHeight="1">
      <c r="A25" s="228" t="s">
        <v>468</v>
      </c>
      <c r="B25" s="228" t="s">
        <v>468</v>
      </c>
      <c r="C25" s="117" t="s">
        <v>469</v>
      </c>
      <c r="D25" s="127"/>
      <c r="E25" s="232"/>
      <c r="F25" s="232"/>
      <c r="G25" s="232"/>
      <c r="H25" s="232"/>
      <c r="I25" s="232"/>
      <c r="J25" s="118"/>
      <c r="K25" s="118"/>
      <c r="L25" s="229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  <c r="IV25" s="230"/>
    </row>
    <row r="26" spans="1:256" customFormat="1" ht="15.95" customHeight="1">
      <c r="A26" s="120" t="s">
        <v>468</v>
      </c>
      <c r="B26" s="120" t="s">
        <v>474</v>
      </c>
      <c r="C26" s="121" t="s">
        <v>475</v>
      </c>
      <c r="D26" s="126" t="s">
        <v>402</v>
      </c>
      <c r="E26" s="123">
        <f t="shared" ref="E26" si="4">SUM(F26:I26)</f>
        <v>2031.7</v>
      </c>
      <c r="F26" s="124">
        <v>51.54</v>
      </c>
      <c r="G26" s="124">
        <v>1976.04</v>
      </c>
      <c r="H26" s="124">
        <v>0</v>
      </c>
      <c r="I26" s="125">
        <v>4.12</v>
      </c>
      <c r="J26" s="131">
        <v>17</v>
      </c>
      <c r="K26" s="132"/>
      <c r="L26" s="130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</row>
    <row r="27" spans="1:256" s="231" customFormat="1" ht="15.95" customHeight="1">
      <c r="A27" s="228" t="s">
        <v>599</v>
      </c>
      <c r="B27" s="228" t="s">
        <v>599</v>
      </c>
      <c r="C27" s="117" t="s">
        <v>1983</v>
      </c>
      <c r="D27" s="127"/>
      <c r="E27" s="232"/>
      <c r="F27" s="232"/>
      <c r="G27" s="232"/>
      <c r="H27" s="232"/>
      <c r="I27" s="232"/>
      <c r="J27" s="118"/>
      <c r="K27" s="118"/>
      <c r="L27" s="229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  <c r="IC27" s="230"/>
      <c r="ID27" s="230"/>
      <c r="IE27" s="230"/>
      <c r="IF27" s="230"/>
      <c r="IG27" s="230"/>
      <c r="IH27" s="230"/>
      <c r="II27" s="230"/>
      <c r="IJ27" s="230"/>
      <c r="IK27" s="230"/>
      <c r="IL27" s="230"/>
      <c r="IM27" s="230"/>
      <c r="IN27" s="230"/>
      <c r="IO27" s="230"/>
      <c r="IP27" s="230"/>
      <c r="IQ27" s="230"/>
      <c r="IR27" s="230"/>
      <c r="IS27" s="230"/>
      <c r="IT27" s="230"/>
      <c r="IU27" s="230"/>
      <c r="IV27" s="230"/>
    </row>
    <row r="28" spans="1:256" ht="15.95" customHeight="1">
      <c r="A28" s="120" t="s">
        <v>599</v>
      </c>
      <c r="B28" s="120" t="s">
        <v>1979</v>
      </c>
      <c r="C28" s="121" t="s">
        <v>600</v>
      </c>
      <c r="D28" s="126" t="s">
        <v>1167</v>
      </c>
      <c r="E28" s="123">
        <f>SUM(F28:I28)</f>
        <v>6688.59</v>
      </c>
      <c r="F28" s="124">
        <v>2091.85</v>
      </c>
      <c r="G28" s="124">
        <v>3712.52</v>
      </c>
      <c r="H28" s="124">
        <v>0</v>
      </c>
      <c r="I28" s="125">
        <f>830.05+54.17</f>
        <v>884.22</v>
      </c>
      <c r="J28" s="131">
        <v>23</v>
      </c>
      <c r="K28" s="132"/>
    </row>
    <row r="29" spans="1:256" ht="15.95" customHeight="1">
      <c r="A29" s="120" t="s">
        <v>599</v>
      </c>
      <c r="B29" s="120" t="s">
        <v>1980</v>
      </c>
      <c r="C29" s="121" t="s">
        <v>1246</v>
      </c>
      <c r="D29" s="126" t="s">
        <v>1167</v>
      </c>
      <c r="E29" s="123">
        <f>SUM(F29:I29)</f>
        <v>6688.59</v>
      </c>
      <c r="F29" s="124">
        <v>2091.85</v>
      </c>
      <c r="G29" s="124">
        <v>3712.52</v>
      </c>
      <c r="H29" s="124">
        <v>0</v>
      </c>
      <c r="I29" s="125">
        <f>830.05+54.17</f>
        <v>884.22</v>
      </c>
      <c r="J29" s="131">
        <v>23</v>
      </c>
      <c r="K29" s="132"/>
    </row>
    <row r="30" spans="1:256" ht="15.95" customHeight="1">
      <c r="A30" s="120" t="s">
        <v>599</v>
      </c>
      <c r="B30" s="120" t="s">
        <v>1981</v>
      </c>
      <c r="C30" s="121" t="s">
        <v>1247</v>
      </c>
      <c r="D30" s="126" t="s">
        <v>1167</v>
      </c>
      <c r="E30" s="123">
        <f>SUM(F30:I30)</f>
        <v>2200.0500000000002</v>
      </c>
      <c r="F30" s="124">
        <v>246.12</v>
      </c>
      <c r="G30" s="124">
        <v>1740.92</v>
      </c>
      <c r="H30" s="124">
        <v>0</v>
      </c>
      <c r="I30" s="125">
        <v>213.01</v>
      </c>
      <c r="J30" s="131">
        <v>23</v>
      </c>
      <c r="K30" s="132"/>
    </row>
    <row r="31" spans="1:256" customFormat="1" ht="40.5" customHeight="1">
      <c r="A31" s="560" t="s">
        <v>2040</v>
      </c>
      <c r="B31" s="561"/>
      <c r="C31" s="561"/>
      <c r="D31" s="561"/>
      <c r="E31" s="561"/>
      <c r="F31" s="561"/>
      <c r="G31" s="561"/>
      <c r="H31" s="561"/>
      <c r="I31" s="561"/>
      <c r="J31" s="561"/>
      <c r="K31" s="562"/>
      <c r="L31" s="130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</row>
    <row r="32" spans="1:256" s="231" customFormat="1" ht="15.95" customHeight="1">
      <c r="A32" s="228" t="s">
        <v>479</v>
      </c>
      <c r="B32" s="228" t="s">
        <v>479</v>
      </c>
      <c r="C32" s="117" t="s">
        <v>480</v>
      </c>
      <c r="D32" s="127"/>
      <c r="E32" s="232"/>
      <c r="F32" s="232"/>
      <c r="G32" s="232"/>
      <c r="H32" s="232"/>
      <c r="I32" s="232"/>
      <c r="J32" s="118"/>
      <c r="K32" s="118"/>
      <c r="L32" s="229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230"/>
      <c r="FI32" s="230"/>
      <c r="FJ32" s="230"/>
      <c r="FK32" s="230"/>
      <c r="FL32" s="230"/>
      <c r="FM32" s="230"/>
      <c r="FN32" s="230"/>
      <c r="FO32" s="230"/>
      <c r="FP32" s="230"/>
      <c r="FQ32" s="230"/>
      <c r="FR32" s="230"/>
      <c r="FS32" s="230"/>
      <c r="FT32" s="230"/>
      <c r="FU32" s="230"/>
      <c r="FV32" s="230"/>
      <c r="FW32" s="230"/>
      <c r="FX32" s="230"/>
      <c r="FY32" s="230"/>
      <c r="FZ32" s="230"/>
      <c r="GA32" s="230"/>
      <c r="GB32" s="230"/>
      <c r="GC32" s="230"/>
      <c r="GD32" s="230"/>
      <c r="GE32" s="230"/>
      <c r="GF32" s="230"/>
      <c r="GG32" s="230"/>
      <c r="GH32" s="230"/>
      <c r="GI32" s="230"/>
      <c r="GJ32" s="230"/>
      <c r="GK32" s="230"/>
      <c r="GL32" s="230"/>
      <c r="GM32" s="230"/>
      <c r="GN32" s="230"/>
      <c r="GO32" s="230"/>
      <c r="GP32" s="230"/>
      <c r="GQ32" s="230"/>
      <c r="GR32" s="230"/>
      <c r="GS32" s="230"/>
      <c r="GT32" s="230"/>
      <c r="GU32" s="230"/>
      <c r="GV32" s="230"/>
      <c r="GW32" s="230"/>
      <c r="GX32" s="230"/>
      <c r="GY32" s="230"/>
      <c r="GZ32" s="230"/>
      <c r="HA32" s="230"/>
      <c r="HB32" s="230"/>
      <c r="HC32" s="230"/>
      <c r="HD32" s="230"/>
      <c r="HE32" s="230"/>
      <c r="HF32" s="230"/>
      <c r="HG32" s="230"/>
      <c r="HH32" s="230"/>
      <c r="HI32" s="230"/>
      <c r="HJ32" s="230"/>
      <c r="HK32" s="230"/>
      <c r="HL32" s="230"/>
      <c r="HM32" s="230"/>
      <c r="HN32" s="230"/>
      <c r="HO32" s="230"/>
      <c r="HP32" s="230"/>
      <c r="HQ32" s="230"/>
      <c r="HR32" s="230"/>
      <c r="HS32" s="230"/>
      <c r="HT32" s="230"/>
      <c r="HU32" s="230"/>
      <c r="HV32" s="230"/>
      <c r="HW32" s="230"/>
      <c r="HX32" s="230"/>
      <c r="HY32" s="230"/>
      <c r="HZ32" s="230"/>
      <c r="IA32" s="230"/>
      <c r="IB32" s="230"/>
      <c r="IC32" s="230"/>
      <c r="ID32" s="230"/>
      <c r="IE32" s="230"/>
      <c r="IF32" s="230"/>
      <c r="IG32" s="230"/>
      <c r="IH32" s="230"/>
      <c r="II32" s="230"/>
      <c r="IJ32" s="230"/>
      <c r="IK32" s="230"/>
      <c r="IL32" s="230"/>
      <c r="IM32" s="230"/>
      <c r="IN32" s="230"/>
      <c r="IO32" s="230"/>
      <c r="IP32" s="230"/>
      <c r="IQ32" s="230"/>
      <c r="IR32" s="230"/>
      <c r="IS32" s="230"/>
      <c r="IT32" s="230"/>
      <c r="IU32" s="230"/>
      <c r="IV32" s="230"/>
    </row>
    <row r="33" spans="1:256" ht="15.95" customHeight="1">
      <c r="A33" s="120" t="s">
        <v>479</v>
      </c>
      <c r="B33" s="120" t="s">
        <v>507</v>
      </c>
      <c r="C33" s="121" t="s">
        <v>508</v>
      </c>
      <c r="D33" s="122" t="s">
        <v>402</v>
      </c>
      <c r="E33" s="123">
        <f t="shared" ref="E33:E56" si="5">SUM(F33:I33)</f>
        <v>61.69</v>
      </c>
      <c r="F33" s="124">
        <v>56.85</v>
      </c>
      <c r="G33" s="124">
        <v>0.28999999999999998</v>
      </c>
      <c r="H33" s="124">
        <v>0</v>
      </c>
      <c r="I33" s="125">
        <v>4.55</v>
      </c>
      <c r="J33" s="131" t="s">
        <v>2019</v>
      </c>
      <c r="K33" s="132"/>
    </row>
    <row r="34" spans="1:256" s="231" customFormat="1" ht="15.95" customHeight="1">
      <c r="A34" s="228" t="s">
        <v>468</v>
      </c>
      <c r="B34" s="228" t="s">
        <v>468</v>
      </c>
      <c r="C34" s="117" t="s">
        <v>469</v>
      </c>
      <c r="D34" s="127"/>
      <c r="E34" s="232"/>
      <c r="F34" s="232"/>
      <c r="G34" s="232"/>
      <c r="H34" s="232"/>
      <c r="I34" s="232"/>
      <c r="J34" s="118"/>
      <c r="K34" s="118"/>
      <c r="L34" s="229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0"/>
      <c r="GB34" s="230"/>
      <c r="GC34" s="230"/>
      <c r="GD34" s="230"/>
      <c r="GE34" s="230"/>
      <c r="GF34" s="230"/>
      <c r="GG34" s="230"/>
      <c r="GH34" s="230"/>
      <c r="GI34" s="230"/>
      <c r="GJ34" s="230"/>
      <c r="GK34" s="230"/>
      <c r="GL34" s="230"/>
      <c r="GM34" s="230"/>
      <c r="GN34" s="230"/>
      <c r="GO34" s="230"/>
      <c r="GP34" s="230"/>
      <c r="GQ34" s="230"/>
      <c r="GR34" s="230"/>
      <c r="GS34" s="230"/>
      <c r="GT34" s="230"/>
      <c r="GU34" s="230"/>
      <c r="GV34" s="230"/>
      <c r="GW34" s="230"/>
      <c r="GX34" s="230"/>
      <c r="GY34" s="230"/>
      <c r="GZ34" s="230"/>
      <c r="HA34" s="230"/>
      <c r="HB34" s="230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0"/>
      <c r="IE34" s="230"/>
      <c r="IF34" s="230"/>
      <c r="IG34" s="230"/>
      <c r="IH34" s="230"/>
      <c r="II34" s="230"/>
      <c r="IJ34" s="230"/>
      <c r="IK34" s="230"/>
      <c r="IL34" s="230"/>
      <c r="IM34" s="230"/>
      <c r="IN34" s="230"/>
      <c r="IO34" s="230"/>
      <c r="IP34" s="230"/>
      <c r="IQ34" s="230"/>
      <c r="IR34" s="230"/>
      <c r="IS34" s="230"/>
      <c r="IT34" s="230"/>
      <c r="IU34" s="230"/>
      <c r="IV34" s="230"/>
    </row>
    <row r="35" spans="1:256" ht="15.95" customHeight="1">
      <c r="A35" s="120" t="s">
        <v>468</v>
      </c>
      <c r="B35" s="120" t="s">
        <v>470</v>
      </c>
      <c r="C35" s="121" t="s">
        <v>471</v>
      </c>
      <c r="D35" s="122" t="s">
        <v>402</v>
      </c>
      <c r="E35" s="123">
        <f>SUM(F35:I35)</f>
        <v>57.27</v>
      </c>
      <c r="F35" s="124">
        <v>51.99</v>
      </c>
      <c r="G35" s="124">
        <v>0.61</v>
      </c>
      <c r="H35" s="124">
        <v>0</v>
      </c>
      <c r="I35" s="125">
        <v>4.67</v>
      </c>
      <c r="J35" s="131">
        <v>17</v>
      </c>
      <c r="K35" s="132"/>
    </row>
    <row r="36" spans="1:256" ht="15.95" customHeight="1">
      <c r="A36" s="120" t="s">
        <v>468</v>
      </c>
      <c r="B36" s="120" t="s">
        <v>472</v>
      </c>
      <c r="C36" s="121" t="s">
        <v>473</v>
      </c>
      <c r="D36" s="122" t="s">
        <v>402</v>
      </c>
      <c r="E36" s="123">
        <f>SUM(F36:I36)</f>
        <v>75.28</v>
      </c>
      <c r="F36" s="124">
        <v>68.64</v>
      </c>
      <c r="G36" s="124">
        <v>0.61</v>
      </c>
      <c r="H36" s="124">
        <v>0</v>
      </c>
      <c r="I36" s="125">
        <v>6.03</v>
      </c>
      <c r="J36" s="131">
        <v>17</v>
      </c>
      <c r="K36" s="132"/>
    </row>
    <row r="37" spans="1:256" ht="15.95" customHeight="1">
      <c r="A37" s="120" t="s">
        <v>468</v>
      </c>
      <c r="B37" s="120" t="s">
        <v>543</v>
      </c>
      <c r="C37" s="121" t="s">
        <v>544</v>
      </c>
      <c r="D37" s="122" t="s">
        <v>402</v>
      </c>
      <c r="E37" s="123">
        <f>SUM(F37:I37)</f>
        <v>81.98</v>
      </c>
      <c r="F37" s="124">
        <v>71.3</v>
      </c>
      <c r="G37" s="124">
        <v>4.67</v>
      </c>
      <c r="H37" s="124">
        <v>0</v>
      </c>
      <c r="I37" s="125">
        <v>6.01</v>
      </c>
      <c r="J37" s="131">
        <v>17</v>
      </c>
      <c r="K37" s="132"/>
    </row>
    <row r="38" spans="1:256" s="231" customFormat="1" ht="15.95" customHeight="1">
      <c r="A38" s="228" t="s">
        <v>545</v>
      </c>
      <c r="B38" s="228" t="s">
        <v>545</v>
      </c>
      <c r="C38" s="117" t="s">
        <v>546</v>
      </c>
      <c r="D38" s="127"/>
      <c r="E38" s="232"/>
      <c r="F38" s="232"/>
      <c r="G38" s="232"/>
      <c r="H38" s="232"/>
      <c r="I38" s="232"/>
      <c r="J38" s="118"/>
      <c r="K38" s="118"/>
      <c r="L38" s="229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  <c r="IO38" s="230"/>
      <c r="IP38" s="230"/>
      <c r="IQ38" s="230"/>
      <c r="IR38" s="230"/>
      <c r="IS38" s="230"/>
      <c r="IT38" s="230"/>
      <c r="IU38" s="230"/>
      <c r="IV38" s="230"/>
    </row>
    <row r="39" spans="1:256" ht="15.95" customHeight="1">
      <c r="A39" s="120" t="s">
        <v>545</v>
      </c>
      <c r="B39" s="120" t="s">
        <v>547</v>
      </c>
      <c r="C39" s="121" t="s">
        <v>548</v>
      </c>
      <c r="D39" s="122" t="s">
        <v>402</v>
      </c>
      <c r="E39" s="123">
        <f t="shared" si="5"/>
        <v>191.33</v>
      </c>
      <c r="F39" s="124">
        <v>41.99</v>
      </c>
      <c r="G39" s="124">
        <v>145.97999999999999</v>
      </c>
      <c r="H39" s="124">
        <v>0</v>
      </c>
      <c r="I39" s="125">
        <v>3.36</v>
      </c>
      <c r="J39" s="131">
        <v>20</v>
      </c>
      <c r="K39" s="132"/>
    </row>
    <row r="40" spans="1:256" ht="15.95" customHeight="1">
      <c r="A40" s="120" t="s">
        <v>545</v>
      </c>
      <c r="B40" s="120" t="s">
        <v>549</v>
      </c>
      <c r="C40" s="121" t="s">
        <v>550</v>
      </c>
      <c r="D40" s="122" t="s">
        <v>402</v>
      </c>
      <c r="E40" s="123">
        <f t="shared" si="5"/>
        <v>170.93</v>
      </c>
      <c r="F40" s="124">
        <v>56.74</v>
      </c>
      <c r="G40" s="124">
        <v>109.65</v>
      </c>
      <c r="H40" s="124">
        <v>0</v>
      </c>
      <c r="I40" s="125">
        <v>4.54</v>
      </c>
      <c r="J40" s="131">
        <v>20</v>
      </c>
      <c r="K40" s="132"/>
    </row>
    <row r="41" spans="1:256" ht="15.95" customHeight="1">
      <c r="A41" s="120" t="s">
        <v>545</v>
      </c>
      <c r="B41" s="120" t="s">
        <v>551</v>
      </c>
      <c r="C41" s="121" t="s">
        <v>552</v>
      </c>
      <c r="D41" s="122" t="s">
        <v>402</v>
      </c>
      <c r="E41" s="123">
        <f t="shared" si="5"/>
        <v>103.48</v>
      </c>
      <c r="F41" s="124">
        <v>56.85</v>
      </c>
      <c r="G41" s="124">
        <v>42.08</v>
      </c>
      <c r="H41" s="124">
        <v>0</v>
      </c>
      <c r="I41" s="125">
        <v>4.55</v>
      </c>
      <c r="J41" s="131">
        <v>20</v>
      </c>
      <c r="K41" s="132"/>
    </row>
    <row r="42" spans="1:256" ht="15.95" customHeight="1">
      <c r="A42" s="120" t="s">
        <v>545</v>
      </c>
      <c r="B42" s="120" t="s">
        <v>553</v>
      </c>
      <c r="C42" s="121" t="s">
        <v>554</v>
      </c>
      <c r="D42" s="122" t="s">
        <v>402</v>
      </c>
      <c r="E42" s="123">
        <f t="shared" ref="E42:E43" si="6">SUM(F42:I42)</f>
        <v>253.89</v>
      </c>
      <c r="F42" s="124">
        <v>77.31</v>
      </c>
      <c r="G42" s="124">
        <v>170.4</v>
      </c>
      <c r="H42" s="124">
        <v>0</v>
      </c>
      <c r="I42" s="125">
        <v>6.18</v>
      </c>
      <c r="J42" s="131">
        <v>20</v>
      </c>
      <c r="K42" s="132"/>
    </row>
    <row r="43" spans="1:256" ht="15.95" customHeight="1">
      <c r="A43" s="120" t="s">
        <v>545</v>
      </c>
      <c r="B43" s="120" t="s">
        <v>555</v>
      </c>
      <c r="C43" s="121" t="s">
        <v>556</v>
      </c>
      <c r="D43" s="122" t="s">
        <v>402</v>
      </c>
      <c r="E43" s="123">
        <f t="shared" si="6"/>
        <v>127.95</v>
      </c>
      <c r="F43" s="124">
        <v>54.43</v>
      </c>
      <c r="G43" s="124">
        <v>69.17</v>
      </c>
      <c r="H43" s="124">
        <v>0</v>
      </c>
      <c r="I43" s="125">
        <v>4.3499999999999996</v>
      </c>
      <c r="J43" s="131">
        <v>20</v>
      </c>
      <c r="K43" s="132"/>
    </row>
    <row r="44" spans="1:256" s="231" customFormat="1" ht="15.95" customHeight="1">
      <c r="A44" s="228" t="s">
        <v>561</v>
      </c>
      <c r="B44" s="228" t="s">
        <v>561</v>
      </c>
      <c r="C44" s="117" t="s">
        <v>562</v>
      </c>
      <c r="D44" s="127"/>
      <c r="E44" s="232"/>
      <c r="F44" s="232"/>
      <c r="G44" s="232"/>
      <c r="H44" s="232"/>
      <c r="I44" s="232"/>
      <c r="J44" s="118"/>
      <c r="K44" s="118"/>
      <c r="L44" s="229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  <c r="IO44" s="230"/>
      <c r="IP44" s="230"/>
      <c r="IQ44" s="230"/>
      <c r="IR44" s="230"/>
      <c r="IS44" s="230"/>
      <c r="IT44" s="230"/>
      <c r="IU44" s="230"/>
      <c r="IV44" s="230"/>
    </row>
    <row r="45" spans="1:256" ht="15.95" customHeight="1">
      <c r="A45" s="120" t="s">
        <v>561</v>
      </c>
      <c r="B45" s="120" t="s">
        <v>563</v>
      </c>
      <c r="C45" s="121" t="s">
        <v>564</v>
      </c>
      <c r="D45" s="122" t="s">
        <v>402</v>
      </c>
      <c r="E45" s="123">
        <f t="shared" ref="E45:E46" si="7">SUM(F45:I45)</f>
        <v>81.14</v>
      </c>
      <c r="F45" s="124">
        <v>67.459999999999994</v>
      </c>
      <c r="G45" s="124">
        <v>8.52</v>
      </c>
      <c r="H45" s="124">
        <v>0</v>
      </c>
      <c r="I45" s="125">
        <v>5.16</v>
      </c>
      <c r="J45" s="131">
        <v>17</v>
      </c>
      <c r="K45" s="132"/>
    </row>
    <row r="46" spans="1:256" ht="15.95" customHeight="1">
      <c r="A46" s="120" t="s">
        <v>561</v>
      </c>
      <c r="B46" s="120" t="s">
        <v>565</v>
      </c>
      <c r="C46" s="121" t="s">
        <v>594</v>
      </c>
      <c r="D46" s="122" t="s">
        <v>402</v>
      </c>
      <c r="E46" s="123">
        <f t="shared" si="7"/>
        <v>43.68</v>
      </c>
      <c r="F46" s="124">
        <v>40.1</v>
      </c>
      <c r="G46" s="124">
        <v>0.37</v>
      </c>
      <c r="H46" s="124">
        <v>0</v>
      </c>
      <c r="I46" s="125">
        <v>3.21</v>
      </c>
      <c r="J46" s="131">
        <v>22</v>
      </c>
      <c r="K46" s="132"/>
    </row>
    <row r="47" spans="1:256" ht="15.95" customHeight="1">
      <c r="A47" s="120" t="s">
        <v>561</v>
      </c>
      <c r="B47" s="120" t="s">
        <v>566</v>
      </c>
      <c r="C47" s="121" t="s">
        <v>567</v>
      </c>
      <c r="D47" s="122" t="s">
        <v>402</v>
      </c>
      <c r="E47" s="123">
        <f t="shared" si="5"/>
        <v>81.14</v>
      </c>
      <c r="F47" s="124">
        <v>67.459999999999994</v>
      </c>
      <c r="G47" s="124">
        <v>8.52</v>
      </c>
      <c r="H47" s="124">
        <v>0</v>
      </c>
      <c r="I47" s="125">
        <v>5.16</v>
      </c>
      <c r="J47" s="131">
        <v>25</v>
      </c>
      <c r="K47" s="132"/>
    </row>
    <row r="48" spans="1:256" ht="15.95" customHeight="1">
      <c r="A48" s="120" t="s">
        <v>561</v>
      </c>
      <c r="B48" s="120" t="s">
        <v>568</v>
      </c>
      <c r="C48" s="121" t="s">
        <v>569</v>
      </c>
      <c r="D48" s="122" t="s">
        <v>402</v>
      </c>
      <c r="E48" s="123">
        <f t="shared" si="5"/>
        <v>63.15</v>
      </c>
      <c r="F48" s="124">
        <v>55.86</v>
      </c>
      <c r="G48" s="124">
        <v>3.15</v>
      </c>
      <c r="H48" s="124">
        <v>0</v>
      </c>
      <c r="I48" s="125">
        <v>4.1399999999999997</v>
      </c>
      <c r="J48" s="131">
        <v>25</v>
      </c>
      <c r="K48" s="132"/>
    </row>
    <row r="49" spans="1:256" ht="15.95" customHeight="1">
      <c r="A49" s="120" t="s">
        <v>561</v>
      </c>
      <c r="B49" s="120" t="s">
        <v>570</v>
      </c>
      <c r="C49" s="121" t="s">
        <v>571</v>
      </c>
      <c r="D49" s="122" t="s">
        <v>402</v>
      </c>
      <c r="E49" s="123">
        <f t="shared" si="5"/>
        <v>90.17</v>
      </c>
      <c r="F49" s="124">
        <v>55.86</v>
      </c>
      <c r="G49" s="124">
        <v>30.17</v>
      </c>
      <c r="H49" s="124">
        <v>0</v>
      </c>
      <c r="I49" s="125">
        <v>4.1399999999999997</v>
      </c>
      <c r="J49" s="131">
        <v>25</v>
      </c>
      <c r="K49" s="132"/>
    </row>
    <row r="50" spans="1:256" ht="15.95" customHeight="1">
      <c r="A50" s="120" t="s">
        <v>561</v>
      </c>
      <c r="B50" s="120" t="s">
        <v>572</v>
      </c>
      <c r="C50" s="121" t="s">
        <v>573</v>
      </c>
      <c r="D50" s="122" t="s">
        <v>402</v>
      </c>
      <c r="E50" s="123">
        <f t="shared" si="5"/>
        <v>79.849999999999994</v>
      </c>
      <c r="F50" s="124">
        <v>55.86</v>
      </c>
      <c r="G50" s="124">
        <v>19.850000000000001</v>
      </c>
      <c r="H50" s="124">
        <v>0</v>
      </c>
      <c r="I50" s="125">
        <v>4.1399999999999997</v>
      </c>
      <c r="J50" s="131">
        <v>25</v>
      </c>
      <c r="K50" s="132"/>
    </row>
    <row r="51" spans="1:256" ht="15.95" customHeight="1">
      <c r="A51" s="120" t="s">
        <v>561</v>
      </c>
      <c r="B51" s="120" t="s">
        <v>574</v>
      </c>
      <c r="C51" s="121" t="s">
        <v>575</v>
      </c>
      <c r="D51" s="122" t="s">
        <v>402</v>
      </c>
      <c r="E51" s="123">
        <f t="shared" si="5"/>
        <v>61.19</v>
      </c>
      <c r="F51" s="124">
        <v>55.86</v>
      </c>
      <c r="G51" s="124">
        <v>1.19</v>
      </c>
      <c r="H51" s="124">
        <v>0</v>
      </c>
      <c r="I51" s="125">
        <v>4.1399999999999997</v>
      </c>
      <c r="J51" s="131">
        <v>25</v>
      </c>
      <c r="K51" s="132"/>
    </row>
    <row r="52" spans="1:256" ht="15.95" customHeight="1">
      <c r="A52" s="120" t="s">
        <v>561</v>
      </c>
      <c r="B52" s="120" t="s">
        <v>576</v>
      </c>
      <c r="C52" s="121" t="s">
        <v>577</v>
      </c>
      <c r="D52" s="122" t="s">
        <v>402</v>
      </c>
      <c r="E52" s="123">
        <f t="shared" si="5"/>
        <v>83</v>
      </c>
      <c r="F52" s="124">
        <v>55.86</v>
      </c>
      <c r="G52" s="124">
        <v>23</v>
      </c>
      <c r="H52" s="124">
        <v>0</v>
      </c>
      <c r="I52" s="125">
        <v>4.1399999999999997</v>
      </c>
      <c r="J52" s="131">
        <v>25</v>
      </c>
      <c r="K52" s="132"/>
    </row>
    <row r="53" spans="1:256" s="231" customFormat="1" ht="15.95" customHeight="1">
      <c r="A53" s="228">
        <v>1300000</v>
      </c>
      <c r="B53" s="228" t="s">
        <v>1248</v>
      </c>
      <c r="C53" s="117" t="s">
        <v>578</v>
      </c>
      <c r="D53" s="127"/>
      <c r="E53" s="232"/>
      <c r="F53" s="232"/>
      <c r="G53" s="232"/>
      <c r="H53" s="232"/>
      <c r="I53" s="232"/>
      <c r="J53" s="118"/>
      <c r="K53" s="118"/>
      <c r="L53" s="229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  <c r="GM53" s="230"/>
      <c r="GN53" s="230"/>
      <c r="GO53" s="230"/>
      <c r="GP53" s="230"/>
      <c r="GQ53" s="230"/>
      <c r="GR53" s="230"/>
      <c r="GS53" s="230"/>
      <c r="GT53" s="230"/>
      <c r="GU53" s="230"/>
      <c r="GV53" s="230"/>
      <c r="GW53" s="230"/>
      <c r="GX53" s="230"/>
      <c r="GY53" s="230"/>
      <c r="GZ53" s="230"/>
      <c r="HA53" s="230"/>
      <c r="HB53" s="230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  <c r="HQ53" s="230"/>
      <c r="HR53" s="230"/>
      <c r="HS53" s="230"/>
      <c r="HT53" s="230"/>
      <c r="HU53" s="230"/>
      <c r="HV53" s="230"/>
      <c r="HW53" s="230"/>
      <c r="HX53" s="230"/>
      <c r="HY53" s="230"/>
      <c r="HZ53" s="230"/>
      <c r="IA53" s="230"/>
      <c r="IB53" s="230"/>
      <c r="IC53" s="230"/>
      <c r="ID53" s="230"/>
      <c r="IE53" s="230"/>
      <c r="IF53" s="230"/>
      <c r="IG53" s="230"/>
      <c r="IH53" s="230"/>
      <c r="II53" s="230"/>
      <c r="IJ53" s="230"/>
      <c r="IK53" s="230"/>
      <c r="IL53" s="230"/>
      <c r="IM53" s="230"/>
      <c r="IN53" s="230"/>
      <c r="IO53" s="230"/>
      <c r="IP53" s="230"/>
      <c r="IQ53" s="230"/>
      <c r="IR53" s="230"/>
      <c r="IS53" s="230"/>
      <c r="IT53" s="230"/>
      <c r="IU53" s="230"/>
      <c r="IV53" s="230"/>
    </row>
    <row r="54" spans="1:256" ht="15.95" customHeight="1">
      <c r="A54" s="120">
        <v>1300000</v>
      </c>
      <c r="B54" s="120">
        <v>1301000</v>
      </c>
      <c r="C54" s="121" t="s">
        <v>579</v>
      </c>
      <c r="D54" s="122" t="s">
        <v>402</v>
      </c>
      <c r="E54" s="123">
        <f t="shared" si="5"/>
        <v>48.84</v>
      </c>
      <c r="F54" s="124">
        <v>45.43</v>
      </c>
      <c r="G54" s="124">
        <v>0</v>
      </c>
      <c r="H54" s="124">
        <v>0</v>
      </c>
      <c r="I54" s="125">
        <v>3.41</v>
      </c>
      <c r="J54" s="131">
        <v>25</v>
      </c>
      <c r="K54" s="132"/>
    </row>
    <row r="55" spans="1:256" s="231" customFormat="1" ht="15.95" customHeight="1">
      <c r="A55" s="228">
        <v>1400000</v>
      </c>
      <c r="B55" s="228" t="s">
        <v>1249</v>
      </c>
      <c r="C55" s="117" t="s">
        <v>580</v>
      </c>
      <c r="D55" s="127"/>
      <c r="E55" s="232"/>
      <c r="F55" s="232"/>
      <c r="G55" s="232"/>
      <c r="H55" s="232"/>
      <c r="I55" s="232"/>
      <c r="J55" s="118"/>
      <c r="K55" s="118"/>
      <c r="L55" s="229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  <c r="FF55" s="230"/>
      <c r="FG55" s="230"/>
      <c r="FH55" s="230"/>
      <c r="FI55" s="230"/>
      <c r="FJ55" s="230"/>
      <c r="FK55" s="230"/>
      <c r="FL55" s="230"/>
      <c r="FM55" s="230"/>
      <c r="FN55" s="230"/>
      <c r="FO55" s="230"/>
      <c r="FP55" s="230"/>
      <c r="FQ55" s="230"/>
      <c r="FR55" s="230"/>
      <c r="FS55" s="230"/>
      <c r="FT55" s="230"/>
      <c r="FU55" s="230"/>
      <c r="FV55" s="230"/>
      <c r="FW55" s="230"/>
      <c r="FX55" s="230"/>
      <c r="FY55" s="230"/>
      <c r="FZ55" s="230"/>
      <c r="GA55" s="230"/>
      <c r="GB55" s="230"/>
      <c r="GC55" s="230"/>
      <c r="GD55" s="230"/>
      <c r="GE55" s="230"/>
      <c r="GF55" s="230"/>
      <c r="GG55" s="230"/>
      <c r="GH55" s="230"/>
      <c r="GI55" s="230"/>
      <c r="GJ55" s="230"/>
      <c r="GK55" s="230"/>
      <c r="GL55" s="230"/>
      <c r="GM55" s="230"/>
      <c r="GN55" s="230"/>
      <c r="GO55" s="230"/>
      <c r="GP55" s="230"/>
      <c r="GQ55" s="230"/>
      <c r="GR55" s="230"/>
      <c r="GS55" s="230"/>
      <c r="GT55" s="230"/>
      <c r="GU55" s="230"/>
      <c r="GV55" s="230"/>
      <c r="GW55" s="230"/>
      <c r="GX55" s="230"/>
      <c r="GY55" s="230"/>
      <c r="GZ55" s="230"/>
      <c r="HA55" s="230"/>
      <c r="HB55" s="230"/>
      <c r="HC55" s="230"/>
      <c r="HD55" s="230"/>
      <c r="HE55" s="230"/>
      <c r="HF55" s="230"/>
      <c r="HG55" s="230"/>
      <c r="HH55" s="230"/>
      <c r="HI55" s="230"/>
      <c r="HJ55" s="230"/>
      <c r="HK55" s="230"/>
      <c r="HL55" s="230"/>
      <c r="HM55" s="230"/>
      <c r="HN55" s="230"/>
      <c r="HO55" s="230"/>
      <c r="HP55" s="230"/>
      <c r="HQ55" s="230"/>
      <c r="HR55" s="230"/>
      <c r="HS55" s="230"/>
      <c r="HT55" s="230"/>
      <c r="HU55" s="230"/>
      <c r="HV55" s="230"/>
      <c r="HW55" s="230"/>
      <c r="HX55" s="230"/>
      <c r="HY55" s="230"/>
      <c r="HZ55" s="230"/>
      <c r="IA55" s="230"/>
      <c r="IB55" s="230"/>
      <c r="IC55" s="230"/>
      <c r="ID55" s="230"/>
      <c r="IE55" s="230"/>
      <c r="IF55" s="230"/>
      <c r="IG55" s="230"/>
      <c r="IH55" s="230"/>
      <c r="II55" s="230"/>
      <c r="IJ55" s="230"/>
      <c r="IK55" s="230"/>
      <c r="IL55" s="230"/>
      <c r="IM55" s="230"/>
      <c r="IN55" s="230"/>
      <c r="IO55" s="230"/>
      <c r="IP55" s="230"/>
      <c r="IQ55" s="230"/>
      <c r="IR55" s="230"/>
      <c r="IS55" s="230"/>
      <c r="IT55" s="230"/>
      <c r="IU55" s="230"/>
      <c r="IV55" s="230"/>
    </row>
    <row r="56" spans="1:256" ht="15.95" customHeight="1">
      <c r="A56" s="120">
        <v>1400000</v>
      </c>
      <c r="B56" s="120">
        <v>1401000</v>
      </c>
      <c r="C56" s="121" t="s">
        <v>581</v>
      </c>
      <c r="D56" s="122" t="s">
        <v>402</v>
      </c>
      <c r="E56" s="123">
        <f t="shared" si="5"/>
        <v>64.3</v>
      </c>
      <c r="F56" s="124">
        <v>59.48</v>
      </c>
      <c r="G56" s="124">
        <v>0.36</v>
      </c>
      <c r="H56" s="124">
        <v>0</v>
      </c>
      <c r="I56" s="125">
        <v>4.46</v>
      </c>
      <c r="J56" s="131">
        <v>25</v>
      </c>
      <c r="K56" s="132"/>
    </row>
    <row r="57" spans="1:256" ht="15.95" customHeight="1">
      <c r="A57" s="120">
        <v>1400000</v>
      </c>
      <c r="B57" s="120">
        <v>1402000</v>
      </c>
      <c r="C57" s="121" t="s">
        <v>582</v>
      </c>
      <c r="D57" s="122" t="s">
        <v>402</v>
      </c>
      <c r="E57" s="123">
        <f t="shared" ref="E57:E62" si="8">SUM(F57:I57)</f>
        <v>56.93</v>
      </c>
      <c r="F57" s="124">
        <v>52.56</v>
      </c>
      <c r="G57" s="124">
        <v>0.47</v>
      </c>
      <c r="H57" s="124">
        <v>0</v>
      </c>
      <c r="I57" s="125">
        <v>3.9</v>
      </c>
      <c r="J57" s="131">
        <v>25</v>
      </c>
      <c r="K57" s="132"/>
    </row>
    <row r="58" spans="1:256" ht="15.95" customHeight="1">
      <c r="A58" s="120">
        <v>1400000</v>
      </c>
      <c r="B58" s="120">
        <v>1403000</v>
      </c>
      <c r="C58" s="121" t="s">
        <v>583</v>
      </c>
      <c r="D58" s="122" t="s">
        <v>402</v>
      </c>
      <c r="E58" s="123">
        <f t="shared" si="8"/>
        <v>103.84</v>
      </c>
      <c r="F58" s="124">
        <v>70.069999999999993</v>
      </c>
      <c r="G58" s="124">
        <v>28.61</v>
      </c>
      <c r="H58" s="124">
        <v>0</v>
      </c>
      <c r="I58" s="125">
        <v>5.16</v>
      </c>
      <c r="J58" s="131">
        <v>25</v>
      </c>
      <c r="K58" s="132"/>
    </row>
    <row r="59" spans="1:256" s="231" customFormat="1" ht="15.95" customHeight="1">
      <c r="A59" s="228" t="s">
        <v>586</v>
      </c>
      <c r="B59" s="228" t="s">
        <v>586</v>
      </c>
      <c r="C59" s="117" t="s">
        <v>587</v>
      </c>
      <c r="D59" s="127" t="s">
        <v>402</v>
      </c>
      <c r="E59" s="232">
        <f>SUM(F59:I59)</f>
        <v>263.08</v>
      </c>
      <c r="F59" s="232">
        <v>239.33</v>
      </c>
      <c r="G59" s="232">
        <v>2.25</v>
      </c>
      <c r="H59" s="232">
        <v>0</v>
      </c>
      <c r="I59" s="232">
        <v>21.5</v>
      </c>
      <c r="J59" s="134">
        <v>20</v>
      </c>
      <c r="K59" s="118"/>
      <c r="L59" s="229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  <c r="IQ59" s="230"/>
      <c r="IR59" s="230"/>
      <c r="IS59" s="230"/>
      <c r="IT59" s="230"/>
      <c r="IU59" s="230"/>
      <c r="IV59" s="230"/>
    </row>
    <row r="60" spans="1:256" s="231" customFormat="1" ht="15.95" customHeight="1">
      <c r="A60" s="228" t="s">
        <v>588</v>
      </c>
      <c r="B60" s="228" t="s">
        <v>588</v>
      </c>
      <c r="C60" s="117" t="s">
        <v>589</v>
      </c>
      <c r="D60" s="127"/>
      <c r="E60" s="232"/>
      <c r="F60" s="232"/>
      <c r="G60" s="232"/>
      <c r="H60" s="232"/>
      <c r="I60" s="232"/>
      <c r="J60" s="118"/>
      <c r="K60" s="118"/>
      <c r="L60" s="229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  <c r="IQ60" s="230"/>
      <c r="IR60" s="230"/>
      <c r="IS60" s="230"/>
      <c r="IT60" s="230"/>
      <c r="IU60" s="230"/>
      <c r="IV60" s="230"/>
    </row>
    <row r="61" spans="1:256" ht="15.95" customHeight="1">
      <c r="A61" s="120" t="s">
        <v>588</v>
      </c>
      <c r="B61" s="120" t="s">
        <v>590</v>
      </c>
      <c r="C61" s="121" t="s">
        <v>591</v>
      </c>
      <c r="D61" s="122" t="s">
        <v>402</v>
      </c>
      <c r="E61" s="123">
        <f t="shared" si="8"/>
        <v>66.05</v>
      </c>
      <c r="F61" s="124">
        <v>61.51</v>
      </c>
      <c r="G61" s="124">
        <v>0.95</v>
      </c>
      <c r="H61" s="124">
        <v>0</v>
      </c>
      <c r="I61" s="125">
        <v>3.59</v>
      </c>
      <c r="J61" s="131">
        <v>17</v>
      </c>
      <c r="K61" s="132"/>
    </row>
    <row r="62" spans="1:256" ht="15.95" customHeight="1">
      <c r="A62" s="120" t="s">
        <v>588</v>
      </c>
      <c r="B62" s="120" t="s">
        <v>592</v>
      </c>
      <c r="C62" s="121" t="s">
        <v>593</v>
      </c>
      <c r="D62" s="122" t="s">
        <v>402</v>
      </c>
      <c r="E62" s="123">
        <f t="shared" si="8"/>
        <v>66.48</v>
      </c>
      <c r="F62" s="124">
        <v>61.51</v>
      </c>
      <c r="G62" s="124">
        <v>1.38</v>
      </c>
      <c r="H62" s="124">
        <v>0</v>
      </c>
      <c r="I62" s="125">
        <v>3.59</v>
      </c>
      <c r="J62" s="131">
        <v>17</v>
      </c>
      <c r="K62" s="132"/>
    </row>
    <row r="63" spans="1:256" s="231" customFormat="1" ht="15.95" customHeight="1">
      <c r="A63" s="228" t="s">
        <v>2023</v>
      </c>
      <c r="B63" s="228" t="s">
        <v>595</v>
      </c>
      <c r="C63" s="117" t="s">
        <v>596</v>
      </c>
      <c r="D63" s="127"/>
      <c r="E63" s="232"/>
      <c r="F63" s="232"/>
      <c r="G63" s="232"/>
      <c r="H63" s="232"/>
      <c r="I63" s="232"/>
      <c r="J63" s="118"/>
      <c r="K63" s="118"/>
      <c r="L63" s="229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  <c r="IQ63" s="230"/>
      <c r="IR63" s="230"/>
      <c r="IS63" s="230"/>
      <c r="IT63" s="230"/>
      <c r="IU63" s="230"/>
      <c r="IV63" s="230"/>
    </row>
    <row r="64" spans="1:256" ht="15.95" hidden="1" customHeight="1">
      <c r="A64" s="120" t="s">
        <v>595</v>
      </c>
      <c r="B64" s="120" t="s">
        <v>597</v>
      </c>
      <c r="C64" s="121" t="s">
        <v>598</v>
      </c>
      <c r="D64" s="122" t="s">
        <v>1167</v>
      </c>
      <c r="E64" s="123">
        <f t="shared" ref="E64" si="9">SUM(F64:I64)</f>
        <v>0</v>
      </c>
      <c r="F64" s="124">
        <v>0</v>
      </c>
      <c r="G64" s="124">
        <v>0</v>
      </c>
      <c r="H64" s="124">
        <v>0</v>
      </c>
      <c r="I64" s="125">
        <v>0</v>
      </c>
      <c r="J64" s="131">
        <v>24</v>
      </c>
      <c r="K64" s="132" t="s">
        <v>2020</v>
      </c>
    </row>
    <row r="65" spans="1:256" customFormat="1" ht="40.5" customHeight="1">
      <c r="A65" s="560" t="s">
        <v>602</v>
      </c>
      <c r="B65" s="561"/>
      <c r="C65" s="561"/>
      <c r="D65" s="561"/>
      <c r="E65" s="561"/>
      <c r="F65" s="561"/>
      <c r="G65" s="561"/>
      <c r="H65" s="561"/>
      <c r="I65" s="561"/>
      <c r="J65" s="561"/>
      <c r="K65" s="562"/>
      <c r="L65" s="130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  <c r="II65" s="119"/>
      <c r="IJ65" s="119"/>
      <c r="IK65" s="119"/>
      <c r="IL65" s="119"/>
      <c r="IM65" s="119"/>
      <c r="IN65" s="119"/>
      <c r="IO65" s="119"/>
      <c r="IP65" s="119"/>
      <c r="IQ65" s="119"/>
      <c r="IR65" s="119"/>
      <c r="IS65" s="119"/>
      <c r="IT65" s="119"/>
      <c r="IU65" s="119"/>
      <c r="IV65" s="119"/>
    </row>
    <row r="66" spans="1:256" s="231" customFormat="1" ht="15.95" customHeight="1">
      <c r="A66" s="228" t="s">
        <v>479</v>
      </c>
      <c r="B66" s="228" t="s">
        <v>479</v>
      </c>
      <c r="C66" s="117" t="s">
        <v>480</v>
      </c>
      <c r="D66" s="127"/>
      <c r="E66" s="128"/>
      <c r="F66" s="128"/>
      <c r="G66" s="128"/>
      <c r="H66" s="128"/>
      <c r="I66" s="128"/>
      <c r="J66" s="118"/>
      <c r="K66" s="118"/>
      <c r="L66" s="229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  <c r="GG66" s="230"/>
      <c r="GH66" s="230"/>
      <c r="GI66" s="230"/>
      <c r="GJ66" s="230"/>
      <c r="GK66" s="230"/>
      <c r="GL66" s="230"/>
      <c r="GM66" s="230"/>
      <c r="GN66" s="230"/>
      <c r="GO66" s="230"/>
      <c r="GP66" s="230"/>
      <c r="GQ66" s="230"/>
      <c r="GR66" s="230"/>
      <c r="GS66" s="230"/>
      <c r="GT66" s="230"/>
      <c r="GU66" s="230"/>
      <c r="GV66" s="230"/>
      <c r="GW66" s="230"/>
      <c r="GX66" s="230"/>
      <c r="GY66" s="230"/>
      <c r="GZ66" s="230"/>
      <c r="HA66" s="230"/>
      <c r="HB66" s="230"/>
      <c r="HC66" s="230"/>
      <c r="HD66" s="230"/>
      <c r="HE66" s="230"/>
      <c r="HF66" s="230"/>
      <c r="HG66" s="230"/>
      <c r="HH66" s="230"/>
      <c r="HI66" s="230"/>
      <c r="HJ66" s="230"/>
      <c r="HK66" s="230"/>
      <c r="HL66" s="230"/>
      <c r="HM66" s="230"/>
      <c r="HN66" s="230"/>
      <c r="HO66" s="230"/>
      <c r="HP66" s="230"/>
      <c r="HQ66" s="230"/>
      <c r="HR66" s="230"/>
      <c r="HS66" s="230"/>
      <c r="HT66" s="230"/>
      <c r="HU66" s="230"/>
      <c r="HV66" s="230"/>
      <c r="HW66" s="230"/>
      <c r="HX66" s="230"/>
      <c r="HY66" s="230"/>
      <c r="HZ66" s="230"/>
      <c r="IA66" s="230"/>
      <c r="IB66" s="230"/>
      <c r="IC66" s="230"/>
      <c r="ID66" s="230"/>
      <c r="IE66" s="230"/>
      <c r="IF66" s="230"/>
      <c r="IG66" s="230"/>
      <c r="IH66" s="230"/>
      <c r="II66" s="230"/>
      <c r="IJ66" s="230"/>
      <c r="IK66" s="230"/>
      <c r="IL66" s="230"/>
      <c r="IM66" s="230"/>
      <c r="IN66" s="230"/>
      <c r="IO66" s="230"/>
      <c r="IP66" s="230"/>
      <c r="IQ66" s="230"/>
      <c r="IR66" s="230"/>
      <c r="IS66" s="230"/>
      <c r="IT66" s="230"/>
      <c r="IU66" s="230"/>
      <c r="IV66" s="230"/>
    </row>
    <row r="67" spans="1:256" ht="15.95" customHeight="1">
      <c r="A67" s="120" t="s">
        <v>479</v>
      </c>
      <c r="B67" s="120" t="s">
        <v>481</v>
      </c>
      <c r="C67" s="121" t="s">
        <v>482</v>
      </c>
      <c r="D67" s="122" t="s">
        <v>402</v>
      </c>
      <c r="E67" s="123">
        <f>SUM(F67:I67)</f>
        <v>56.51</v>
      </c>
      <c r="F67" s="124">
        <v>51.06</v>
      </c>
      <c r="G67" s="124">
        <v>0.28999999999999998</v>
      </c>
      <c r="H67" s="124">
        <v>0</v>
      </c>
      <c r="I67" s="125">
        <v>5.16</v>
      </c>
      <c r="J67" s="131">
        <v>99</v>
      </c>
      <c r="K67" s="132"/>
    </row>
    <row r="68" spans="1:256" ht="15.95" customHeight="1">
      <c r="A68" s="120" t="s">
        <v>479</v>
      </c>
      <c r="B68" s="120" t="s">
        <v>483</v>
      </c>
      <c r="C68" s="121" t="s">
        <v>484</v>
      </c>
      <c r="D68" s="122" t="s">
        <v>402</v>
      </c>
      <c r="E68" s="123">
        <f t="shared" ref="E68:E120" si="10">SUM(F68:I68)</f>
        <v>56.51</v>
      </c>
      <c r="F68" s="124">
        <v>51.06</v>
      </c>
      <c r="G68" s="124">
        <v>0.28999999999999998</v>
      </c>
      <c r="H68" s="124">
        <v>0</v>
      </c>
      <c r="I68" s="125">
        <v>5.16</v>
      </c>
      <c r="J68" s="131">
        <v>99</v>
      </c>
      <c r="K68" s="132"/>
    </row>
    <row r="69" spans="1:256" ht="15.95" customHeight="1">
      <c r="A69" s="120" t="s">
        <v>479</v>
      </c>
      <c r="B69" s="120" t="s">
        <v>485</v>
      </c>
      <c r="C69" s="121" t="s">
        <v>486</v>
      </c>
      <c r="D69" s="122" t="s">
        <v>402</v>
      </c>
      <c r="E69" s="123">
        <f t="shared" si="10"/>
        <v>56.51</v>
      </c>
      <c r="F69" s="124">
        <v>51.06</v>
      </c>
      <c r="G69" s="124">
        <v>0.28999999999999998</v>
      </c>
      <c r="H69" s="124">
        <v>0</v>
      </c>
      <c r="I69" s="125">
        <v>5.16</v>
      </c>
      <c r="J69" s="131">
        <v>99</v>
      </c>
      <c r="K69" s="132"/>
    </row>
    <row r="70" spans="1:256" ht="15.95" customHeight="1">
      <c r="A70" s="120" t="s">
        <v>479</v>
      </c>
      <c r="B70" s="120" t="s">
        <v>487</v>
      </c>
      <c r="C70" s="121" t="s">
        <v>488</v>
      </c>
      <c r="D70" s="122" t="s">
        <v>402</v>
      </c>
      <c r="E70" s="123">
        <f t="shared" si="10"/>
        <v>56.51</v>
      </c>
      <c r="F70" s="124">
        <v>51.06</v>
      </c>
      <c r="G70" s="124">
        <v>0.28999999999999998</v>
      </c>
      <c r="H70" s="124">
        <v>0</v>
      </c>
      <c r="I70" s="125">
        <v>5.16</v>
      </c>
      <c r="J70" s="131">
        <v>99</v>
      </c>
      <c r="K70" s="132"/>
    </row>
    <row r="71" spans="1:256" ht="15.95" customHeight="1">
      <c r="A71" s="120" t="s">
        <v>479</v>
      </c>
      <c r="B71" s="120" t="s">
        <v>489</v>
      </c>
      <c r="C71" s="121" t="s">
        <v>490</v>
      </c>
      <c r="D71" s="122" t="s">
        <v>402</v>
      </c>
      <c r="E71" s="123">
        <f t="shared" si="10"/>
        <v>56.51</v>
      </c>
      <c r="F71" s="124">
        <v>51.06</v>
      </c>
      <c r="G71" s="124">
        <v>0.28999999999999998</v>
      </c>
      <c r="H71" s="124">
        <v>0</v>
      </c>
      <c r="I71" s="125">
        <v>5.16</v>
      </c>
      <c r="J71" s="131">
        <v>99</v>
      </c>
      <c r="K71" s="132"/>
    </row>
    <row r="72" spans="1:256" ht="15.95" customHeight="1">
      <c r="A72" s="120" t="s">
        <v>479</v>
      </c>
      <c r="B72" s="120" t="s">
        <v>491</v>
      </c>
      <c r="C72" s="121" t="s">
        <v>492</v>
      </c>
      <c r="D72" s="122" t="s">
        <v>402</v>
      </c>
      <c r="E72" s="123">
        <f t="shared" si="10"/>
        <v>56.51</v>
      </c>
      <c r="F72" s="124">
        <v>51.06</v>
      </c>
      <c r="G72" s="124">
        <v>0.28999999999999998</v>
      </c>
      <c r="H72" s="124">
        <v>0</v>
      </c>
      <c r="I72" s="125">
        <v>5.16</v>
      </c>
      <c r="J72" s="131">
        <v>99</v>
      </c>
      <c r="K72" s="132"/>
    </row>
    <row r="73" spans="1:256" ht="15.95" customHeight="1">
      <c r="A73" s="120" t="s">
        <v>479</v>
      </c>
      <c r="B73" s="120" t="s">
        <v>493</v>
      </c>
      <c r="C73" s="121" t="s">
        <v>494</v>
      </c>
      <c r="D73" s="122" t="s">
        <v>402</v>
      </c>
      <c r="E73" s="123">
        <f t="shared" si="10"/>
        <v>56.51</v>
      </c>
      <c r="F73" s="124">
        <v>51.06</v>
      </c>
      <c r="G73" s="124">
        <v>0.28999999999999998</v>
      </c>
      <c r="H73" s="124">
        <v>0</v>
      </c>
      <c r="I73" s="125">
        <v>5.16</v>
      </c>
      <c r="J73" s="131">
        <v>99</v>
      </c>
      <c r="K73" s="132"/>
    </row>
    <row r="74" spans="1:256" ht="15.95" customHeight="1">
      <c r="A74" s="120" t="s">
        <v>479</v>
      </c>
      <c r="B74" s="120" t="s">
        <v>495</v>
      </c>
      <c r="C74" s="121" t="s">
        <v>496</v>
      </c>
      <c r="D74" s="122" t="s">
        <v>402</v>
      </c>
      <c r="E74" s="123">
        <f t="shared" si="10"/>
        <v>56.51</v>
      </c>
      <c r="F74" s="124">
        <v>51.06</v>
      </c>
      <c r="G74" s="124">
        <v>0.28999999999999998</v>
      </c>
      <c r="H74" s="124">
        <v>0</v>
      </c>
      <c r="I74" s="125">
        <v>5.16</v>
      </c>
      <c r="J74" s="131">
        <v>99</v>
      </c>
      <c r="K74" s="132"/>
    </row>
    <row r="75" spans="1:256" ht="15.95" customHeight="1">
      <c r="A75" s="120" t="s">
        <v>479</v>
      </c>
      <c r="B75" s="120" t="s">
        <v>497</v>
      </c>
      <c r="C75" s="121" t="s">
        <v>498</v>
      </c>
      <c r="D75" s="122" t="s">
        <v>402</v>
      </c>
      <c r="E75" s="123">
        <f t="shared" si="10"/>
        <v>56.51</v>
      </c>
      <c r="F75" s="124">
        <v>51.06</v>
      </c>
      <c r="G75" s="124">
        <v>0.28999999999999998</v>
      </c>
      <c r="H75" s="124">
        <v>0</v>
      </c>
      <c r="I75" s="125">
        <v>5.16</v>
      </c>
      <c r="J75" s="131">
        <v>99</v>
      </c>
      <c r="K75" s="132"/>
    </row>
    <row r="76" spans="1:256" ht="15.95" customHeight="1">
      <c r="A76" s="120" t="s">
        <v>479</v>
      </c>
      <c r="B76" s="120" t="s">
        <v>499</v>
      </c>
      <c r="C76" s="121" t="s">
        <v>500</v>
      </c>
      <c r="D76" s="122" t="s">
        <v>402</v>
      </c>
      <c r="E76" s="123">
        <f t="shared" si="10"/>
        <v>56.51</v>
      </c>
      <c r="F76" s="124">
        <v>51.06</v>
      </c>
      <c r="G76" s="124">
        <v>0.28999999999999998</v>
      </c>
      <c r="H76" s="124">
        <v>0</v>
      </c>
      <c r="I76" s="125">
        <v>5.16</v>
      </c>
      <c r="J76" s="131">
        <v>99</v>
      </c>
      <c r="K76" s="132"/>
    </row>
    <row r="77" spans="1:256" ht="15.95" customHeight="1">
      <c r="A77" s="120" t="s">
        <v>479</v>
      </c>
      <c r="B77" s="120" t="s">
        <v>501</v>
      </c>
      <c r="C77" s="121" t="s">
        <v>502</v>
      </c>
      <c r="D77" s="122" t="s">
        <v>402</v>
      </c>
      <c r="E77" s="123">
        <f t="shared" si="10"/>
        <v>56.51</v>
      </c>
      <c r="F77" s="124">
        <v>51.06</v>
      </c>
      <c r="G77" s="124">
        <v>0.28999999999999998</v>
      </c>
      <c r="H77" s="124">
        <v>0</v>
      </c>
      <c r="I77" s="125">
        <v>5.16</v>
      </c>
      <c r="J77" s="131">
        <v>99</v>
      </c>
      <c r="K77" s="132"/>
    </row>
    <row r="78" spans="1:256" ht="15.95" customHeight="1">
      <c r="A78" s="120" t="s">
        <v>479</v>
      </c>
      <c r="B78" s="120" t="s">
        <v>503</v>
      </c>
      <c r="C78" s="121" t="s">
        <v>504</v>
      </c>
      <c r="D78" s="122" t="s">
        <v>402</v>
      </c>
      <c r="E78" s="123">
        <f t="shared" si="10"/>
        <v>56.51</v>
      </c>
      <c r="F78" s="124">
        <v>51.06</v>
      </c>
      <c r="G78" s="124">
        <v>0.28999999999999998</v>
      </c>
      <c r="H78" s="124">
        <v>0</v>
      </c>
      <c r="I78" s="125">
        <v>5.16</v>
      </c>
      <c r="J78" s="131">
        <v>99</v>
      </c>
      <c r="K78" s="132"/>
    </row>
    <row r="79" spans="1:256" ht="15.95" customHeight="1">
      <c r="A79" s="120" t="s">
        <v>479</v>
      </c>
      <c r="B79" s="120" t="s">
        <v>505</v>
      </c>
      <c r="C79" s="121" t="s">
        <v>506</v>
      </c>
      <c r="D79" s="122" t="s">
        <v>402</v>
      </c>
      <c r="E79" s="123">
        <f t="shared" si="10"/>
        <v>158.52000000000001</v>
      </c>
      <c r="F79" s="124">
        <v>53.88</v>
      </c>
      <c r="G79" s="124">
        <v>100.04</v>
      </c>
      <c r="H79" s="124">
        <v>0</v>
      </c>
      <c r="I79" s="125">
        <v>4.5999999999999996</v>
      </c>
      <c r="J79" s="131">
        <v>99</v>
      </c>
      <c r="K79" s="132"/>
    </row>
    <row r="80" spans="1:256" s="231" customFormat="1" ht="15.95" customHeight="1">
      <c r="A80" s="228" t="s">
        <v>432</v>
      </c>
      <c r="B80" s="228" t="s">
        <v>432</v>
      </c>
      <c r="C80" s="117" t="s">
        <v>433</v>
      </c>
      <c r="D80" s="127"/>
      <c r="E80" s="232"/>
      <c r="F80" s="232"/>
      <c r="G80" s="232"/>
      <c r="H80" s="232"/>
      <c r="I80" s="232"/>
      <c r="J80" s="118"/>
      <c r="K80" s="118"/>
      <c r="L80" s="229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0"/>
      <c r="DZ80" s="230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0"/>
      <c r="EP80" s="230"/>
      <c r="EQ80" s="230"/>
      <c r="ER80" s="230"/>
      <c r="ES80" s="230"/>
      <c r="ET80" s="230"/>
      <c r="EU80" s="230"/>
      <c r="EV80" s="230"/>
      <c r="EW80" s="230"/>
      <c r="EX80" s="230"/>
      <c r="EY80" s="230"/>
      <c r="EZ80" s="230"/>
      <c r="FA80" s="230"/>
      <c r="FB80" s="230"/>
      <c r="FC80" s="230"/>
      <c r="FD80" s="230"/>
      <c r="FE80" s="230"/>
      <c r="FF80" s="230"/>
      <c r="FG80" s="230"/>
      <c r="FH80" s="230"/>
      <c r="FI80" s="230"/>
      <c r="FJ80" s="230"/>
      <c r="FK80" s="230"/>
      <c r="FL80" s="230"/>
      <c r="FM80" s="230"/>
      <c r="FN80" s="230"/>
      <c r="FO80" s="230"/>
      <c r="FP80" s="230"/>
      <c r="FQ80" s="230"/>
      <c r="FR80" s="230"/>
      <c r="FS80" s="230"/>
      <c r="FT80" s="230"/>
      <c r="FU80" s="230"/>
      <c r="FV80" s="230"/>
      <c r="FW80" s="230"/>
      <c r="FX80" s="230"/>
      <c r="FY80" s="230"/>
      <c r="FZ80" s="230"/>
      <c r="GA80" s="230"/>
      <c r="GB80" s="230"/>
      <c r="GC80" s="230"/>
      <c r="GD80" s="230"/>
      <c r="GE80" s="230"/>
      <c r="GF80" s="230"/>
      <c r="GG80" s="230"/>
      <c r="GH80" s="230"/>
      <c r="GI80" s="230"/>
      <c r="GJ80" s="230"/>
      <c r="GK80" s="230"/>
      <c r="GL80" s="230"/>
      <c r="GM80" s="230"/>
      <c r="GN80" s="230"/>
      <c r="GO80" s="230"/>
      <c r="GP80" s="230"/>
      <c r="GQ80" s="230"/>
      <c r="GR80" s="230"/>
      <c r="GS80" s="230"/>
      <c r="GT80" s="230"/>
      <c r="GU80" s="230"/>
      <c r="GV80" s="230"/>
      <c r="GW80" s="230"/>
      <c r="GX80" s="230"/>
      <c r="GY80" s="230"/>
      <c r="GZ80" s="230"/>
      <c r="HA80" s="230"/>
      <c r="HB80" s="230"/>
      <c r="HC80" s="230"/>
      <c r="HD80" s="230"/>
      <c r="HE80" s="230"/>
      <c r="HF80" s="230"/>
      <c r="HG80" s="230"/>
      <c r="HH80" s="230"/>
      <c r="HI80" s="230"/>
      <c r="HJ80" s="230"/>
      <c r="HK80" s="230"/>
      <c r="HL80" s="230"/>
      <c r="HM80" s="230"/>
      <c r="HN80" s="230"/>
      <c r="HO80" s="230"/>
      <c r="HP80" s="230"/>
      <c r="HQ80" s="230"/>
      <c r="HR80" s="230"/>
      <c r="HS80" s="230"/>
      <c r="HT80" s="230"/>
      <c r="HU80" s="230"/>
      <c r="HV80" s="230"/>
      <c r="HW80" s="230"/>
      <c r="HX80" s="230"/>
      <c r="HY80" s="230"/>
      <c r="HZ80" s="230"/>
      <c r="IA80" s="230"/>
      <c r="IB80" s="230"/>
      <c r="IC80" s="230"/>
      <c r="ID80" s="230"/>
      <c r="IE80" s="230"/>
      <c r="IF80" s="230"/>
      <c r="IG80" s="230"/>
      <c r="IH80" s="230"/>
      <c r="II80" s="230"/>
      <c r="IJ80" s="230"/>
      <c r="IK80" s="230"/>
      <c r="IL80" s="230"/>
      <c r="IM80" s="230"/>
      <c r="IN80" s="230"/>
      <c r="IO80" s="230"/>
      <c r="IP80" s="230"/>
      <c r="IQ80" s="230"/>
      <c r="IR80" s="230"/>
      <c r="IS80" s="230"/>
      <c r="IT80" s="230"/>
      <c r="IU80" s="230"/>
      <c r="IV80" s="230"/>
    </row>
    <row r="81" spans="1:256" ht="15.95" customHeight="1">
      <c r="A81" s="120" t="s">
        <v>432</v>
      </c>
      <c r="B81" s="120" t="s">
        <v>509</v>
      </c>
      <c r="C81" s="121" t="s">
        <v>510</v>
      </c>
      <c r="D81" s="122" t="s">
        <v>402</v>
      </c>
      <c r="E81" s="123">
        <f t="shared" si="10"/>
        <v>50.39</v>
      </c>
      <c r="F81" s="124">
        <v>43.9</v>
      </c>
      <c r="G81" s="124">
        <v>1.71</v>
      </c>
      <c r="H81" s="124">
        <v>0</v>
      </c>
      <c r="I81" s="125">
        <v>4.78</v>
      </c>
      <c r="J81" s="131">
        <v>99</v>
      </c>
      <c r="K81" s="132"/>
    </row>
    <row r="82" spans="1:256" ht="15.95" customHeight="1">
      <c r="A82" s="120" t="s">
        <v>432</v>
      </c>
      <c r="B82" s="120" t="s">
        <v>511</v>
      </c>
      <c r="C82" s="121" t="s">
        <v>512</v>
      </c>
      <c r="D82" s="122" t="s">
        <v>402</v>
      </c>
      <c r="E82" s="123">
        <f t="shared" si="10"/>
        <v>50.39</v>
      </c>
      <c r="F82" s="124">
        <v>43.9</v>
      </c>
      <c r="G82" s="124">
        <v>1.71</v>
      </c>
      <c r="H82" s="124">
        <v>0</v>
      </c>
      <c r="I82" s="125">
        <v>4.78</v>
      </c>
      <c r="J82" s="131">
        <v>99</v>
      </c>
      <c r="K82" s="132"/>
    </row>
    <row r="83" spans="1:256" ht="15.95" customHeight="1">
      <c r="A83" s="120" t="s">
        <v>432</v>
      </c>
      <c r="B83" s="120" t="s">
        <v>513</v>
      </c>
      <c r="C83" s="121" t="s">
        <v>514</v>
      </c>
      <c r="D83" s="122" t="s">
        <v>402</v>
      </c>
      <c r="E83" s="123">
        <f t="shared" si="10"/>
        <v>50.39</v>
      </c>
      <c r="F83" s="124">
        <v>43.9</v>
      </c>
      <c r="G83" s="124">
        <v>1.71</v>
      </c>
      <c r="H83" s="124">
        <v>0</v>
      </c>
      <c r="I83" s="125">
        <v>4.78</v>
      </c>
      <c r="J83" s="131">
        <v>99</v>
      </c>
      <c r="K83" s="132"/>
    </row>
    <row r="84" spans="1:256" ht="15.95" customHeight="1">
      <c r="A84" s="120" t="s">
        <v>432</v>
      </c>
      <c r="B84" s="120" t="s">
        <v>515</v>
      </c>
      <c r="C84" s="121" t="s">
        <v>516</v>
      </c>
      <c r="D84" s="122" t="s">
        <v>402</v>
      </c>
      <c r="E84" s="123">
        <f t="shared" si="10"/>
        <v>50.39</v>
      </c>
      <c r="F84" s="124">
        <v>43.9</v>
      </c>
      <c r="G84" s="124">
        <v>1.71</v>
      </c>
      <c r="H84" s="124">
        <v>0</v>
      </c>
      <c r="I84" s="125">
        <v>4.78</v>
      </c>
      <c r="J84" s="131">
        <v>99</v>
      </c>
      <c r="K84" s="132"/>
    </row>
    <row r="85" spans="1:256" ht="15.95" customHeight="1">
      <c r="A85" s="120" t="s">
        <v>432</v>
      </c>
      <c r="B85" s="120" t="s">
        <v>517</v>
      </c>
      <c r="C85" s="121" t="s">
        <v>518</v>
      </c>
      <c r="D85" s="122" t="s">
        <v>402</v>
      </c>
      <c r="E85" s="123">
        <f t="shared" si="10"/>
        <v>50.39</v>
      </c>
      <c r="F85" s="124">
        <v>43.9</v>
      </c>
      <c r="G85" s="124">
        <v>1.71</v>
      </c>
      <c r="H85" s="124">
        <v>0</v>
      </c>
      <c r="I85" s="125">
        <v>4.78</v>
      </c>
      <c r="J85" s="131">
        <v>99</v>
      </c>
      <c r="K85" s="132"/>
    </row>
    <row r="86" spans="1:256" ht="15.95" customHeight="1">
      <c r="A86" s="120" t="s">
        <v>432</v>
      </c>
      <c r="B86" s="120" t="s">
        <v>434</v>
      </c>
      <c r="C86" s="121" t="s">
        <v>435</v>
      </c>
      <c r="D86" s="122" t="s">
        <v>402</v>
      </c>
      <c r="E86" s="123">
        <f t="shared" ref="E86" si="11">SUM(F86:I86)</f>
        <v>48.68</v>
      </c>
      <c r="F86" s="124">
        <v>43.9</v>
      </c>
      <c r="G86" s="124">
        <v>0</v>
      </c>
      <c r="H86" s="124">
        <v>0</v>
      </c>
      <c r="I86" s="125">
        <v>4.78</v>
      </c>
      <c r="J86" s="131">
        <v>99</v>
      </c>
      <c r="K86" s="132"/>
    </row>
    <row r="87" spans="1:256" ht="15.95" customHeight="1">
      <c r="A87" s="120" t="s">
        <v>432</v>
      </c>
      <c r="B87" s="120" t="s">
        <v>519</v>
      </c>
      <c r="C87" s="121" t="s">
        <v>520</v>
      </c>
      <c r="D87" s="122" t="s">
        <v>402</v>
      </c>
      <c r="E87" s="123">
        <f t="shared" si="10"/>
        <v>50.39</v>
      </c>
      <c r="F87" s="124">
        <v>43.9</v>
      </c>
      <c r="G87" s="124">
        <v>1.71</v>
      </c>
      <c r="H87" s="124">
        <v>0</v>
      </c>
      <c r="I87" s="125">
        <v>4.78</v>
      </c>
      <c r="J87" s="131">
        <v>99</v>
      </c>
      <c r="K87" s="132"/>
    </row>
    <row r="88" spans="1:256" ht="15.95" customHeight="1">
      <c r="A88" s="120" t="s">
        <v>432</v>
      </c>
      <c r="B88" s="120" t="s">
        <v>521</v>
      </c>
      <c r="C88" s="121" t="s">
        <v>522</v>
      </c>
      <c r="D88" s="122" t="s">
        <v>402</v>
      </c>
      <c r="E88" s="123">
        <f t="shared" si="10"/>
        <v>50.39</v>
      </c>
      <c r="F88" s="124">
        <v>43.9</v>
      </c>
      <c r="G88" s="124">
        <v>1.71</v>
      </c>
      <c r="H88" s="124">
        <v>0</v>
      </c>
      <c r="I88" s="125">
        <v>4.78</v>
      </c>
      <c r="J88" s="131">
        <v>99</v>
      </c>
      <c r="K88" s="132"/>
    </row>
    <row r="89" spans="1:256" ht="15.95" customHeight="1">
      <c r="A89" s="120" t="s">
        <v>432</v>
      </c>
      <c r="B89" s="120" t="s">
        <v>523</v>
      </c>
      <c r="C89" s="121" t="s">
        <v>524</v>
      </c>
      <c r="D89" s="122" t="s">
        <v>402</v>
      </c>
      <c r="E89" s="123">
        <f t="shared" si="10"/>
        <v>50.39</v>
      </c>
      <c r="F89" s="124">
        <v>43.9</v>
      </c>
      <c r="G89" s="124">
        <v>1.71</v>
      </c>
      <c r="H89" s="124">
        <v>0</v>
      </c>
      <c r="I89" s="125">
        <v>4.78</v>
      </c>
      <c r="J89" s="131">
        <v>99</v>
      </c>
      <c r="K89" s="132"/>
    </row>
    <row r="90" spans="1:256" ht="15.95" customHeight="1">
      <c r="A90" s="120" t="s">
        <v>432</v>
      </c>
      <c r="B90" s="120" t="s">
        <v>525</v>
      </c>
      <c r="C90" s="121" t="s">
        <v>526</v>
      </c>
      <c r="D90" s="122" t="s">
        <v>402</v>
      </c>
      <c r="E90" s="123">
        <f t="shared" si="10"/>
        <v>50.39</v>
      </c>
      <c r="F90" s="124">
        <v>43.9</v>
      </c>
      <c r="G90" s="124">
        <v>1.71</v>
      </c>
      <c r="H90" s="124">
        <v>0</v>
      </c>
      <c r="I90" s="125">
        <v>4.78</v>
      </c>
      <c r="J90" s="131">
        <v>99</v>
      </c>
      <c r="K90" s="132"/>
    </row>
    <row r="91" spans="1:256" ht="15.95" customHeight="1">
      <c r="A91" s="120" t="s">
        <v>432</v>
      </c>
      <c r="B91" s="120" t="s">
        <v>527</v>
      </c>
      <c r="C91" s="121" t="s">
        <v>528</v>
      </c>
      <c r="D91" s="122" t="s">
        <v>402</v>
      </c>
      <c r="E91" s="123">
        <f t="shared" si="10"/>
        <v>50.39</v>
      </c>
      <c r="F91" s="124">
        <v>43.9</v>
      </c>
      <c r="G91" s="124">
        <v>1.71</v>
      </c>
      <c r="H91" s="124">
        <v>0</v>
      </c>
      <c r="I91" s="125">
        <v>4.78</v>
      </c>
      <c r="J91" s="131">
        <v>99</v>
      </c>
      <c r="K91" s="132"/>
    </row>
    <row r="92" spans="1:256" ht="15.95" customHeight="1">
      <c r="A92" s="120" t="s">
        <v>432</v>
      </c>
      <c r="B92" s="120" t="s">
        <v>529</v>
      </c>
      <c r="C92" s="121" t="s">
        <v>530</v>
      </c>
      <c r="D92" s="122" t="s">
        <v>402</v>
      </c>
      <c r="E92" s="123">
        <f t="shared" si="10"/>
        <v>50.39</v>
      </c>
      <c r="F92" s="124">
        <v>43.9</v>
      </c>
      <c r="G92" s="124">
        <v>1.71</v>
      </c>
      <c r="H92" s="124">
        <v>0</v>
      </c>
      <c r="I92" s="125">
        <v>4.78</v>
      </c>
      <c r="J92" s="131">
        <v>99</v>
      </c>
      <c r="K92" s="132"/>
    </row>
    <row r="93" spans="1:256" s="231" customFormat="1" ht="15.95" customHeight="1">
      <c r="A93" s="228" t="s">
        <v>531</v>
      </c>
      <c r="B93" s="228" t="s">
        <v>531</v>
      </c>
      <c r="C93" s="117" t="s">
        <v>532</v>
      </c>
      <c r="D93" s="127"/>
      <c r="E93" s="232"/>
      <c r="F93" s="232"/>
      <c r="G93" s="232"/>
      <c r="H93" s="232"/>
      <c r="I93" s="232"/>
      <c r="J93" s="118"/>
      <c r="K93" s="118"/>
      <c r="L93" s="229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0"/>
      <c r="FK93" s="230"/>
      <c r="FL93" s="230"/>
      <c r="FM93" s="230"/>
      <c r="FN93" s="230"/>
      <c r="FO93" s="230"/>
      <c r="FP93" s="230"/>
      <c r="FQ93" s="230"/>
      <c r="FR93" s="230"/>
      <c r="FS93" s="230"/>
      <c r="FT93" s="230"/>
      <c r="FU93" s="230"/>
      <c r="FV93" s="230"/>
      <c r="FW93" s="230"/>
      <c r="FX93" s="230"/>
      <c r="FY93" s="230"/>
      <c r="FZ93" s="230"/>
      <c r="GA93" s="230"/>
      <c r="GB93" s="230"/>
      <c r="GC93" s="230"/>
      <c r="GD93" s="230"/>
      <c r="GE93" s="230"/>
      <c r="GF93" s="230"/>
      <c r="GG93" s="230"/>
      <c r="GH93" s="230"/>
      <c r="GI93" s="230"/>
      <c r="GJ93" s="230"/>
      <c r="GK93" s="230"/>
      <c r="GL93" s="230"/>
      <c r="GM93" s="230"/>
      <c r="GN93" s="230"/>
      <c r="GO93" s="230"/>
      <c r="GP93" s="230"/>
      <c r="GQ93" s="230"/>
      <c r="GR93" s="230"/>
      <c r="GS93" s="230"/>
      <c r="GT93" s="230"/>
      <c r="GU93" s="230"/>
      <c r="GV93" s="230"/>
      <c r="GW93" s="230"/>
      <c r="GX93" s="230"/>
      <c r="GY93" s="230"/>
      <c r="GZ93" s="230"/>
      <c r="HA93" s="230"/>
      <c r="HB93" s="230"/>
      <c r="HC93" s="230"/>
      <c r="HD93" s="230"/>
      <c r="HE93" s="230"/>
      <c r="HF93" s="230"/>
      <c r="HG93" s="230"/>
      <c r="HH93" s="230"/>
      <c r="HI93" s="230"/>
      <c r="HJ93" s="230"/>
      <c r="HK93" s="230"/>
      <c r="HL93" s="230"/>
      <c r="HM93" s="230"/>
      <c r="HN93" s="230"/>
      <c r="HO93" s="230"/>
      <c r="HP93" s="230"/>
      <c r="HQ93" s="230"/>
      <c r="HR93" s="230"/>
      <c r="HS93" s="230"/>
      <c r="HT93" s="230"/>
      <c r="HU93" s="230"/>
      <c r="HV93" s="230"/>
      <c r="HW93" s="230"/>
      <c r="HX93" s="230"/>
      <c r="HY93" s="230"/>
      <c r="HZ93" s="230"/>
      <c r="IA93" s="230"/>
      <c r="IB93" s="230"/>
      <c r="IC93" s="230"/>
      <c r="ID93" s="230"/>
      <c r="IE93" s="230"/>
      <c r="IF93" s="230"/>
      <c r="IG93" s="230"/>
      <c r="IH93" s="230"/>
      <c r="II93" s="230"/>
      <c r="IJ93" s="230"/>
      <c r="IK93" s="230"/>
      <c r="IL93" s="230"/>
      <c r="IM93" s="230"/>
      <c r="IN93" s="230"/>
      <c r="IO93" s="230"/>
      <c r="IP93" s="230"/>
      <c r="IQ93" s="230"/>
      <c r="IR93" s="230"/>
      <c r="IS93" s="230"/>
      <c r="IT93" s="230"/>
      <c r="IU93" s="230"/>
      <c r="IV93" s="230"/>
    </row>
    <row r="94" spans="1:256" ht="15.95" customHeight="1">
      <c r="A94" s="120" t="s">
        <v>531</v>
      </c>
      <c r="B94" s="120" t="s">
        <v>533</v>
      </c>
      <c r="C94" s="121" t="s">
        <v>534</v>
      </c>
      <c r="D94" s="122" t="s">
        <v>402</v>
      </c>
      <c r="E94" s="123">
        <f t="shared" si="10"/>
        <v>62.11</v>
      </c>
      <c r="F94" s="124">
        <v>54.1</v>
      </c>
      <c r="G94" s="124">
        <v>2.46</v>
      </c>
      <c r="H94" s="124">
        <v>0</v>
      </c>
      <c r="I94" s="125">
        <v>5.55</v>
      </c>
      <c r="J94" s="131">
        <v>99</v>
      </c>
      <c r="K94" s="132"/>
    </row>
    <row r="95" spans="1:256" ht="15.95" customHeight="1">
      <c r="A95" s="120" t="s">
        <v>531</v>
      </c>
      <c r="B95" s="120" t="s">
        <v>535</v>
      </c>
      <c r="C95" s="121" t="s">
        <v>536</v>
      </c>
      <c r="D95" s="122" t="s">
        <v>402</v>
      </c>
      <c r="E95" s="123">
        <f t="shared" si="10"/>
        <v>62.11</v>
      </c>
      <c r="F95" s="124">
        <v>54.1</v>
      </c>
      <c r="G95" s="124">
        <v>2.46</v>
      </c>
      <c r="H95" s="124">
        <v>0</v>
      </c>
      <c r="I95" s="125">
        <v>5.55</v>
      </c>
      <c r="J95" s="131">
        <v>99</v>
      </c>
      <c r="K95" s="132"/>
    </row>
    <row r="96" spans="1:256" ht="15.95" customHeight="1">
      <c r="A96" s="120" t="s">
        <v>531</v>
      </c>
      <c r="B96" s="120" t="s">
        <v>537</v>
      </c>
      <c r="C96" s="121" t="s">
        <v>538</v>
      </c>
      <c r="D96" s="122" t="s">
        <v>402</v>
      </c>
      <c r="E96" s="123">
        <f t="shared" si="10"/>
        <v>62.11</v>
      </c>
      <c r="F96" s="124">
        <v>54.1</v>
      </c>
      <c r="G96" s="124">
        <v>2.46</v>
      </c>
      <c r="H96" s="124">
        <v>0</v>
      </c>
      <c r="I96" s="125">
        <v>5.55</v>
      </c>
      <c r="J96" s="131">
        <v>99</v>
      </c>
      <c r="K96" s="132"/>
    </row>
    <row r="97" spans="1:256" ht="15.95" customHeight="1">
      <c r="A97" s="120" t="s">
        <v>531</v>
      </c>
      <c r="B97" s="120" t="s">
        <v>539</v>
      </c>
      <c r="C97" s="121" t="s">
        <v>540</v>
      </c>
      <c r="D97" s="122" t="s">
        <v>402</v>
      </c>
      <c r="E97" s="123">
        <f t="shared" si="10"/>
        <v>62.11</v>
      </c>
      <c r="F97" s="124">
        <v>54.1</v>
      </c>
      <c r="G97" s="124">
        <v>2.46</v>
      </c>
      <c r="H97" s="124">
        <v>0</v>
      </c>
      <c r="I97" s="125">
        <v>5.55</v>
      </c>
      <c r="J97" s="131">
        <v>99</v>
      </c>
      <c r="K97" s="132"/>
    </row>
    <row r="98" spans="1:256" ht="15.95" customHeight="1">
      <c r="A98" s="120" t="s">
        <v>531</v>
      </c>
      <c r="B98" s="120" t="s">
        <v>541</v>
      </c>
      <c r="C98" s="121" t="s">
        <v>542</v>
      </c>
      <c r="D98" s="122" t="s">
        <v>402</v>
      </c>
      <c r="E98" s="123">
        <f t="shared" si="10"/>
        <v>62.11</v>
      </c>
      <c r="F98" s="124">
        <v>54.1</v>
      </c>
      <c r="G98" s="124">
        <v>2.46</v>
      </c>
      <c r="H98" s="124">
        <v>0</v>
      </c>
      <c r="I98" s="125">
        <v>5.55</v>
      </c>
      <c r="J98" s="131">
        <v>99</v>
      </c>
      <c r="K98" s="132"/>
    </row>
    <row r="99" spans="1:256" s="231" customFormat="1" ht="15.95" customHeight="1">
      <c r="A99" s="228" t="s">
        <v>436</v>
      </c>
      <c r="B99" s="228" t="s">
        <v>436</v>
      </c>
      <c r="C99" s="117" t="s">
        <v>437</v>
      </c>
      <c r="D99" s="127"/>
      <c r="E99" s="232"/>
      <c r="F99" s="232"/>
      <c r="G99" s="232"/>
      <c r="H99" s="232"/>
      <c r="I99" s="232"/>
      <c r="J99" s="118"/>
      <c r="K99" s="118"/>
      <c r="L99" s="229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  <c r="BK99" s="230"/>
      <c r="BL99" s="230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/>
      <c r="BY99" s="230"/>
      <c r="BZ99" s="230"/>
      <c r="CA99" s="230"/>
      <c r="CB99" s="230"/>
      <c r="CC99" s="230"/>
      <c r="CD99" s="230"/>
      <c r="CE99" s="230"/>
      <c r="CF99" s="230"/>
      <c r="CG99" s="230"/>
      <c r="CH99" s="230"/>
      <c r="CI99" s="230"/>
      <c r="CJ99" s="230"/>
      <c r="CK99" s="230"/>
      <c r="CL99" s="230"/>
      <c r="CM99" s="230"/>
      <c r="CN99" s="230"/>
      <c r="CO99" s="230"/>
      <c r="CP99" s="230"/>
      <c r="CQ99" s="230"/>
      <c r="CR99" s="230"/>
      <c r="CS99" s="230"/>
      <c r="CT99" s="230"/>
      <c r="CU99" s="230"/>
      <c r="CV99" s="230"/>
      <c r="CW99" s="230"/>
      <c r="CX99" s="230"/>
      <c r="CY99" s="230"/>
      <c r="CZ99" s="230"/>
      <c r="DA99" s="230"/>
      <c r="DB99" s="230"/>
      <c r="DC99" s="230"/>
      <c r="DD99" s="230"/>
      <c r="DE99" s="230"/>
      <c r="DF99" s="230"/>
      <c r="DG99" s="230"/>
      <c r="DH99" s="230"/>
      <c r="DI99" s="230"/>
      <c r="DJ99" s="230"/>
      <c r="DK99" s="230"/>
      <c r="DL99" s="230"/>
      <c r="DM99" s="230"/>
      <c r="DN99" s="230"/>
      <c r="DO99" s="230"/>
      <c r="DP99" s="230"/>
      <c r="DQ99" s="230"/>
      <c r="DR99" s="230"/>
      <c r="DS99" s="230"/>
      <c r="DT99" s="230"/>
      <c r="DU99" s="230"/>
      <c r="DV99" s="230"/>
      <c r="DW99" s="230"/>
      <c r="DX99" s="230"/>
      <c r="DY99" s="230"/>
      <c r="DZ99" s="230"/>
      <c r="EA99" s="230"/>
      <c r="EB99" s="230"/>
      <c r="EC99" s="230"/>
      <c r="ED99" s="230"/>
      <c r="EE99" s="230"/>
      <c r="EF99" s="230"/>
      <c r="EG99" s="230"/>
      <c r="EH99" s="230"/>
      <c r="EI99" s="230"/>
      <c r="EJ99" s="230"/>
      <c r="EK99" s="230"/>
      <c r="EL99" s="230"/>
      <c r="EM99" s="230"/>
      <c r="EN99" s="230"/>
      <c r="EO99" s="230"/>
      <c r="EP99" s="230"/>
      <c r="EQ99" s="230"/>
      <c r="ER99" s="230"/>
      <c r="ES99" s="230"/>
      <c r="ET99" s="230"/>
      <c r="EU99" s="230"/>
      <c r="EV99" s="230"/>
      <c r="EW99" s="230"/>
      <c r="EX99" s="230"/>
      <c r="EY99" s="230"/>
      <c r="EZ99" s="230"/>
      <c r="FA99" s="230"/>
      <c r="FB99" s="230"/>
      <c r="FC99" s="230"/>
      <c r="FD99" s="230"/>
      <c r="FE99" s="230"/>
      <c r="FF99" s="230"/>
      <c r="FG99" s="230"/>
      <c r="FH99" s="230"/>
      <c r="FI99" s="230"/>
      <c r="FJ99" s="230"/>
      <c r="FK99" s="230"/>
      <c r="FL99" s="230"/>
      <c r="FM99" s="230"/>
      <c r="FN99" s="230"/>
      <c r="FO99" s="230"/>
      <c r="FP99" s="230"/>
      <c r="FQ99" s="230"/>
      <c r="FR99" s="230"/>
      <c r="FS99" s="230"/>
      <c r="FT99" s="230"/>
      <c r="FU99" s="230"/>
      <c r="FV99" s="230"/>
      <c r="FW99" s="230"/>
      <c r="FX99" s="230"/>
      <c r="FY99" s="230"/>
      <c r="FZ99" s="230"/>
      <c r="GA99" s="230"/>
      <c r="GB99" s="230"/>
      <c r="GC99" s="230"/>
      <c r="GD99" s="230"/>
      <c r="GE99" s="230"/>
      <c r="GF99" s="230"/>
      <c r="GG99" s="230"/>
      <c r="GH99" s="230"/>
      <c r="GI99" s="230"/>
      <c r="GJ99" s="230"/>
      <c r="GK99" s="230"/>
      <c r="GL99" s="230"/>
      <c r="GM99" s="230"/>
      <c r="GN99" s="230"/>
      <c r="GO99" s="230"/>
      <c r="GP99" s="230"/>
      <c r="GQ99" s="230"/>
      <c r="GR99" s="230"/>
      <c r="GS99" s="230"/>
      <c r="GT99" s="230"/>
      <c r="GU99" s="230"/>
      <c r="GV99" s="230"/>
      <c r="GW99" s="230"/>
      <c r="GX99" s="230"/>
      <c r="GY99" s="230"/>
      <c r="GZ99" s="230"/>
      <c r="HA99" s="230"/>
      <c r="HB99" s="230"/>
      <c r="HC99" s="230"/>
      <c r="HD99" s="230"/>
      <c r="HE99" s="230"/>
      <c r="HF99" s="230"/>
      <c r="HG99" s="230"/>
      <c r="HH99" s="230"/>
      <c r="HI99" s="230"/>
      <c r="HJ99" s="230"/>
      <c r="HK99" s="230"/>
      <c r="HL99" s="230"/>
      <c r="HM99" s="230"/>
      <c r="HN99" s="230"/>
      <c r="HO99" s="230"/>
      <c r="HP99" s="230"/>
      <c r="HQ99" s="230"/>
      <c r="HR99" s="230"/>
      <c r="HS99" s="230"/>
      <c r="HT99" s="230"/>
      <c r="HU99" s="230"/>
      <c r="HV99" s="230"/>
      <c r="HW99" s="230"/>
      <c r="HX99" s="230"/>
      <c r="HY99" s="230"/>
      <c r="HZ99" s="230"/>
      <c r="IA99" s="230"/>
      <c r="IB99" s="230"/>
      <c r="IC99" s="230"/>
      <c r="ID99" s="230"/>
      <c r="IE99" s="230"/>
      <c r="IF99" s="230"/>
      <c r="IG99" s="230"/>
      <c r="IH99" s="230"/>
      <c r="II99" s="230"/>
      <c r="IJ99" s="230"/>
      <c r="IK99" s="230"/>
      <c r="IL99" s="230"/>
      <c r="IM99" s="230"/>
      <c r="IN99" s="230"/>
      <c r="IO99" s="230"/>
      <c r="IP99" s="230"/>
      <c r="IQ99" s="230"/>
      <c r="IR99" s="230"/>
      <c r="IS99" s="230"/>
      <c r="IT99" s="230"/>
      <c r="IU99" s="230"/>
      <c r="IV99" s="230"/>
    </row>
    <row r="100" spans="1:256" ht="15.95" customHeight="1">
      <c r="A100" s="120" t="s">
        <v>436</v>
      </c>
      <c r="B100" s="120" t="s">
        <v>440</v>
      </c>
      <c r="C100" s="121" t="s">
        <v>441</v>
      </c>
      <c r="D100" s="122" t="s">
        <v>402</v>
      </c>
      <c r="E100" s="123">
        <f t="shared" si="10"/>
        <v>92.8</v>
      </c>
      <c r="F100" s="124">
        <v>74.34</v>
      </c>
      <c r="G100" s="124">
        <v>11.51</v>
      </c>
      <c r="H100" s="124">
        <v>0</v>
      </c>
      <c r="I100" s="125">
        <v>6.95</v>
      </c>
      <c r="J100" s="131">
        <v>99</v>
      </c>
      <c r="K100" s="132"/>
    </row>
    <row r="101" spans="1:256" ht="15.95" customHeight="1">
      <c r="A101" s="120" t="s">
        <v>436</v>
      </c>
      <c r="B101" s="120" t="s">
        <v>442</v>
      </c>
      <c r="C101" s="121" t="s">
        <v>443</v>
      </c>
      <c r="D101" s="122" t="s">
        <v>402</v>
      </c>
      <c r="E101" s="123">
        <f t="shared" si="10"/>
        <v>92.8</v>
      </c>
      <c r="F101" s="124">
        <v>74.34</v>
      </c>
      <c r="G101" s="124">
        <v>11.51</v>
      </c>
      <c r="H101" s="124">
        <v>0</v>
      </c>
      <c r="I101" s="125">
        <v>6.95</v>
      </c>
      <c r="J101" s="131">
        <v>99</v>
      </c>
      <c r="K101" s="132"/>
    </row>
    <row r="102" spans="1:256" ht="15.95" customHeight="1">
      <c r="A102" s="120" t="s">
        <v>436</v>
      </c>
      <c r="B102" s="120" t="s">
        <v>444</v>
      </c>
      <c r="C102" s="121" t="s">
        <v>445</v>
      </c>
      <c r="D102" s="122" t="s">
        <v>402</v>
      </c>
      <c r="E102" s="123">
        <f t="shared" si="10"/>
        <v>92.8</v>
      </c>
      <c r="F102" s="124">
        <v>74.34</v>
      </c>
      <c r="G102" s="124">
        <v>11.51</v>
      </c>
      <c r="H102" s="124">
        <v>0</v>
      </c>
      <c r="I102" s="125">
        <v>6.95</v>
      </c>
      <c r="J102" s="131">
        <v>99</v>
      </c>
      <c r="K102" s="132"/>
    </row>
    <row r="103" spans="1:256" ht="15.95" customHeight="1">
      <c r="A103" s="120" t="s">
        <v>436</v>
      </c>
      <c r="B103" s="120" t="s">
        <v>438</v>
      </c>
      <c r="C103" s="121" t="s">
        <v>439</v>
      </c>
      <c r="D103" s="122" t="s">
        <v>402</v>
      </c>
      <c r="E103" s="123">
        <f t="shared" ref="E103" si="12">SUM(F103:I103)</f>
        <v>81.290000000000006</v>
      </c>
      <c r="F103" s="124">
        <v>74.34</v>
      </c>
      <c r="G103" s="124">
        <v>0</v>
      </c>
      <c r="H103" s="124">
        <v>0</v>
      </c>
      <c r="I103" s="125">
        <v>6.95</v>
      </c>
      <c r="J103" s="131">
        <v>99</v>
      </c>
      <c r="K103" s="132"/>
    </row>
    <row r="104" spans="1:256" s="231" customFormat="1" ht="15.95" customHeight="1">
      <c r="A104" s="228" t="s">
        <v>398</v>
      </c>
      <c r="B104" s="228" t="s">
        <v>398</v>
      </c>
      <c r="C104" s="117" t="s">
        <v>399</v>
      </c>
      <c r="D104" s="127"/>
      <c r="E104" s="232"/>
      <c r="F104" s="232"/>
      <c r="G104" s="232"/>
      <c r="H104" s="232"/>
      <c r="I104" s="232"/>
      <c r="J104" s="118"/>
      <c r="K104" s="118"/>
      <c r="L104" s="229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0"/>
      <c r="BL104" s="230"/>
      <c r="BM104" s="230"/>
      <c r="BN104" s="230"/>
      <c r="BO104" s="230"/>
      <c r="BP104" s="230"/>
      <c r="BQ104" s="230"/>
      <c r="BR104" s="230"/>
      <c r="BS104" s="230"/>
      <c r="BT104" s="230"/>
      <c r="BU104" s="230"/>
      <c r="BV104" s="230"/>
      <c r="BW104" s="230"/>
      <c r="BX104" s="230"/>
      <c r="BY104" s="230"/>
      <c r="BZ104" s="230"/>
      <c r="CA104" s="230"/>
      <c r="CB104" s="230"/>
      <c r="CC104" s="230"/>
      <c r="CD104" s="230"/>
      <c r="CE104" s="230"/>
      <c r="CF104" s="230"/>
      <c r="CG104" s="230"/>
      <c r="CH104" s="230"/>
      <c r="CI104" s="230"/>
      <c r="CJ104" s="230"/>
      <c r="CK104" s="230"/>
      <c r="CL104" s="230"/>
      <c r="CM104" s="230"/>
      <c r="CN104" s="230"/>
      <c r="CO104" s="230"/>
      <c r="CP104" s="230"/>
      <c r="CQ104" s="230"/>
      <c r="CR104" s="230"/>
      <c r="CS104" s="230"/>
      <c r="CT104" s="230"/>
      <c r="CU104" s="230"/>
      <c r="CV104" s="230"/>
      <c r="CW104" s="230"/>
      <c r="CX104" s="230"/>
      <c r="CY104" s="230"/>
      <c r="CZ104" s="230"/>
      <c r="DA104" s="230"/>
      <c r="DB104" s="230"/>
      <c r="DC104" s="230"/>
      <c r="DD104" s="230"/>
      <c r="DE104" s="230"/>
      <c r="DF104" s="230"/>
      <c r="DG104" s="230"/>
      <c r="DH104" s="230"/>
      <c r="DI104" s="230"/>
      <c r="DJ104" s="230"/>
      <c r="DK104" s="230"/>
      <c r="DL104" s="230"/>
      <c r="DM104" s="230"/>
      <c r="DN104" s="230"/>
      <c r="DO104" s="230"/>
      <c r="DP104" s="230"/>
      <c r="DQ104" s="230"/>
      <c r="DR104" s="230"/>
      <c r="DS104" s="230"/>
      <c r="DT104" s="230"/>
      <c r="DU104" s="230"/>
      <c r="DV104" s="230"/>
      <c r="DW104" s="230"/>
      <c r="DX104" s="230"/>
      <c r="DY104" s="230"/>
      <c r="DZ104" s="230"/>
      <c r="EA104" s="230"/>
      <c r="EB104" s="230"/>
      <c r="EC104" s="230"/>
      <c r="ED104" s="230"/>
      <c r="EE104" s="230"/>
      <c r="EF104" s="230"/>
      <c r="EG104" s="230"/>
      <c r="EH104" s="230"/>
      <c r="EI104" s="230"/>
      <c r="EJ104" s="230"/>
      <c r="EK104" s="230"/>
      <c r="EL104" s="230"/>
      <c r="EM104" s="230"/>
      <c r="EN104" s="230"/>
      <c r="EO104" s="230"/>
      <c r="EP104" s="230"/>
      <c r="EQ104" s="230"/>
      <c r="ER104" s="230"/>
      <c r="ES104" s="230"/>
      <c r="ET104" s="230"/>
      <c r="EU104" s="230"/>
      <c r="EV104" s="230"/>
      <c r="EW104" s="230"/>
      <c r="EX104" s="230"/>
      <c r="EY104" s="230"/>
      <c r="EZ104" s="230"/>
      <c r="FA104" s="230"/>
      <c r="FB104" s="230"/>
      <c r="FC104" s="230"/>
      <c r="FD104" s="230"/>
      <c r="FE104" s="230"/>
      <c r="FF104" s="230"/>
      <c r="FG104" s="230"/>
      <c r="FH104" s="230"/>
      <c r="FI104" s="230"/>
      <c r="FJ104" s="230"/>
      <c r="FK104" s="230"/>
      <c r="FL104" s="230"/>
      <c r="FM104" s="230"/>
      <c r="FN104" s="230"/>
      <c r="FO104" s="230"/>
      <c r="FP104" s="230"/>
      <c r="FQ104" s="230"/>
      <c r="FR104" s="230"/>
      <c r="FS104" s="230"/>
      <c r="FT104" s="230"/>
      <c r="FU104" s="230"/>
      <c r="FV104" s="230"/>
      <c r="FW104" s="230"/>
      <c r="FX104" s="230"/>
      <c r="FY104" s="230"/>
      <c r="FZ104" s="230"/>
      <c r="GA104" s="230"/>
      <c r="GB104" s="230"/>
      <c r="GC104" s="230"/>
      <c r="GD104" s="230"/>
      <c r="GE104" s="230"/>
      <c r="GF104" s="230"/>
      <c r="GG104" s="230"/>
      <c r="GH104" s="230"/>
      <c r="GI104" s="230"/>
      <c r="GJ104" s="230"/>
      <c r="GK104" s="230"/>
      <c r="GL104" s="230"/>
      <c r="GM104" s="230"/>
      <c r="GN104" s="230"/>
      <c r="GO104" s="230"/>
      <c r="GP104" s="230"/>
      <c r="GQ104" s="230"/>
      <c r="GR104" s="230"/>
      <c r="GS104" s="230"/>
      <c r="GT104" s="230"/>
      <c r="GU104" s="230"/>
      <c r="GV104" s="230"/>
      <c r="GW104" s="230"/>
      <c r="GX104" s="230"/>
      <c r="GY104" s="230"/>
      <c r="GZ104" s="230"/>
      <c r="HA104" s="230"/>
      <c r="HB104" s="230"/>
      <c r="HC104" s="230"/>
      <c r="HD104" s="230"/>
      <c r="HE104" s="230"/>
      <c r="HF104" s="230"/>
      <c r="HG104" s="230"/>
      <c r="HH104" s="230"/>
      <c r="HI104" s="230"/>
      <c r="HJ104" s="230"/>
      <c r="HK104" s="230"/>
      <c r="HL104" s="230"/>
      <c r="HM104" s="230"/>
      <c r="HN104" s="230"/>
      <c r="HO104" s="230"/>
      <c r="HP104" s="230"/>
      <c r="HQ104" s="230"/>
      <c r="HR104" s="230"/>
      <c r="HS104" s="230"/>
      <c r="HT104" s="230"/>
      <c r="HU104" s="230"/>
      <c r="HV104" s="230"/>
      <c r="HW104" s="230"/>
      <c r="HX104" s="230"/>
      <c r="HY104" s="230"/>
      <c r="HZ104" s="230"/>
      <c r="IA104" s="230"/>
      <c r="IB104" s="230"/>
      <c r="IC104" s="230"/>
      <c r="ID104" s="230"/>
      <c r="IE104" s="230"/>
      <c r="IF104" s="230"/>
      <c r="IG104" s="230"/>
      <c r="IH104" s="230"/>
      <c r="II104" s="230"/>
      <c r="IJ104" s="230"/>
      <c r="IK104" s="230"/>
      <c r="IL104" s="230"/>
      <c r="IM104" s="230"/>
      <c r="IN104" s="230"/>
      <c r="IO104" s="230"/>
      <c r="IP104" s="230"/>
      <c r="IQ104" s="230"/>
      <c r="IR104" s="230"/>
      <c r="IS104" s="230"/>
      <c r="IT104" s="230"/>
      <c r="IU104" s="230"/>
      <c r="IV104" s="230"/>
    </row>
    <row r="105" spans="1:256" ht="15.95" customHeight="1">
      <c r="A105" s="120" t="s">
        <v>398</v>
      </c>
      <c r="B105" s="120" t="s">
        <v>400</v>
      </c>
      <c r="C105" s="121" t="s">
        <v>401</v>
      </c>
      <c r="D105" s="122" t="s">
        <v>402</v>
      </c>
      <c r="E105" s="123">
        <f t="shared" ref="E105:E118" si="13">SUM(F105:I105)</f>
        <v>48.07</v>
      </c>
      <c r="F105" s="124">
        <v>30.64</v>
      </c>
      <c r="G105" s="124">
        <v>14.84</v>
      </c>
      <c r="H105" s="124">
        <v>0</v>
      </c>
      <c r="I105" s="125">
        <v>2.59</v>
      </c>
      <c r="J105" s="131">
        <v>91</v>
      </c>
      <c r="K105" s="132"/>
    </row>
    <row r="106" spans="1:256" ht="15.95" customHeight="1">
      <c r="A106" s="120" t="s">
        <v>398</v>
      </c>
      <c r="B106" s="120" t="s">
        <v>403</v>
      </c>
      <c r="C106" s="121" t="s">
        <v>404</v>
      </c>
      <c r="D106" s="122" t="s">
        <v>402</v>
      </c>
      <c r="E106" s="123">
        <f t="shared" si="13"/>
        <v>78.569999999999993</v>
      </c>
      <c r="F106" s="124">
        <v>30.64</v>
      </c>
      <c r="G106" s="124">
        <v>45.34</v>
      </c>
      <c r="H106" s="124">
        <v>0</v>
      </c>
      <c r="I106" s="125">
        <v>2.59</v>
      </c>
      <c r="J106" s="131">
        <v>91</v>
      </c>
      <c r="K106" s="132"/>
    </row>
    <row r="107" spans="1:256" ht="15.95" customHeight="1">
      <c r="A107" s="120" t="s">
        <v>398</v>
      </c>
      <c r="B107" s="120" t="s">
        <v>405</v>
      </c>
      <c r="C107" s="121" t="s">
        <v>406</v>
      </c>
      <c r="D107" s="122" t="s">
        <v>402</v>
      </c>
      <c r="E107" s="123">
        <f t="shared" si="13"/>
        <v>112.89</v>
      </c>
      <c r="F107" s="124">
        <v>30.64</v>
      </c>
      <c r="G107" s="124">
        <v>79.66</v>
      </c>
      <c r="H107" s="124">
        <v>0</v>
      </c>
      <c r="I107" s="125">
        <v>2.59</v>
      </c>
      <c r="J107" s="131">
        <v>91</v>
      </c>
      <c r="K107" s="132"/>
    </row>
    <row r="108" spans="1:256" ht="15.95" customHeight="1">
      <c r="A108" s="120" t="s">
        <v>398</v>
      </c>
      <c r="B108" s="120" t="s">
        <v>407</v>
      </c>
      <c r="C108" s="121" t="s">
        <v>408</v>
      </c>
      <c r="D108" s="122" t="s">
        <v>402</v>
      </c>
      <c r="E108" s="123">
        <f t="shared" si="13"/>
        <v>240.76</v>
      </c>
      <c r="F108" s="124">
        <v>42.63</v>
      </c>
      <c r="G108" s="124">
        <v>195.54</v>
      </c>
      <c r="H108" s="124">
        <v>0</v>
      </c>
      <c r="I108" s="125">
        <v>2.59</v>
      </c>
      <c r="J108" s="131">
        <v>91</v>
      </c>
      <c r="K108" s="132"/>
    </row>
    <row r="109" spans="1:256" ht="15.95" customHeight="1">
      <c r="A109" s="120" t="s">
        <v>398</v>
      </c>
      <c r="B109" s="120" t="s">
        <v>409</v>
      </c>
      <c r="C109" s="121" t="s">
        <v>410</v>
      </c>
      <c r="D109" s="122" t="s">
        <v>402</v>
      </c>
      <c r="E109" s="123">
        <f t="shared" si="13"/>
        <v>37</v>
      </c>
      <c r="F109" s="124">
        <v>30.64</v>
      </c>
      <c r="G109" s="124">
        <v>3.77</v>
      </c>
      <c r="H109" s="124">
        <v>0</v>
      </c>
      <c r="I109" s="125">
        <v>2.59</v>
      </c>
      <c r="J109" s="131">
        <v>91</v>
      </c>
      <c r="K109" s="132"/>
    </row>
    <row r="110" spans="1:256" ht="15.95" customHeight="1">
      <c r="A110" s="120" t="s">
        <v>398</v>
      </c>
      <c r="B110" s="120" t="s">
        <v>411</v>
      </c>
      <c r="C110" s="121" t="s">
        <v>412</v>
      </c>
      <c r="D110" s="122" t="s">
        <v>402</v>
      </c>
      <c r="E110" s="123">
        <f t="shared" si="13"/>
        <v>50.27</v>
      </c>
      <c r="F110" s="124">
        <v>30.64</v>
      </c>
      <c r="G110" s="124">
        <v>17.04</v>
      </c>
      <c r="H110" s="124">
        <v>0</v>
      </c>
      <c r="I110" s="125">
        <v>2.59</v>
      </c>
      <c r="J110" s="131">
        <v>91</v>
      </c>
      <c r="K110" s="132"/>
    </row>
    <row r="111" spans="1:256" ht="15.95" customHeight="1">
      <c r="A111" s="120" t="s">
        <v>398</v>
      </c>
      <c r="B111" s="120" t="s">
        <v>413</v>
      </c>
      <c r="C111" s="121" t="s">
        <v>414</v>
      </c>
      <c r="D111" s="122" t="s">
        <v>402</v>
      </c>
      <c r="E111" s="123">
        <f t="shared" si="13"/>
        <v>215.78</v>
      </c>
      <c r="F111" s="124">
        <v>30.64</v>
      </c>
      <c r="G111" s="124">
        <v>182.55</v>
      </c>
      <c r="H111" s="124">
        <v>0</v>
      </c>
      <c r="I111" s="125">
        <v>2.59</v>
      </c>
      <c r="J111" s="131">
        <v>91</v>
      </c>
      <c r="K111" s="132"/>
    </row>
    <row r="112" spans="1:256" ht="15.95" customHeight="1">
      <c r="A112" s="120" t="s">
        <v>398</v>
      </c>
      <c r="B112" s="120" t="s">
        <v>415</v>
      </c>
      <c r="C112" s="121" t="s">
        <v>416</v>
      </c>
      <c r="D112" s="122" t="s">
        <v>402</v>
      </c>
      <c r="E112" s="123">
        <f t="shared" si="13"/>
        <v>37</v>
      </c>
      <c r="F112" s="124">
        <v>30.64</v>
      </c>
      <c r="G112" s="124">
        <v>3.77</v>
      </c>
      <c r="H112" s="124">
        <v>0</v>
      </c>
      <c r="I112" s="125">
        <v>2.59</v>
      </c>
      <c r="J112" s="131">
        <v>91</v>
      </c>
      <c r="K112" s="132"/>
    </row>
    <row r="113" spans="1:256" ht="15.95" customHeight="1">
      <c r="A113" s="120" t="s">
        <v>398</v>
      </c>
      <c r="B113" s="120" t="s">
        <v>417</v>
      </c>
      <c r="C113" s="121" t="s">
        <v>418</v>
      </c>
      <c r="D113" s="122" t="s">
        <v>402</v>
      </c>
      <c r="E113" s="123">
        <f t="shared" si="13"/>
        <v>62.2</v>
      </c>
      <c r="F113" s="124">
        <v>30.64</v>
      </c>
      <c r="G113" s="124">
        <v>28.97</v>
      </c>
      <c r="H113" s="124">
        <v>0</v>
      </c>
      <c r="I113" s="125">
        <v>2.59</v>
      </c>
      <c r="J113" s="131">
        <v>91</v>
      </c>
      <c r="K113" s="132"/>
    </row>
    <row r="114" spans="1:256" ht="15.95" customHeight="1">
      <c r="A114" s="120" t="s">
        <v>398</v>
      </c>
      <c r="B114" s="120" t="s">
        <v>419</v>
      </c>
      <c r="C114" s="121" t="s">
        <v>420</v>
      </c>
      <c r="D114" s="122" t="s">
        <v>402</v>
      </c>
      <c r="E114" s="123">
        <f t="shared" si="13"/>
        <v>17.190000000000001</v>
      </c>
      <c r="F114" s="124">
        <v>8.44</v>
      </c>
      <c r="G114" s="124">
        <v>7.96</v>
      </c>
      <c r="H114" s="124">
        <v>0</v>
      </c>
      <c r="I114" s="125">
        <v>0.79</v>
      </c>
      <c r="J114" s="131">
        <v>91</v>
      </c>
      <c r="K114" s="132"/>
    </row>
    <row r="115" spans="1:256" ht="15.95" customHeight="1">
      <c r="A115" s="120" t="s">
        <v>398</v>
      </c>
      <c r="B115" s="120" t="s">
        <v>421</v>
      </c>
      <c r="C115" s="121" t="s">
        <v>422</v>
      </c>
      <c r="D115" s="122" t="s">
        <v>402</v>
      </c>
      <c r="E115" s="123">
        <f t="shared" si="13"/>
        <v>44.42</v>
      </c>
      <c r="F115" s="124">
        <v>30.64</v>
      </c>
      <c r="G115" s="124">
        <v>11.19</v>
      </c>
      <c r="H115" s="124">
        <v>0</v>
      </c>
      <c r="I115" s="125">
        <v>2.59</v>
      </c>
      <c r="J115" s="131">
        <v>91</v>
      </c>
      <c r="K115" s="132"/>
    </row>
    <row r="116" spans="1:256" ht="15.95" customHeight="1">
      <c r="A116" s="120" t="s">
        <v>398</v>
      </c>
      <c r="B116" s="120" t="s">
        <v>423</v>
      </c>
      <c r="C116" s="121" t="s">
        <v>424</v>
      </c>
      <c r="D116" s="122" t="s">
        <v>402</v>
      </c>
      <c r="E116" s="123">
        <f t="shared" si="13"/>
        <v>33.229999999999997</v>
      </c>
      <c r="F116" s="124">
        <v>30.64</v>
      </c>
      <c r="G116" s="124">
        <v>0</v>
      </c>
      <c r="H116" s="124">
        <v>0</v>
      </c>
      <c r="I116" s="125">
        <v>2.59</v>
      </c>
      <c r="J116" s="131">
        <v>91</v>
      </c>
      <c r="K116" s="132"/>
    </row>
    <row r="117" spans="1:256" s="231" customFormat="1" ht="15.95" customHeight="1">
      <c r="A117" s="228" t="s">
        <v>468</v>
      </c>
      <c r="B117" s="228" t="s">
        <v>468</v>
      </c>
      <c r="C117" s="117" t="s">
        <v>469</v>
      </c>
      <c r="D117" s="127"/>
      <c r="E117" s="232"/>
      <c r="F117" s="232"/>
      <c r="G117" s="232"/>
      <c r="H117" s="232"/>
      <c r="I117" s="232"/>
      <c r="J117" s="118"/>
      <c r="K117" s="118"/>
      <c r="L117" s="229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  <c r="DE117" s="230"/>
      <c r="DF117" s="230"/>
      <c r="DG117" s="230"/>
      <c r="DH117" s="230"/>
      <c r="DI117" s="230"/>
      <c r="DJ117" s="230"/>
      <c r="DK117" s="230"/>
      <c r="DL117" s="230"/>
      <c r="DM117" s="230"/>
      <c r="DN117" s="230"/>
      <c r="DO117" s="230"/>
      <c r="DP117" s="230"/>
      <c r="DQ117" s="230"/>
      <c r="DR117" s="230"/>
      <c r="DS117" s="230"/>
      <c r="DT117" s="230"/>
      <c r="DU117" s="230"/>
      <c r="DV117" s="230"/>
      <c r="DW117" s="230"/>
      <c r="DX117" s="230"/>
      <c r="DY117" s="230"/>
      <c r="DZ117" s="230"/>
      <c r="EA117" s="230"/>
      <c r="EB117" s="230"/>
      <c r="EC117" s="230"/>
      <c r="ED117" s="230"/>
      <c r="EE117" s="230"/>
      <c r="EF117" s="230"/>
      <c r="EG117" s="230"/>
      <c r="EH117" s="230"/>
      <c r="EI117" s="230"/>
      <c r="EJ117" s="230"/>
      <c r="EK117" s="230"/>
      <c r="EL117" s="230"/>
      <c r="EM117" s="230"/>
      <c r="EN117" s="230"/>
      <c r="EO117" s="230"/>
      <c r="EP117" s="230"/>
      <c r="EQ117" s="230"/>
      <c r="ER117" s="230"/>
      <c r="ES117" s="230"/>
      <c r="ET117" s="230"/>
      <c r="EU117" s="230"/>
      <c r="EV117" s="230"/>
      <c r="EW117" s="230"/>
      <c r="EX117" s="230"/>
      <c r="EY117" s="230"/>
      <c r="EZ117" s="230"/>
      <c r="FA117" s="230"/>
      <c r="FB117" s="230"/>
      <c r="FC117" s="230"/>
      <c r="FD117" s="230"/>
      <c r="FE117" s="230"/>
      <c r="FF117" s="230"/>
      <c r="FG117" s="230"/>
      <c r="FH117" s="230"/>
      <c r="FI117" s="230"/>
      <c r="FJ117" s="230"/>
      <c r="FK117" s="230"/>
      <c r="FL117" s="230"/>
      <c r="FM117" s="230"/>
      <c r="FN117" s="230"/>
      <c r="FO117" s="230"/>
      <c r="FP117" s="230"/>
      <c r="FQ117" s="230"/>
      <c r="FR117" s="230"/>
      <c r="FS117" s="230"/>
      <c r="FT117" s="230"/>
      <c r="FU117" s="230"/>
      <c r="FV117" s="230"/>
      <c r="FW117" s="230"/>
      <c r="FX117" s="230"/>
      <c r="FY117" s="230"/>
      <c r="FZ117" s="230"/>
      <c r="GA117" s="230"/>
      <c r="GB117" s="230"/>
      <c r="GC117" s="230"/>
      <c r="GD117" s="230"/>
      <c r="GE117" s="230"/>
      <c r="GF117" s="230"/>
      <c r="GG117" s="230"/>
      <c r="GH117" s="230"/>
      <c r="GI117" s="230"/>
      <c r="GJ117" s="230"/>
      <c r="GK117" s="230"/>
      <c r="GL117" s="230"/>
      <c r="GM117" s="230"/>
      <c r="GN117" s="230"/>
      <c r="GO117" s="230"/>
      <c r="GP117" s="230"/>
      <c r="GQ117" s="230"/>
      <c r="GR117" s="230"/>
      <c r="GS117" s="230"/>
      <c r="GT117" s="230"/>
      <c r="GU117" s="230"/>
      <c r="GV117" s="230"/>
      <c r="GW117" s="230"/>
      <c r="GX117" s="230"/>
      <c r="GY117" s="230"/>
      <c r="GZ117" s="230"/>
      <c r="HA117" s="230"/>
      <c r="HB117" s="230"/>
      <c r="HC117" s="230"/>
      <c r="HD117" s="230"/>
      <c r="HE117" s="230"/>
      <c r="HF117" s="230"/>
      <c r="HG117" s="230"/>
      <c r="HH117" s="230"/>
      <c r="HI117" s="230"/>
      <c r="HJ117" s="230"/>
      <c r="HK117" s="230"/>
      <c r="HL117" s="230"/>
      <c r="HM117" s="230"/>
      <c r="HN117" s="230"/>
      <c r="HO117" s="230"/>
      <c r="HP117" s="230"/>
      <c r="HQ117" s="230"/>
      <c r="HR117" s="230"/>
      <c r="HS117" s="230"/>
      <c r="HT117" s="230"/>
      <c r="HU117" s="230"/>
      <c r="HV117" s="230"/>
      <c r="HW117" s="230"/>
      <c r="HX117" s="230"/>
      <c r="HY117" s="230"/>
      <c r="HZ117" s="230"/>
      <c r="IA117" s="230"/>
      <c r="IB117" s="230"/>
      <c r="IC117" s="230"/>
      <c r="ID117" s="230"/>
      <c r="IE117" s="230"/>
      <c r="IF117" s="230"/>
      <c r="IG117" s="230"/>
      <c r="IH117" s="230"/>
      <c r="II117" s="230"/>
      <c r="IJ117" s="230"/>
      <c r="IK117" s="230"/>
      <c r="IL117" s="230"/>
      <c r="IM117" s="230"/>
      <c r="IN117" s="230"/>
      <c r="IO117" s="230"/>
      <c r="IP117" s="230"/>
      <c r="IQ117" s="230"/>
      <c r="IR117" s="230"/>
      <c r="IS117" s="230"/>
      <c r="IT117" s="230"/>
      <c r="IU117" s="230"/>
      <c r="IV117" s="230"/>
    </row>
    <row r="118" spans="1:256" ht="15.95" customHeight="1">
      <c r="A118" s="120" t="s">
        <v>468</v>
      </c>
      <c r="B118" s="120" t="s">
        <v>1982</v>
      </c>
      <c r="C118" s="121" t="s">
        <v>605</v>
      </c>
      <c r="D118" s="122" t="s">
        <v>429</v>
      </c>
      <c r="E118" s="123">
        <f t="shared" si="13"/>
        <v>30865.61</v>
      </c>
      <c r="F118" s="124">
        <v>2101.94</v>
      </c>
      <c r="G118" s="124">
        <v>28595.52</v>
      </c>
      <c r="H118" s="124">
        <v>0</v>
      </c>
      <c r="I118" s="125">
        <v>168.15</v>
      </c>
      <c r="J118" s="131">
        <v>17</v>
      </c>
      <c r="K118" s="132" t="s">
        <v>2007</v>
      </c>
    </row>
    <row r="119" spans="1:256" s="231" customFormat="1" ht="15.95" customHeight="1">
      <c r="A119" s="228" t="s">
        <v>557</v>
      </c>
      <c r="B119" s="228" t="s">
        <v>557</v>
      </c>
      <c r="C119" s="117" t="s">
        <v>558</v>
      </c>
      <c r="D119" s="127"/>
      <c r="E119" s="232"/>
      <c r="F119" s="232"/>
      <c r="G119" s="232"/>
      <c r="H119" s="232"/>
      <c r="I119" s="232"/>
      <c r="J119" s="118"/>
      <c r="K119" s="118"/>
      <c r="L119" s="229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0"/>
      <c r="CW119" s="230"/>
      <c r="CX119" s="230"/>
      <c r="CY119" s="230"/>
      <c r="CZ119" s="230"/>
      <c r="DA119" s="230"/>
      <c r="DB119" s="230"/>
      <c r="DC119" s="230"/>
      <c r="DD119" s="230"/>
      <c r="DE119" s="230"/>
      <c r="DF119" s="230"/>
      <c r="DG119" s="230"/>
      <c r="DH119" s="230"/>
      <c r="DI119" s="230"/>
      <c r="DJ119" s="230"/>
      <c r="DK119" s="230"/>
      <c r="DL119" s="230"/>
      <c r="DM119" s="230"/>
      <c r="DN119" s="230"/>
      <c r="DO119" s="230"/>
      <c r="DP119" s="230"/>
      <c r="DQ119" s="230"/>
      <c r="DR119" s="230"/>
      <c r="DS119" s="230"/>
      <c r="DT119" s="230"/>
      <c r="DU119" s="230"/>
      <c r="DV119" s="230"/>
      <c r="DW119" s="230"/>
      <c r="DX119" s="230"/>
      <c r="DY119" s="230"/>
      <c r="DZ119" s="230"/>
      <c r="EA119" s="230"/>
      <c r="EB119" s="230"/>
      <c r="EC119" s="230"/>
      <c r="ED119" s="230"/>
      <c r="EE119" s="230"/>
      <c r="EF119" s="230"/>
      <c r="EG119" s="230"/>
      <c r="EH119" s="230"/>
      <c r="EI119" s="230"/>
      <c r="EJ119" s="230"/>
      <c r="EK119" s="230"/>
      <c r="EL119" s="230"/>
      <c r="EM119" s="230"/>
      <c r="EN119" s="230"/>
      <c r="EO119" s="230"/>
      <c r="EP119" s="230"/>
      <c r="EQ119" s="230"/>
      <c r="ER119" s="230"/>
      <c r="ES119" s="230"/>
      <c r="ET119" s="230"/>
      <c r="EU119" s="230"/>
      <c r="EV119" s="230"/>
      <c r="EW119" s="230"/>
      <c r="EX119" s="230"/>
      <c r="EY119" s="230"/>
      <c r="EZ119" s="230"/>
      <c r="FA119" s="230"/>
      <c r="FB119" s="230"/>
      <c r="FC119" s="230"/>
      <c r="FD119" s="230"/>
      <c r="FE119" s="230"/>
      <c r="FF119" s="230"/>
      <c r="FG119" s="230"/>
      <c r="FH119" s="230"/>
      <c r="FI119" s="230"/>
      <c r="FJ119" s="230"/>
      <c r="FK119" s="230"/>
      <c r="FL119" s="230"/>
      <c r="FM119" s="230"/>
      <c r="FN119" s="230"/>
      <c r="FO119" s="230"/>
      <c r="FP119" s="230"/>
      <c r="FQ119" s="230"/>
      <c r="FR119" s="230"/>
      <c r="FS119" s="230"/>
      <c r="FT119" s="230"/>
      <c r="FU119" s="230"/>
      <c r="FV119" s="230"/>
      <c r="FW119" s="230"/>
      <c r="FX119" s="230"/>
      <c r="FY119" s="230"/>
      <c r="FZ119" s="230"/>
      <c r="GA119" s="230"/>
      <c r="GB119" s="230"/>
      <c r="GC119" s="230"/>
      <c r="GD119" s="230"/>
      <c r="GE119" s="230"/>
      <c r="GF119" s="230"/>
      <c r="GG119" s="230"/>
      <c r="GH119" s="230"/>
      <c r="GI119" s="230"/>
      <c r="GJ119" s="230"/>
      <c r="GK119" s="230"/>
      <c r="GL119" s="230"/>
      <c r="GM119" s="230"/>
      <c r="GN119" s="230"/>
      <c r="GO119" s="230"/>
      <c r="GP119" s="230"/>
      <c r="GQ119" s="230"/>
      <c r="GR119" s="230"/>
      <c r="GS119" s="230"/>
      <c r="GT119" s="230"/>
      <c r="GU119" s="230"/>
      <c r="GV119" s="230"/>
      <c r="GW119" s="230"/>
      <c r="GX119" s="230"/>
      <c r="GY119" s="230"/>
      <c r="GZ119" s="230"/>
      <c r="HA119" s="230"/>
      <c r="HB119" s="230"/>
      <c r="HC119" s="230"/>
      <c r="HD119" s="230"/>
      <c r="HE119" s="230"/>
      <c r="HF119" s="230"/>
      <c r="HG119" s="230"/>
      <c r="HH119" s="230"/>
      <c r="HI119" s="230"/>
      <c r="HJ119" s="230"/>
      <c r="HK119" s="230"/>
      <c r="HL119" s="230"/>
      <c r="HM119" s="230"/>
      <c r="HN119" s="230"/>
      <c r="HO119" s="230"/>
      <c r="HP119" s="230"/>
      <c r="HQ119" s="230"/>
      <c r="HR119" s="230"/>
      <c r="HS119" s="230"/>
      <c r="HT119" s="230"/>
      <c r="HU119" s="230"/>
      <c r="HV119" s="230"/>
      <c r="HW119" s="230"/>
      <c r="HX119" s="230"/>
      <c r="HY119" s="230"/>
      <c r="HZ119" s="230"/>
      <c r="IA119" s="230"/>
      <c r="IB119" s="230"/>
      <c r="IC119" s="230"/>
      <c r="ID119" s="230"/>
      <c r="IE119" s="230"/>
      <c r="IF119" s="230"/>
      <c r="IG119" s="230"/>
      <c r="IH119" s="230"/>
      <c r="II119" s="230"/>
      <c r="IJ119" s="230"/>
      <c r="IK119" s="230"/>
      <c r="IL119" s="230"/>
      <c r="IM119" s="230"/>
      <c r="IN119" s="230"/>
      <c r="IO119" s="230"/>
      <c r="IP119" s="230"/>
      <c r="IQ119" s="230"/>
      <c r="IR119" s="230"/>
      <c r="IS119" s="230"/>
      <c r="IT119" s="230"/>
      <c r="IU119" s="230"/>
      <c r="IV119" s="230"/>
    </row>
    <row r="120" spans="1:256" ht="15.95" customHeight="1">
      <c r="A120" s="120" t="s">
        <v>557</v>
      </c>
      <c r="B120" s="120" t="s">
        <v>559</v>
      </c>
      <c r="C120" s="121" t="s">
        <v>560</v>
      </c>
      <c r="D120" s="122" t="s">
        <v>402</v>
      </c>
      <c r="E120" s="123">
        <f t="shared" si="10"/>
        <v>77.290000000000006</v>
      </c>
      <c r="F120" s="124">
        <v>57.87</v>
      </c>
      <c r="G120" s="124">
        <v>14.49</v>
      </c>
      <c r="H120" s="124">
        <v>0</v>
      </c>
      <c r="I120" s="125">
        <v>4.93</v>
      </c>
      <c r="J120" s="131">
        <v>99</v>
      </c>
      <c r="K120" s="132"/>
    </row>
    <row r="121" spans="1:256" s="231" customFormat="1" ht="15.95" customHeight="1">
      <c r="A121" s="228" t="s">
        <v>584</v>
      </c>
      <c r="B121" s="228" t="s">
        <v>584</v>
      </c>
      <c r="C121" s="117" t="s">
        <v>585</v>
      </c>
      <c r="D121" s="127" t="s">
        <v>402</v>
      </c>
      <c r="E121" s="232">
        <f t="shared" ref="E121" si="14">SUM(F121:I121)</f>
        <v>318.66000000000003</v>
      </c>
      <c r="F121" s="232">
        <v>276.17</v>
      </c>
      <c r="G121" s="232">
        <v>20.399999999999999</v>
      </c>
      <c r="H121" s="232">
        <v>0</v>
      </c>
      <c r="I121" s="232">
        <v>22.09</v>
      </c>
      <c r="J121" s="134">
        <v>99</v>
      </c>
      <c r="K121" s="118"/>
      <c r="L121" s="229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0"/>
      <c r="CB121" s="230"/>
      <c r="CC121" s="230"/>
      <c r="CD121" s="230"/>
      <c r="CE121" s="230"/>
      <c r="CF121" s="230"/>
      <c r="CG121" s="230"/>
      <c r="CH121" s="230"/>
      <c r="CI121" s="230"/>
      <c r="CJ121" s="230"/>
      <c r="CK121" s="230"/>
      <c r="CL121" s="230"/>
      <c r="CM121" s="230"/>
      <c r="CN121" s="230"/>
      <c r="CO121" s="230"/>
      <c r="CP121" s="230"/>
      <c r="CQ121" s="230"/>
      <c r="CR121" s="230"/>
      <c r="CS121" s="230"/>
      <c r="CT121" s="230"/>
      <c r="CU121" s="230"/>
      <c r="CV121" s="230"/>
      <c r="CW121" s="230"/>
      <c r="CX121" s="230"/>
      <c r="CY121" s="230"/>
      <c r="CZ121" s="230"/>
      <c r="DA121" s="230"/>
      <c r="DB121" s="230"/>
      <c r="DC121" s="230"/>
      <c r="DD121" s="230"/>
      <c r="DE121" s="230"/>
      <c r="DF121" s="230"/>
      <c r="DG121" s="230"/>
      <c r="DH121" s="230"/>
      <c r="DI121" s="230"/>
      <c r="DJ121" s="230"/>
      <c r="DK121" s="230"/>
      <c r="DL121" s="230"/>
      <c r="DM121" s="230"/>
      <c r="DN121" s="230"/>
      <c r="DO121" s="230"/>
      <c r="DP121" s="230"/>
      <c r="DQ121" s="230"/>
      <c r="DR121" s="230"/>
      <c r="DS121" s="230"/>
      <c r="DT121" s="230"/>
      <c r="DU121" s="230"/>
      <c r="DV121" s="230"/>
      <c r="DW121" s="230"/>
      <c r="DX121" s="230"/>
      <c r="DY121" s="230"/>
      <c r="DZ121" s="230"/>
      <c r="EA121" s="230"/>
      <c r="EB121" s="230"/>
      <c r="EC121" s="230"/>
      <c r="ED121" s="230"/>
      <c r="EE121" s="230"/>
      <c r="EF121" s="230"/>
      <c r="EG121" s="230"/>
      <c r="EH121" s="230"/>
      <c r="EI121" s="230"/>
      <c r="EJ121" s="230"/>
      <c r="EK121" s="230"/>
      <c r="EL121" s="230"/>
      <c r="EM121" s="230"/>
      <c r="EN121" s="230"/>
      <c r="EO121" s="230"/>
      <c r="EP121" s="230"/>
      <c r="EQ121" s="230"/>
      <c r="ER121" s="230"/>
      <c r="ES121" s="230"/>
      <c r="ET121" s="230"/>
      <c r="EU121" s="230"/>
      <c r="EV121" s="230"/>
      <c r="EW121" s="230"/>
      <c r="EX121" s="230"/>
      <c r="EY121" s="230"/>
      <c r="EZ121" s="230"/>
      <c r="FA121" s="230"/>
      <c r="FB121" s="230"/>
      <c r="FC121" s="230"/>
      <c r="FD121" s="230"/>
      <c r="FE121" s="230"/>
      <c r="FF121" s="230"/>
      <c r="FG121" s="230"/>
      <c r="FH121" s="230"/>
      <c r="FI121" s="230"/>
      <c r="FJ121" s="230"/>
      <c r="FK121" s="230"/>
      <c r="FL121" s="230"/>
      <c r="FM121" s="230"/>
      <c r="FN121" s="230"/>
      <c r="FO121" s="230"/>
      <c r="FP121" s="230"/>
      <c r="FQ121" s="230"/>
      <c r="FR121" s="230"/>
      <c r="FS121" s="230"/>
      <c r="FT121" s="230"/>
      <c r="FU121" s="230"/>
      <c r="FV121" s="230"/>
      <c r="FW121" s="230"/>
      <c r="FX121" s="230"/>
      <c r="FY121" s="230"/>
      <c r="FZ121" s="230"/>
      <c r="GA121" s="230"/>
      <c r="GB121" s="230"/>
      <c r="GC121" s="230"/>
      <c r="GD121" s="230"/>
      <c r="GE121" s="230"/>
      <c r="GF121" s="230"/>
      <c r="GG121" s="230"/>
      <c r="GH121" s="230"/>
      <c r="GI121" s="230"/>
      <c r="GJ121" s="230"/>
      <c r="GK121" s="230"/>
      <c r="GL121" s="230"/>
      <c r="GM121" s="230"/>
      <c r="GN121" s="230"/>
      <c r="GO121" s="230"/>
      <c r="GP121" s="230"/>
      <c r="GQ121" s="230"/>
      <c r="GR121" s="230"/>
      <c r="GS121" s="230"/>
      <c r="GT121" s="230"/>
      <c r="GU121" s="230"/>
      <c r="GV121" s="230"/>
      <c r="GW121" s="230"/>
      <c r="GX121" s="230"/>
      <c r="GY121" s="230"/>
      <c r="GZ121" s="230"/>
      <c r="HA121" s="230"/>
      <c r="HB121" s="230"/>
      <c r="HC121" s="230"/>
      <c r="HD121" s="230"/>
      <c r="HE121" s="230"/>
      <c r="HF121" s="230"/>
      <c r="HG121" s="230"/>
      <c r="HH121" s="230"/>
      <c r="HI121" s="230"/>
      <c r="HJ121" s="230"/>
      <c r="HK121" s="230"/>
      <c r="HL121" s="230"/>
      <c r="HM121" s="230"/>
      <c r="HN121" s="230"/>
      <c r="HO121" s="230"/>
      <c r="HP121" s="230"/>
      <c r="HQ121" s="230"/>
      <c r="HR121" s="230"/>
      <c r="HS121" s="230"/>
      <c r="HT121" s="230"/>
      <c r="HU121" s="230"/>
      <c r="HV121" s="230"/>
      <c r="HW121" s="230"/>
      <c r="HX121" s="230"/>
      <c r="HY121" s="230"/>
      <c r="HZ121" s="230"/>
      <c r="IA121" s="230"/>
      <c r="IB121" s="230"/>
      <c r="IC121" s="230"/>
      <c r="ID121" s="230"/>
      <c r="IE121" s="230"/>
      <c r="IF121" s="230"/>
      <c r="IG121" s="230"/>
      <c r="IH121" s="230"/>
      <c r="II121" s="230"/>
      <c r="IJ121" s="230"/>
      <c r="IK121" s="230"/>
      <c r="IL121" s="230"/>
      <c r="IM121" s="230"/>
      <c r="IN121" s="230"/>
      <c r="IO121" s="230"/>
      <c r="IP121" s="230"/>
      <c r="IQ121" s="230"/>
      <c r="IR121" s="230"/>
      <c r="IS121" s="230"/>
      <c r="IT121" s="230"/>
      <c r="IU121" s="230"/>
      <c r="IV121" s="230"/>
    </row>
    <row r="122" spans="1:256" s="231" customFormat="1" ht="15.95" customHeight="1">
      <c r="A122" s="228" t="s">
        <v>425</v>
      </c>
      <c r="B122" s="228" t="s">
        <v>425</v>
      </c>
      <c r="C122" s="117" t="s">
        <v>426</v>
      </c>
      <c r="D122" s="127"/>
      <c r="E122" s="232"/>
      <c r="F122" s="232"/>
      <c r="G122" s="232"/>
      <c r="H122" s="232"/>
      <c r="I122" s="232"/>
      <c r="J122" s="118"/>
      <c r="K122" s="118"/>
      <c r="L122" s="229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  <c r="CF122" s="230"/>
      <c r="CG122" s="230"/>
      <c r="CH122" s="230"/>
      <c r="CI122" s="230"/>
      <c r="CJ122" s="230"/>
      <c r="CK122" s="230"/>
      <c r="CL122" s="230"/>
      <c r="CM122" s="230"/>
      <c r="CN122" s="230"/>
      <c r="CO122" s="230"/>
      <c r="CP122" s="230"/>
      <c r="CQ122" s="230"/>
      <c r="CR122" s="230"/>
      <c r="CS122" s="230"/>
      <c r="CT122" s="230"/>
      <c r="CU122" s="230"/>
      <c r="CV122" s="230"/>
      <c r="CW122" s="230"/>
      <c r="CX122" s="230"/>
      <c r="CY122" s="230"/>
      <c r="CZ122" s="230"/>
      <c r="DA122" s="230"/>
      <c r="DB122" s="230"/>
      <c r="DC122" s="230"/>
      <c r="DD122" s="230"/>
      <c r="DE122" s="230"/>
      <c r="DF122" s="230"/>
      <c r="DG122" s="230"/>
      <c r="DH122" s="230"/>
      <c r="DI122" s="230"/>
      <c r="DJ122" s="230"/>
      <c r="DK122" s="230"/>
      <c r="DL122" s="230"/>
      <c r="DM122" s="230"/>
      <c r="DN122" s="230"/>
      <c r="DO122" s="230"/>
      <c r="DP122" s="230"/>
      <c r="DQ122" s="230"/>
      <c r="DR122" s="230"/>
      <c r="DS122" s="230"/>
      <c r="DT122" s="230"/>
      <c r="DU122" s="230"/>
      <c r="DV122" s="230"/>
      <c r="DW122" s="230"/>
      <c r="DX122" s="230"/>
      <c r="DY122" s="230"/>
      <c r="DZ122" s="230"/>
      <c r="EA122" s="230"/>
      <c r="EB122" s="230"/>
      <c r="EC122" s="230"/>
      <c r="ED122" s="230"/>
      <c r="EE122" s="230"/>
      <c r="EF122" s="230"/>
      <c r="EG122" s="230"/>
      <c r="EH122" s="230"/>
      <c r="EI122" s="230"/>
      <c r="EJ122" s="230"/>
      <c r="EK122" s="230"/>
      <c r="EL122" s="230"/>
      <c r="EM122" s="230"/>
      <c r="EN122" s="230"/>
      <c r="EO122" s="230"/>
      <c r="EP122" s="230"/>
      <c r="EQ122" s="230"/>
      <c r="ER122" s="230"/>
      <c r="ES122" s="230"/>
      <c r="ET122" s="230"/>
      <c r="EU122" s="230"/>
      <c r="EV122" s="230"/>
      <c r="EW122" s="230"/>
      <c r="EX122" s="230"/>
      <c r="EY122" s="230"/>
      <c r="EZ122" s="230"/>
      <c r="FA122" s="230"/>
      <c r="FB122" s="230"/>
      <c r="FC122" s="230"/>
      <c r="FD122" s="230"/>
      <c r="FE122" s="230"/>
      <c r="FF122" s="230"/>
      <c r="FG122" s="230"/>
      <c r="FH122" s="230"/>
      <c r="FI122" s="230"/>
      <c r="FJ122" s="230"/>
      <c r="FK122" s="230"/>
      <c r="FL122" s="230"/>
      <c r="FM122" s="230"/>
      <c r="FN122" s="230"/>
      <c r="FO122" s="230"/>
      <c r="FP122" s="230"/>
      <c r="FQ122" s="230"/>
      <c r="FR122" s="230"/>
      <c r="FS122" s="230"/>
      <c r="FT122" s="230"/>
      <c r="FU122" s="230"/>
      <c r="FV122" s="230"/>
      <c r="FW122" s="230"/>
      <c r="FX122" s="230"/>
      <c r="FY122" s="230"/>
      <c r="FZ122" s="230"/>
      <c r="GA122" s="230"/>
      <c r="GB122" s="230"/>
      <c r="GC122" s="230"/>
      <c r="GD122" s="230"/>
      <c r="GE122" s="230"/>
      <c r="GF122" s="230"/>
      <c r="GG122" s="230"/>
      <c r="GH122" s="230"/>
      <c r="GI122" s="230"/>
      <c r="GJ122" s="230"/>
      <c r="GK122" s="230"/>
      <c r="GL122" s="230"/>
      <c r="GM122" s="230"/>
      <c r="GN122" s="230"/>
      <c r="GO122" s="230"/>
      <c r="GP122" s="230"/>
      <c r="GQ122" s="230"/>
      <c r="GR122" s="230"/>
      <c r="GS122" s="230"/>
      <c r="GT122" s="230"/>
      <c r="GU122" s="230"/>
      <c r="GV122" s="230"/>
      <c r="GW122" s="230"/>
      <c r="GX122" s="230"/>
      <c r="GY122" s="230"/>
      <c r="GZ122" s="230"/>
      <c r="HA122" s="230"/>
      <c r="HB122" s="230"/>
      <c r="HC122" s="230"/>
      <c r="HD122" s="230"/>
      <c r="HE122" s="230"/>
      <c r="HF122" s="230"/>
      <c r="HG122" s="230"/>
      <c r="HH122" s="230"/>
      <c r="HI122" s="230"/>
      <c r="HJ122" s="230"/>
      <c r="HK122" s="230"/>
      <c r="HL122" s="230"/>
      <c r="HM122" s="230"/>
      <c r="HN122" s="230"/>
      <c r="HO122" s="230"/>
      <c r="HP122" s="230"/>
      <c r="HQ122" s="230"/>
      <c r="HR122" s="230"/>
      <c r="HS122" s="230"/>
      <c r="HT122" s="230"/>
      <c r="HU122" s="230"/>
      <c r="HV122" s="230"/>
      <c r="HW122" s="230"/>
      <c r="HX122" s="230"/>
      <c r="HY122" s="230"/>
      <c r="HZ122" s="230"/>
      <c r="IA122" s="230"/>
      <c r="IB122" s="230"/>
      <c r="IC122" s="230"/>
      <c r="ID122" s="230"/>
      <c r="IE122" s="230"/>
      <c r="IF122" s="230"/>
      <c r="IG122" s="230"/>
      <c r="IH122" s="230"/>
      <c r="II122" s="230"/>
      <c r="IJ122" s="230"/>
      <c r="IK122" s="230"/>
      <c r="IL122" s="230"/>
      <c r="IM122" s="230"/>
      <c r="IN122" s="230"/>
      <c r="IO122" s="230"/>
      <c r="IP122" s="230"/>
      <c r="IQ122" s="230"/>
      <c r="IR122" s="230"/>
      <c r="IS122" s="230"/>
      <c r="IT122" s="230"/>
      <c r="IU122" s="230"/>
      <c r="IV122" s="230"/>
    </row>
    <row r="123" spans="1:256" ht="15.95" customHeight="1">
      <c r="A123" s="120" t="s">
        <v>425</v>
      </c>
      <c r="B123" s="120" t="s">
        <v>427</v>
      </c>
      <c r="C123" s="121" t="s">
        <v>428</v>
      </c>
      <c r="D123" s="122" t="s">
        <v>429</v>
      </c>
      <c r="E123" s="123">
        <v>6419.02</v>
      </c>
      <c r="F123" s="124">
        <v>5501.18</v>
      </c>
      <c r="G123" s="124">
        <v>477.75</v>
      </c>
      <c r="H123" s="124">
        <v>0</v>
      </c>
      <c r="I123" s="125">
        <v>440.09</v>
      </c>
      <c r="J123" s="131">
        <v>92</v>
      </c>
      <c r="K123" s="132"/>
    </row>
    <row r="124" spans="1:256" ht="15.95" customHeight="1">
      <c r="A124" s="120" t="s">
        <v>425</v>
      </c>
      <c r="B124" s="120" t="s">
        <v>430</v>
      </c>
      <c r="C124" s="121" t="s">
        <v>431</v>
      </c>
      <c r="D124" s="122" t="s">
        <v>429</v>
      </c>
      <c r="E124" s="123">
        <v>319.29000000000002</v>
      </c>
      <c r="F124" s="124">
        <v>275.06</v>
      </c>
      <c r="G124" s="124">
        <v>22.23</v>
      </c>
      <c r="H124" s="124">
        <v>0</v>
      </c>
      <c r="I124" s="125">
        <v>22</v>
      </c>
      <c r="J124" s="131">
        <v>92</v>
      </c>
      <c r="K124" s="132" t="s">
        <v>603</v>
      </c>
    </row>
    <row r="125" spans="1:256">
      <c r="D125" s="133"/>
      <c r="E125" s="133"/>
      <c r="F125" s="133"/>
      <c r="G125" s="133"/>
    </row>
  </sheetData>
  <protectedRanges>
    <protectedRange sqref="C7:D7" name="Диапазон1_1"/>
    <protectedRange sqref="I13:I20" name="Диапазон2_1_2"/>
    <protectedRange sqref="I24" name="Диапазон2_1_2_1"/>
    <protectedRange sqref="I35:I36 I44 I47:I58 I60:I64" name="Диапазон2_1_4"/>
    <protectedRange sqref="I37" name="Диапазон2_1_3_1"/>
    <protectedRange sqref="I120 I94:I98 I81:I85 I67:I79 I118 I100:I102 I87:I92 I59" name="Диапазон2_1_5"/>
  </protectedRanges>
  <customSheetViews>
    <customSheetView guid="{9067D43C-8CF0-48E5-8C1B-7DFA94892381}" showPageBreaks="1">
      <pane ySplit="10" topLeftCell="A92" activePane="bottomLeft" state="frozen"/>
      <selection pane="bottomLeft" activeCell="C79" sqref="C79"/>
      <pageMargins left="0.39370078740157483" right="0.39370078740157483" top="0.98425196850393704" bottom="0.39370078740157483" header="0.31496062992125984" footer="0.31496062992125984"/>
      <printOptions horizontalCentered="1"/>
      <pageSetup paperSize="9" scale="67" orientation="landscape" verticalDpi="0" r:id="rId1"/>
      <headerFooter differentFirst="1">
        <oddHeader>&amp;CСтраница &amp;P из &amp;N</oddHeader>
      </headerFooter>
    </customSheetView>
    <customSheetView guid="{754BA2B9-92C8-4608-8D67-96BC5C16664E}" showPageBreaks="1">
      <pane ySplit="10" topLeftCell="A11" activePane="bottomLeft" state="frozen"/>
      <selection pane="bottomLeft" activeCell="C79" sqref="C79"/>
      <pageMargins left="0.39370078740157483" right="0.39370078740157483" top="0.98425196850393704" bottom="0.39370078740157483" header="0.31496062992125984" footer="0.31496062992125984"/>
      <printOptions horizontalCentered="1"/>
      <pageSetup paperSize="9" scale="67" orientation="landscape" verticalDpi="0" r:id="rId2"/>
      <headerFooter differentFirst="1">
        <oddHeader>&amp;CСтраница &amp;P из &amp;N</oddHeader>
      </headerFooter>
    </customSheetView>
    <customSheetView guid="{DEEA3186-5E7C-4B49-A323-6511047D2DAC}" showPageBreaks="1">
      <pane ySplit="10" topLeftCell="A11" activePane="bottomLeft" state="frozen"/>
      <selection pane="bottomLeft" activeCell="C79" sqref="C79"/>
      <pageMargins left="0.39370078740157483" right="0.39370078740157483" top="0.98425196850393704" bottom="0.39370078740157483" header="0.31496062992125984" footer="0.31496062992125984"/>
      <printOptions horizontalCentered="1"/>
      <pageSetup paperSize="9" scale="67" orientation="landscape" verticalDpi="0" r:id="rId3"/>
      <headerFooter differentFirst="1">
        <oddHeader>&amp;CСтраница &amp;P из &amp;N</oddHeader>
      </headerFooter>
    </customSheetView>
    <customSheetView guid="{E6862595-AEA9-4563-8AED-64A09353D7BA}" showPageBreaks="1">
      <pane ySplit="10" topLeftCell="A122" activePane="bottomLeft" state="frozen"/>
      <selection pane="bottomLeft" activeCell="E116" sqref="E116"/>
      <pageMargins left="0.39370078740157483" right="0.39370078740157483" top="0.98425196850393704" bottom="0.39370078740157483" header="0.31496062992125984" footer="0.31496062992125984"/>
      <printOptions horizontalCentered="1"/>
      <pageSetup paperSize="9" scale="67" orientation="landscape" r:id="rId4"/>
      <headerFooter differentFirst="1">
        <oddHeader>&amp;CСтраница &amp;P из &amp;N</oddHeader>
      </headerFooter>
    </customSheetView>
  </customSheetViews>
  <mergeCells count="13">
    <mergeCell ref="J8:J9"/>
    <mergeCell ref="A11:K11"/>
    <mergeCell ref="A31:K31"/>
    <mergeCell ref="A65:K65"/>
    <mergeCell ref="A4:K4"/>
    <mergeCell ref="A6:K6"/>
    <mergeCell ref="A8:A9"/>
    <mergeCell ref="B8:B9"/>
    <mergeCell ref="C8:C9"/>
    <mergeCell ref="D8:D9"/>
    <mergeCell ref="E8:E9"/>
    <mergeCell ref="F8:I8"/>
    <mergeCell ref="K8:K9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67" orientation="landscape" r:id="rId5"/>
  <headerFooter differentFirst="1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28</vt:i4>
      </vt:variant>
    </vt:vector>
  </HeadingPairs>
  <TitlesOfParts>
    <vt:vector size="57" baseType="lpstr">
      <vt:lpstr>Прил.1</vt:lpstr>
      <vt:lpstr>Прил.2</vt:lpstr>
      <vt:lpstr>Прил.3.1</vt:lpstr>
      <vt:lpstr>Прил.3.2</vt:lpstr>
      <vt:lpstr>Прил.3.3</vt:lpstr>
      <vt:lpstr>Прил.4.1</vt:lpstr>
      <vt:lpstr>Прил.4.2</vt:lpstr>
      <vt:lpstr>Прил.4.3</vt:lpstr>
      <vt:lpstr>Прил.4.4</vt:lpstr>
      <vt:lpstr>Прил.4.5 РазделI</vt:lpstr>
      <vt:lpstr>Прил.4.5 РазделII</vt:lpstr>
      <vt:lpstr>Прил.4.5 РазделIII</vt:lpstr>
      <vt:lpstr>Прил.4.5 РазделIV</vt:lpstr>
      <vt:lpstr>Прил.4.6</vt:lpstr>
      <vt:lpstr>Прил.4.7</vt:lpstr>
      <vt:lpstr>Прил.4.8</vt:lpstr>
      <vt:lpstr>Прил.4.9</vt:lpstr>
      <vt:lpstr>Прил.6.1</vt:lpstr>
      <vt:lpstr>Прил.6.2</vt:lpstr>
      <vt:lpstr>Прил.6.3</vt:lpstr>
      <vt:lpstr>Прил.6.4</vt:lpstr>
      <vt:lpstr>Прил.6.5</vt:lpstr>
      <vt:lpstr>Прил.6.6</vt:lpstr>
      <vt:lpstr>Прил.6.7</vt:lpstr>
      <vt:lpstr>Прил.6.8</vt:lpstr>
      <vt:lpstr>Прил.6.9</vt:lpstr>
      <vt:lpstr>Прил.6.10</vt:lpstr>
      <vt:lpstr>Прил.6.11</vt:lpstr>
      <vt:lpstr>Прил.7</vt:lpstr>
      <vt:lpstr>Прил.1!Заголовки_для_печати</vt:lpstr>
      <vt:lpstr>Прил.2!Заголовки_для_печати</vt:lpstr>
      <vt:lpstr>Прил.4.1!Заголовки_для_печати</vt:lpstr>
      <vt:lpstr>Прил.4.2!Заголовки_для_печати</vt:lpstr>
      <vt:lpstr>Прил.4.4!Заголовки_для_печати</vt:lpstr>
      <vt:lpstr>'Прил.4.5 РазделI'!Заголовки_для_печати</vt:lpstr>
      <vt:lpstr>'Прил.4.5 РазделII'!Заголовки_для_печати</vt:lpstr>
      <vt:lpstr>'Прил.4.5 РазделIII'!Заголовки_для_печати</vt:lpstr>
      <vt:lpstr>'Прил.4.5 РазделIV'!Заголовки_для_печати</vt:lpstr>
      <vt:lpstr>Прил.4.6!Заголовки_для_печати</vt:lpstr>
      <vt:lpstr>Прил.4.7!Заголовки_для_печати</vt:lpstr>
      <vt:lpstr>Прил.6.1!Заголовки_для_печати</vt:lpstr>
      <vt:lpstr>Прил.6.10!Заголовки_для_печати</vt:lpstr>
      <vt:lpstr>Прил.6.11!Заголовки_для_печати</vt:lpstr>
      <vt:lpstr>Прил.6.2!Заголовки_для_печати</vt:lpstr>
      <vt:lpstr>Прил.6.3!Заголовки_для_печати</vt:lpstr>
      <vt:lpstr>Прил.6.4!Заголовки_для_печати</vt:lpstr>
      <vt:lpstr>Прил.6.5!Заголовки_для_печати</vt:lpstr>
      <vt:lpstr>Прил.6.6!Заголовки_для_печати</vt:lpstr>
      <vt:lpstr>Прил.6.7!Заголовки_для_печати</vt:lpstr>
      <vt:lpstr>Прил.6.8!Заголовки_для_печати</vt:lpstr>
      <vt:lpstr>Прил.7!Заголовки_для_печати</vt:lpstr>
      <vt:lpstr>Прил.1!Область_печати</vt:lpstr>
      <vt:lpstr>Прил.4.8!Область_печати</vt:lpstr>
      <vt:lpstr>Прил.6.10!Область_печати</vt:lpstr>
      <vt:lpstr>Прил.6.11!Область_печати</vt:lpstr>
      <vt:lpstr>Прил.6.6!Область_печати</vt:lpstr>
      <vt:lpstr>Прил.6.7!Область_печати</vt:lpstr>
    </vt:vector>
  </TitlesOfParts>
  <Company>TFOMSMO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kasatova.eg</dc:creator>
  <cp:lastModifiedBy>Saharova.OB</cp:lastModifiedBy>
  <cp:lastPrinted>2015-12-29T11:27:51Z</cp:lastPrinted>
  <dcterms:created xsi:type="dcterms:W3CDTF">2014-06-25T08:35:39Z</dcterms:created>
  <dcterms:modified xsi:type="dcterms:W3CDTF">2015-12-30T13:38:02Z</dcterms:modified>
</cp:coreProperties>
</file>